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AR a ST část" sheetId="2" r:id="rId2"/>
    <sheet name="2 - Vytápění" sheetId="3" r:id="rId3"/>
    <sheet name="3 - Vzduchotechnika" sheetId="4" r:id="rId4"/>
    <sheet name="4 - Zdravotní technika" sheetId="5" r:id="rId5"/>
    <sheet name="5 - Elektroinstalace" sheetId="6" r:id="rId6"/>
    <sheet name="6 - FTV materiál a montáž" sheetId="7" r:id="rId7"/>
    <sheet name="7 - Vedlejší náklady" sheetId="8" r:id="rId8"/>
    <sheet name="Seznam figur" sheetId="9" r:id="rId9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'1 - AR a ST část'!$C$144:$K$1962</definedName>
    <definedName name="_xlnm.Print_Area" localSheetId="1">'1 - AR a ST část'!$C$4:$J$76,'1 - AR a ST část'!$C$82:$J$126,'1 - AR a ST část'!$C$132:$K$1962</definedName>
    <definedName name="_xlnm.Print_Titles" localSheetId="1">'1 - AR a ST část'!$144:$144</definedName>
    <definedName name="_xlnm._FilterDatabase" localSheetId="2" hidden="1">'2 - Vytápění'!$C$122:$K$190</definedName>
    <definedName name="_xlnm.Print_Area" localSheetId="2">'2 - Vytápění'!$C$4:$J$76,'2 - Vytápění'!$C$82:$J$104,'2 - Vytápění'!$C$110:$K$190</definedName>
    <definedName name="_xlnm.Print_Titles" localSheetId="2">'2 - Vytápění'!$122:$122</definedName>
    <definedName name="_xlnm._FilterDatabase" localSheetId="3" hidden="1">'3 - Vzduchotechnika'!$C$124:$K$201</definedName>
    <definedName name="_xlnm.Print_Area" localSheetId="3">'3 - Vzduchotechnika'!$C$4:$J$76,'3 - Vzduchotechnika'!$C$82:$J$106,'3 - Vzduchotechnika'!$C$112:$K$201</definedName>
    <definedName name="_xlnm.Print_Titles" localSheetId="3">'3 - Vzduchotechnika'!$124:$124</definedName>
    <definedName name="_xlnm._FilterDatabase" localSheetId="4" hidden="1">'4 - Zdravotní technika'!$C$126:$K$270</definedName>
    <definedName name="_xlnm.Print_Area" localSheetId="4">'4 - Zdravotní technika'!$C$4:$J$76,'4 - Zdravotní technika'!$C$82:$J$108,'4 - Zdravotní technika'!$C$114:$K$270</definedName>
    <definedName name="_xlnm.Print_Titles" localSheetId="4">'4 - Zdravotní technika'!$126:$126</definedName>
    <definedName name="_xlnm._FilterDatabase" localSheetId="5" hidden="1">'5 - Elektroinstalace'!$C$121:$K$331</definedName>
    <definedName name="_xlnm.Print_Area" localSheetId="5">'5 - Elektroinstalace'!$C$4:$J$76,'5 - Elektroinstalace'!$C$82:$J$103,'5 - Elektroinstalace'!$C$109:$K$331</definedName>
    <definedName name="_xlnm.Print_Titles" localSheetId="5">'5 - Elektroinstalace'!$121:$121</definedName>
    <definedName name="_xlnm._FilterDatabase" localSheetId="6" hidden="1">'6 - FTV materiál a montáž'!$C$118:$K$160</definedName>
    <definedName name="_xlnm.Print_Area" localSheetId="6">'6 - FTV materiál a montáž'!$C$4:$J$76,'6 - FTV materiál a montáž'!$C$82:$J$100,'6 - FTV materiál a montáž'!$C$106:$K$160</definedName>
    <definedName name="_xlnm.Print_Titles" localSheetId="6">'6 - FTV materiál a montáž'!$118:$118</definedName>
    <definedName name="_xlnm._FilterDatabase" localSheetId="7" hidden="1">'7 - Vedlejší náklady'!$C$125:$K$146</definedName>
    <definedName name="_xlnm.Print_Area" localSheetId="7">'7 - Vedlejší náklady'!$C$4:$J$76,'7 - Vedlejší náklady'!$C$82:$J$107,'7 - Vedlejší náklady'!$C$113:$K$146</definedName>
    <definedName name="_xlnm.Print_Titles" localSheetId="7">'7 - Vedlejší náklady'!$125:$125</definedName>
    <definedName name="_xlnm.Print_Area" localSheetId="8">'Seznam figur'!$C$4:$G$699</definedName>
    <definedName name="_xlnm.Print_Titles" localSheetId="8">'Seznam figur'!$9:$9</definedName>
  </definedNames>
  <calcPr/>
</workbook>
</file>

<file path=xl/calcChain.xml><?xml version="1.0" encoding="utf-8"?>
<calcChain xmlns="http://schemas.openxmlformats.org/spreadsheetml/2006/main">
  <c i="9" l="1" r="D7"/>
  <c i="8" r="J37"/>
  <c r="J36"/>
  <c i="1" r="AY101"/>
  <c i="8" r="J35"/>
  <c i="1" r="AX101"/>
  <c i="8"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T142"/>
  <c r="R143"/>
  <c r="R142"/>
  <c r="P143"/>
  <c r="P142"/>
  <c r="BI141"/>
  <c r="BH141"/>
  <c r="BG141"/>
  <c r="BF141"/>
  <c r="T141"/>
  <c r="T140"/>
  <c r="R141"/>
  <c r="R140"/>
  <c r="P141"/>
  <c r="P140"/>
  <c r="BI139"/>
  <c r="BH139"/>
  <c r="BG139"/>
  <c r="BF139"/>
  <c r="T139"/>
  <c r="T138"/>
  <c r="R139"/>
  <c r="R138"/>
  <c r="P139"/>
  <c r="P138"/>
  <c r="BI137"/>
  <c r="BH137"/>
  <c r="BG137"/>
  <c r="BF137"/>
  <c r="T137"/>
  <c r="T136"/>
  <c r="R137"/>
  <c r="R136"/>
  <c r="P137"/>
  <c r="P136"/>
  <c r="BI135"/>
  <c r="BH135"/>
  <c r="BG135"/>
  <c r="BF135"/>
  <c r="T135"/>
  <c r="T134"/>
  <c r="R135"/>
  <c r="R134"/>
  <c r="P135"/>
  <c r="P134"/>
  <c r="BI133"/>
  <c r="BH133"/>
  <c r="BG133"/>
  <c r="BF133"/>
  <c r="T133"/>
  <c r="T132"/>
  <c r="R133"/>
  <c r="R132"/>
  <c r="P133"/>
  <c r="P132"/>
  <c r="BI131"/>
  <c r="BH131"/>
  <c r="BG131"/>
  <c r="BF131"/>
  <c r="T131"/>
  <c r="T130"/>
  <c r="R131"/>
  <c r="R130"/>
  <c r="P131"/>
  <c r="P130"/>
  <c r="BI129"/>
  <c r="BH129"/>
  <c r="BG129"/>
  <c r="BF129"/>
  <c r="T129"/>
  <c r="T128"/>
  <c r="R129"/>
  <c r="R128"/>
  <c r="P129"/>
  <c r="P128"/>
  <c r="J123"/>
  <c r="J122"/>
  <c r="F122"/>
  <c r="F120"/>
  <c r="E118"/>
  <c r="J92"/>
  <c r="J91"/>
  <c r="F91"/>
  <c r="F89"/>
  <c r="E87"/>
  <c r="J18"/>
  <c r="E18"/>
  <c r="F92"/>
  <c r="J17"/>
  <c r="J12"/>
  <c r="J89"/>
  <c r="E7"/>
  <c r="E116"/>
  <c i="7" r="T141"/>
  <c r="J37"/>
  <c r="J36"/>
  <c i="1" r="AY100"/>
  <c i="7" r="J35"/>
  <c i="1" r="AX100"/>
  <c i="7"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F113"/>
  <c r="E111"/>
  <c r="F89"/>
  <c r="E87"/>
  <c r="J24"/>
  <c r="E24"/>
  <c r="J116"/>
  <c r="J23"/>
  <c r="J21"/>
  <c r="E21"/>
  <c r="J115"/>
  <c r="J20"/>
  <c r="J18"/>
  <c r="E18"/>
  <c r="F92"/>
  <c r="J17"/>
  <c r="J15"/>
  <c r="E15"/>
  <c r="F115"/>
  <c r="J14"/>
  <c r="J12"/>
  <c r="J89"/>
  <c r="E7"/>
  <c r="E109"/>
  <c i="6" r="J37"/>
  <c r="J36"/>
  <c i="1" r="AY99"/>
  <c i="6" r="J35"/>
  <c i="1" r="AX99"/>
  <c i="6"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6"/>
  <c r="E114"/>
  <c r="F89"/>
  <c r="E87"/>
  <c r="J24"/>
  <c r="E24"/>
  <c r="J119"/>
  <c r="J23"/>
  <c r="J21"/>
  <c r="E21"/>
  <c r="J91"/>
  <c r="J20"/>
  <c r="J18"/>
  <c r="E18"/>
  <c r="F119"/>
  <c r="J17"/>
  <c r="J15"/>
  <c r="E15"/>
  <c r="F118"/>
  <c r="J14"/>
  <c r="J12"/>
  <c r="J116"/>
  <c r="E7"/>
  <c r="E112"/>
  <c i="5" r="J37"/>
  <c r="J36"/>
  <c i="1" r="AY98"/>
  <c i="5" r="J35"/>
  <c i="1" r="AX98"/>
  <c i="5" r="BI270"/>
  <c r="BH270"/>
  <c r="BG270"/>
  <c r="BF270"/>
  <c r="T270"/>
  <c r="T269"/>
  <c r="R270"/>
  <c r="R269"/>
  <c r="P270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2"/>
  <c r="BH162"/>
  <c r="BG162"/>
  <c r="BF162"/>
  <c r="T162"/>
  <c r="R162"/>
  <c r="P162"/>
  <c r="BI158"/>
  <c r="BH158"/>
  <c r="BG158"/>
  <c r="BF158"/>
  <c r="T158"/>
  <c r="R158"/>
  <c r="P158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F121"/>
  <c r="E119"/>
  <c r="F89"/>
  <c r="E87"/>
  <c r="J24"/>
  <c r="E24"/>
  <c r="J92"/>
  <c r="J23"/>
  <c r="J21"/>
  <c r="E21"/>
  <c r="J123"/>
  <c r="J20"/>
  <c r="J18"/>
  <c r="E18"/>
  <c r="F124"/>
  <c r="J17"/>
  <c r="J15"/>
  <c r="E15"/>
  <c r="F123"/>
  <c r="J14"/>
  <c r="J12"/>
  <c r="J89"/>
  <c r="E7"/>
  <c r="E117"/>
  <c i="4" r="J127"/>
  <c r="J37"/>
  <c r="J36"/>
  <c i="1" r="AY97"/>
  <c i="4" r="J35"/>
  <c i="1" r="AX97"/>
  <c i="4" r="BI201"/>
  <c r="BH201"/>
  <c r="BG201"/>
  <c r="BF201"/>
  <c r="T201"/>
  <c r="T200"/>
  <c r="T199"/>
  <c r="R201"/>
  <c r="R200"/>
  <c r="R199"/>
  <c r="P201"/>
  <c r="P200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7"/>
  <c r="BH177"/>
  <c r="BG177"/>
  <c r="BF177"/>
  <c r="T177"/>
  <c r="R177"/>
  <c r="P177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98"/>
  <c r="F119"/>
  <c r="E117"/>
  <c r="F89"/>
  <c r="E87"/>
  <c r="J24"/>
  <c r="E24"/>
  <c r="J122"/>
  <c r="J23"/>
  <c r="J21"/>
  <c r="E21"/>
  <c r="J91"/>
  <c r="J20"/>
  <c r="J18"/>
  <c r="E18"/>
  <c r="F122"/>
  <c r="J17"/>
  <c r="J15"/>
  <c r="E15"/>
  <c r="F121"/>
  <c r="J14"/>
  <c r="J12"/>
  <c r="J89"/>
  <c r="E7"/>
  <c r="E85"/>
  <c i="3" r="J37"/>
  <c r="J36"/>
  <c i="1" r="AY96"/>
  <c i="3" r="J35"/>
  <c i="1" r="AX96"/>
  <c i="3" r="BI190"/>
  <c r="BH190"/>
  <c r="BG190"/>
  <c r="BF190"/>
  <c r="T190"/>
  <c r="T189"/>
  <c r="R190"/>
  <c r="R189"/>
  <c r="P190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7"/>
  <c r="E115"/>
  <c r="F89"/>
  <c r="E87"/>
  <c r="J24"/>
  <c r="E24"/>
  <c r="J92"/>
  <c r="J23"/>
  <c r="J21"/>
  <c r="E21"/>
  <c r="J91"/>
  <c r="J20"/>
  <c r="J18"/>
  <c r="E18"/>
  <c r="F92"/>
  <c r="J17"/>
  <c r="J15"/>
  <c r="E15"/>
  <c r="F119"/>
  <c r="J14"/>
  <c r="J12"/>
  <c r="J117"/>
  <c r="E7"/>
  <c r="E113"/>
  <c i="2" r="J37"/>
  <c r="J36"/>
  <c i="1" r="AY95"/>
  <c i="2" r="J35"/>
  <c i="1" r="AX95"/>
  <c i="2" r="BI1961"/>
  <c r="BH1961"/>
  <c r="BG1961"/>
  <c r="BF1961"/>
  <c r="T1961"/>
  <c r="R1961"/>
  <c r="P1961"/>
  <c r="BI1959"/>
  <c r="BH1959"/>
  <c r="BG1959"/>
  <c r="BF1959"/>
  <c r="T1959"/>
  <c r="R1959"/>
  <c r="P1959"/>
  <c r="BI1957"/>
  <c r="BH1957"/>
  <c r="BG1957"/>
  <c r="BF1957"/>
  <c r="T1957"/>
  <c r="T1956"/>
  <c r="T1955"/>
  <c r="R1957"/>
  <c r="R1956"/>
  <c r="R1955"/>
  <c r="P1957"/>
  <c r="P1956"/>
  <c r="P1955"/>
  <c r="BI1954"/>
  <c r="BH1954"/>
  <c r="BG1954"/>
  <c r="BF1954"/>
  <c r="T1954"/>
  <c r="R1954"/>
  <c r="P1954"/>
  <c r="BI1951"/>
  <c r="BH1951"/>
  <c r="BG1951"/>
  <c r="BF1951"/>
  <c r="T1951"/>
  <c r="R1951"/>
  <c r="P1951"/>
  <c r="BI1948"/>
  <c r="BH1948"/>
  <c r="BG1948"/>
  <c r="BF1948"/>
  <c r="T1948"/>
  <c r="R1948"/>
  <c r="P1948"/>
  <c r="BI1942"/>
  <c r="BH1942"/>
  <c r="BG1942"/>
  <c r="BF1942"/>
  <c r="T1942"/>
  <c r="R1942"/>
  <c r="P1942"/>
  <c r="BI1940"/>
  <c r="BH1940"/>
  <c r="BG1940"/>
  <c r="BF1940"/>
  <c r="T1940"/>
  <c r="R1940"/>
  <c r="P1940"/>
  <c r="BI1938"/>
  <c r="BH1938"/>
  <c r="BG1938"/>
  <c r="BF1938"/>
  <c r="T1938"/>
  <c r="R1938"/>
  <c r="P1938"/>
  <c r="BI1936"/>
  <c r="BH1936"/>
  <c r="BG1936"/>
  <c r="BF1936"/>
  <c r="T1936"/>
  <c r="R1936"/>
  <c r="P1936"/>
  <c r="BI1934"/>
  <c r="BH1934"/>
  <c r="BG1934"/>
  <c r="BF1934"/>
  <c r="T1934"/>
  <c r="R1934"/>
  <c r="P1934"/>
  <c r="BI1918"/>
  <c r="BH1918"/>
  <c r="BG1918"/>
  <c r="BF1918"/>
  <c r="T1918"/>
  <c r="R1918"/>
  <c r="P1918"/>
  <c r="BI1905"/>
  <c r="BH1905"/>
  <c r="BG1905"/>
  <c r="BF1905"/>
  <c r="T1905"/>
  <c r="R1905"/>
  <c r="P1905"/>
  <c r="BI1890"/>
  <c r="BH1890"/>
  <c r="BG1890"/>
  <c r="BF1890"/>
  <c r="T1890"/>
  <c r="R1890"/>
  <c r="P1890"/>
  <c r="BI1887"/>
  <c r="BH1887"/>
  <c r="BG1887"/>
  <c r="BF1887"/>
  <c r="T1887"/>
  <c r="R1887"/>
  <c r="P1887"/>
  <c r="BI1879"/>
  <c r="BH1879"/>
  <c r="BG1879"/>
  <c r="BF1879"/>
  <c r="T1879"/>
  <c r="R1879"/>
  <c r="P1879"/>
  <c r="BI1871"/>
  <c r="BH1871"/>
  <c r="BG1871"/>
  <c r="BF1871"/>
  <c r="T1871"/>
  <c r="R1871"/>
  <c r="P1871"/>
  <c r="BI1856"/>
  <c r="BH1856"/>
  <c r="BG1856"/>
  <c r="BF1856"/>
  <c r="T1856"/>
  <c r="R1856"/>
  <c r="P1856"/>
  <c r="BI1841"/>
  <c r="BH1841"/>
  <c r="BG1841"/>
  <c r="BF1841"/>
  <c r="T1841"/>
  <c r="R1841"/>
  <c r="P1841"/>
  <c r="BI1840"/>
  <c r="BH1840"/>
  <c r="BG1840"/>
  <c r="BF1840"/>
  <c r="T1840"/>
  <c r="R1840"/>
  <c r="P1840"/>
  <c r="BI1839"/>
  <c r="BH1839"/>
  <c r="BG1839"/>
  <c r="BF1839"/>
  <c r="T1839"/>
  <c r="R1839"/>
  <c r="P1839"/>
  <c r="BI1825"/>
  <c r="BH1825"/>
  <c r="BG1825"/>
  <c r="BF1825"/>
  <c r="T1825"/>
  <c r="R1825"/>
  <c r="P1825"/>
  <c r="BI1823"/>
  <c r="BH1823"/>
  <c r="BG1823"/>
  <c r="BF1823"/>
  <c r="T1823"/>
  <c r="R1823"/>
  <c r="P1823"/>
  <c r="BI1821"/>
  <c r="BH1821"/>
  <c r="BG1821"/>
  <c r="BF1821"/>
  <c r="T1821"/>
  <c r="R1821"/>
  <c r="P1821"/>
  <c r="BI1809"/>
  <c r="BH1809"/>
  <c r="BG1809"/>
  <c r="BF1809"/>
  <c r="T1809"/>
  <c r="R1809"/>
  <c r="P1809"/>
  <c r="BI1807"/>
  <c r="BH1807"/>
  <c r="BG1807"/>
  <c r="BF1807"/>
  <c r="T1807"/>
  <c r="R1807"/>
  <c r="P1807"/>
  <c r="BI1796"/>
  <c r="BH1796"/>
  <c r="BG1796"/>
  <c r="BF1796"/>
  <c r="T1796"/>
  <c r="R1796"/>
  <c r="P1796"/>
  <c r="BI1792"/>
  <c r="BH1792"/>
  <c r="BG1792"/>
  <c r="BF1792"/>
  <c r="T1792"/>
  <c r="R1792"/>
  <c r="P1792"/>
  <c r="BI1772"/>
  <c r="BH1772"/>
  <c r="BG1772"/>
  <c r="BF1772"/>
  <c r="T1772"/>
  <c r="R1772"/>
  <c r="P1772"/>
  <c r="BI1769"/>
  <c r="BH1769"/>
  <c r="BG1769"/>
  <c r="BF1769"/>
  <c r="T1769"/>
  <c r="R1769"/>
  <c r="P1769"/>
  <c r="BI1765"/>
  <c r="BH1765"/>
  <c r="BG1765"/>
  <c r="BF1765"/>
  <c r="T1765"/>
  <c r="R1765"/>
  <c r="P1765"/>
  <c r="BI1763"/>
  <c r="BH1763"/>
  <c r="BG1763"/>
  <c r="BF1763"/>
  <c r="T1763"/>
  <c r="R1763"/>
  <c r="P1763"/>
  <c r="BI1761"/>
  <c r="BH1761"/>
  <c r="BG1761"/>
  <c r="BF1761"/>
  <c r="T1761"/>
  <c r="R1761"/>
  <c r="P1761"/>
  <c r="BI1759"/>
  <c r="BH1759"/>
  <c r="BG1759"/>
  <c r="BF1759"/>
  <c r="T1759"/>
  <c r="R1759"/>
  <c r="P1759"/>
  <c r="BI1755"/>
  <c r="BH1755"/>
  <c r="BG1755"/>
  <c r="BF1755"/>
  <c r="T1755"/>
  <c r="R1755"/>
  <c r="P1755"/>
  <c r="BI1753"/>
  <c r="BH1753"/>
  <c r="BG1753"/>
  <c r="BF1753"/>
  <c r="T1753"/>
  <c r="R1753"/>
  <c r="P1753"/>
  <c r="BI1750"/>
  <c r="BH1750"/>
  <c r="BG1750"/>
  <c r="BF1750"/>
  <c r="T1750"/>
  <c r="R1750"/>
  <c r="P1750"/>
  <c r="BI1748"/>
  <c r="BH1748"/>
  <c r="BG1748"/>
  <c r="BF1748"/>
  <c r="T1748"/>
  <c r="R1748"/>
  <c r="P1748"/>
  <c r="BI1746"/>
  <c r="BH1746"/>
  <c r="BG1746"/>
  <c r="BF1746"/>
  <c r="T1746"/>
  <c r="R1746"/>
  <c r="P1746"/>
  <c r="BI1744"/>
  <c r="BH1744"/>
  <c r="BG1744"/>
  <c r="BF1744"/>
  <c r="T1744"/>
  <c r="R1744"/>
  <c r="P1744"/>
  <c r="BI1738"/>
  <c r="BH1738"/>
  <c r="BG1738"/>
  <c r="BF1738"/>
  <c r="T1738"/>
  <c r="R1738"/>
  <c r="P1738"/>
  <c r="BI1729"/>
  <c r="BH1729"/>
  <c r="BG1729"/>
  <c r="BF1729"/>
  <c r="T1729"/>
  <c r="R1729"/>
  <c r="P1729"/>
  <c r="BI1724"/>
  <c r="BH1724"/>
  <c r="BG1724"/>
  <c r="BF1724"/>
  <c r="T1724"/>
  <c r="R1724"/>
  <c r="P1724"/>
  <c r="BI1718"/>
  <c r="BH1718"/>
  <c r="BG1718"/>
  <c r="BF1718"/>
  <c r="T1718"/>
  <c r="R1718"/>
  <c r="P1718"/>
  <c r="BI1716"/>
  <c r="BH1716"/>
  <c r="BG1716"/>
  <c r="BF1716"/>
  <c r="T1716"/>
  <c r="R1716"/>
  <c r="P1716"/>
  <c r="BI1711"/>
  <c r="BH1711"/>
  <c r="BG1711"/>
  <c r="BF1711"/>
  <c r="T1711"/>
  <c r="R1711"/>
  <c r="P1711"/>
  <c r="BI1707"/>
  <c r="BH1707"/>
  <c r="BG1707"/>
  <c r="BF1707"/>
  <c r="T1707"/>
  <c r="R1707"/>
  <c r="P1707"/>
  <c r="BI1703"/>
  <c r="BH1703"/>
  <c r="BG1703"/>
  <c r="BF1703"/>
  <c r="T1703"/>
  <c r="R1703"/>
  <c r="P1703"/>
  <c r="BI1701"/>
  <c r="BH1701"/>
  <c r="BG1701"/>
  <c r="BF1701"/>
  <c r="T1701"/>
  <c r="R1701"/>
  <c r="P1701"/>
  <c r="BI1699"/>
  <c r="BH1699"/>
  <c r="BG1699"/>
  <c r="BF1699"/>
  <c r="T1699"/>
  <c r="R1699"/>
  <c r="P1699"/>
  <c r="BI1697"/>
  <c r="BH1697"/>
  <c r="BG1697"/>
  <c r="BF1697"/>
  <c r="T1697"/>
  <c r="R1697"/>
  <c r="P1697"/>
  <c r="BI1695"/>
  <c r="BH1695"/>
  <c r="BG1695"/>
  <c r="BF1695"/>
  <c r="T1695"/>
  <c r="R1695"/>
  <c r="P1695"/>
  <c r="BI1690"/>
  <c r="BH1690"/>
  <c r="BG1690"/>
  <c r="BF1690"/>
  <c r="T1690"/>
  <c r="R1690"/>
  <c r="P1690"/>
  <c r="BI1688"/>
  <c r="BH1688"/>
  <c r="BG1688"/>
  <c r="BF1688"/>
  <c r="T1688"/>
  <c r="R1688"/>
  <c r="P1688"/>
  <c r="BI1686"/>
  <c r="BH1686"/>
  <c r="BG1686"/>
  <c r="BF1686"/>
  <c r="T1686"/>
  <c r="R1686"/>
  <c r="P1686"/>
  <c r="BI1684"/>
  <c r="BH1684"/>
  <c r="BG1684"/>
  <c r="BF1684"/>
  <c r="T1684"/>
  <c r="R1684"/>
  <c r="P1684"/>
  <c r="BI1682"/>
  <c r="BH1682"/>
  <c r="BG1682"/>
  <c r="BF1682"/>
  <c r="T1682"/>
  <c r="R1682"/>
  <c r="P1682"/>
  <c r="BI1678"/>
  <c r="BH1678"/>
  <c r="BG1678"/>
  <c r="BF1678"/>
  <c r="T1678"/>
  <c r="R1678"/>
  <c r="P1678"/>
  <c r="BI1676"/>
  <c r="BH1676"/>
  <c r="BG1676"/>
  <c r="BF1676"/>
  <c r="T1676"/>
  <c r="R1676"/>
  <c r="P1676"/>
  <c r="BI1674"/>
  <c r="BH1674"/>
  <c r="BG1674"/>
  <c r="BF1674"/>
  <c r="T1674"/>
  <c r="R1674"/>
  <c r="P1674"/>
  <c r="BI1672"/>
  <c r="BH1672"/>
  <c r="BG1672"/>
  <c r="BF1672"/>
  <c r="T1672"/>
  <c r="R1672"/>
  <c r="P1672"/>
  <c r="BI1670"/>
  <c r="BH1670"/>
  <c r="BG1670"/>
  <c r="BF1670"/>
  <c r="T1670"/>
  <c r="R1670"/>
  <c r="P1670"/>
  <c r="BI1666"/>
  <c r="BH1666"/>
  <c r="BG1666"/>
  <c r="BF1666"/>
  <c r="T1666"/>
  <c r="R1666"/>
  <c r="P1666"/>
  <c r="BI1662"/>
  <c r="BH1662"/>
  <c r="BG1662"/>
  <c r="BF1662"/>
  <c r="T1662"/>
  <c r="R1662"/>
  <c r="P1662"/>
  <c r="BI1654"/>
  <c r="BH1654"/>
  <c r="BG1654"/>
  <c r="BF1654"/>
  <c r="T1654"/>
  <c r="R1654"/>
  <c r="P1654"/>
  <c r="BI1652"/>
  <c r="BH1652"/>
  <c r="BG1652"/>
  <c r="BF1652"/>
  <c r="T1652"/>
  <c r="R1652"/>
  <c r="P1652"/>
  <c r="BI1650"/>
  <c r="BH1650"/>
  <c r="BG1650"/>
  <c r="BF1650"/>
  <c r="T1650"/>
  <c r="R1650"/>
  <c r="P1650"/>
  <c r="BI1649"/>
  <c r="BH1649"/>
  <c r="BG1649"/>
  <c r="BF1649"/>
  <c r="T1649"/>
  <c r="R1649"/>
  <c r="P1649"/>
  <c r="BI1645"/>
  <c r="BH1645"/>
  <c r="BG1645"/>
  <c r="BF1645"/>
  <c r="T1645"/>
  <c r="R1645"/>
  <c r="P1645"/>
  <c r="BI1641"/>
  <c r="BH1641"/>
  <c r="BG1641"/>
  <c r="BF1641"/>
  <c r="T1641"/>
  <c r="R1641"/>
  <c r="P1641"/>
  <c r="BI1640"/>
  <c r="BH1640"/>
  <c r="BG1640"/>
  <c r="BF1640"/>
  <c r="T1640"/>
  <c r="R1640"/>
  <c r="P1640"/>
  <c r="BI1639"/>
  <c r="BH1639"/>
  <c r="BG1639"/>
  <c r="BF1639"/>
  <c r="T1639"/>
  <c r="R1639"/>
  <c r="P1639"/>
  <c r="BI1633"/>
  <c r="BH1633"/>
  <c r="BG1633"/>
  <c r="BF1633"/>
  <c r="T1633"/>
  <c r="R1633"/>
  <c r="P1633"/>
  <c r="BI1627"/>
  <c r="BH1627"/>
  <c r="BG1627"/>
  <c r="BF1627"/>
  <c r="T1627"/>
  <c r="R1627"/>
  <c r="P1627"/>
  <c r="BI1626"/>
  <c r="BH1626"/>
  <c r="BG1626"/>
  <c r="BF1626"/>
  <c r="T1626"/>
  <c r="R1626"/>
  <c r="P1626"/>
  <c r="BI1625"/>
  <c r="BH1625"/>
  <c r="BG1625"/>
  <c r="BF1625"/>
  <c r="T1625"/>
  <c r="R1625"/>
  <c r="P1625"/>
  <c r="BI1624"/>
  <c r="BH1624"/>
  <c r="BG1624"/>
  <c r="BF1624"/>
  <c r="T1624"/>
  <c r="R1624"/>
  <c r="P1624"/>
  <c r="BI1623"/>
  <c r="BH1623"/>
  <c r="BG1623"/>
  <c r="BF1623"/>
  <c r="T1623"/>
  <c r="R1623"/>
  <c r="P1623"/>
  <c r="BI1621"/>
  <c r="BH1621"/>
  <c r="BG1621"/>
  <c r="BF1621"/>
  <c r="T1621"/>
  <c r="R1621"/>
  <c r="P1621"/>
  <c r="BI1619"/>
  <c r="BH1619"/>
  <c r="BG1619"/>
  <c r="BF1619"/>
  <c r="T1619"/>
  <c r="R1619"/>
  <c r="P1619"/>
  <c r="BI1617"/>
  <c r="BH1617"/>
  <c r="BG1617"/>
  <c r="BF1617"/>
  <c r="T1617"/>
  <c r="R1617"/>
  <c r="P1617"/>
  <c r="BI1612"/>
  <c r="BH1612"/>
  <c r="BG1612"/>
  <c r="BF1612"/>
  <c r="T1612"/>
  <c r="R1612"/>
  <c r="P1612"/>
  <c r="BI1610"/>
  <c r="BH1610"/>
  <c r="BG1610"/>
  <c r="BF1610"/>
  <c r="T1610"/>
  <c r="R1610"/>
  <c r="P1610"/>
  <c r="BI1608"/>
  <c r="BH1608"/>
  <c r="BG1608"/>
  <c r="BF1608"/>
  <c r="T1608"/>
  <c r="R1608"/>
  <c r="P1608"/>
  <c r="BI1604"/>
  <c r="BH1604"/>
  <c r="BG1604"/>
  <c r="BF1604"/>
  <c r="T1604"/>
  <c r="R1604"/>
  <c r="P1604"/>
  <c r="BI1600"/>
  <c r="BH1600"/>
  <c r="BG1600"/>
  <c r="BF1600"/>
  <c r="T1600"/>
  <c r="R1600"/>
  <c r="P1600"/>
  <c r="BI1595"/>
  <c r="BH1595"/>
  <c r="BG1595"/>
  <c r="BF1595"/>
  <c r="T1595"/>
  <c r="R1595"/>
  <c r="P1595"/>
  <c r="BI1593"/>
  <c r="BH1593"/>
  <c r="BG1593"/>
  <c r="BF1593"/>
  <c r="T1593"/>
  <c r="R1593"/>
  <c r="P1593"/>
  <c r="BI1587"/>
  <c r="BH1587"/>
  <c r="BG1587"/>
  <c r="BF1587"/>
  <c r="T1587"/>
  <c r="R1587"/>
  <c r="P1587"/>
  <c r="BI1581"/>
  <c r="BH1581"/>
  <c r="BG1581"/>
  <c r="BF1581"/>
  <c r="T1581"/>
  <c r="R1581"/>
  <c r="P1581"/>
  <c r="BI1575"/>
  <c r="BH1575"/>
  <c r="BG1575"/>
  <c r="BF1575"/>
  <c r="T1575"/>
  <c r="R1575"/>
  <c r="P1575"/>
  <c r="BI1571"/>
  <c r="BH1571"/>
  <c r="BG1571"/>
  <c r="BF1571"/>
  <c r="T1571"/>
  <c r="R1571"/>
  <c r="P1571"/>
  <c r="BI1569"/>
  <c r="BH1569"/>
  <c r="BG1569"/>
  <c r="BF1569"/>
  <c r="T1569"/>
  <c r="R1569"/>
  <c r="P1569"/>
  <c r="BI1564"/>
  <c r="BH1564"/>
  <c r="BG1564"/>
  <c r="BF1564"/>
  <c r="T1564"/>
  <c r="R1564"/>
  <c r="P1564"/>
  <c r="BI1546"/>
  <c r="BH1546"/>
  <c r="BG1546"/>
  <c r="BF1546"/>
  <c r="T1546"/>
  <c r="R1546"/>
  <c r="P1546"/>
  <c r="BI1544"/>
  <c r="BH1544"/>
  <c r="BG1544"/>
  <c r="BF1544"/>
  <c r="T1544"/>
  <c r="R1544"/>
  <c r="P1544"/>
  <c r="BI1542"/>
  <c r="BH1542"/>
  <c r="BG1542"/>
  <c r="BF1542"/>
  <c r="T1542"/>
  <c r="R1542"/>
  <c r="P1542"/>
  <c r="BI1540"/>
  <c r="BH1540"/>
  <c r="BG1540"/>
  <c r="BF1540"/>
  <c r="T1540"/>
  <c r="R1540"/>
  <c r="P1540"/>
  <c r="BI1535"/>
  <c r="BH1535"/>
  <c r="BG1535"/>
  <c r="BF1535"/>
  <c r="T1535"/>
  <c r="R1535"/>
  <c r="P1535"/>
  <c r="BI1533"/>
  <c r="BH1533"/>
  <c r="BG1533"/>
  <c r="BF1533"/>
  <c r="T1533"/>
  <c r="R1533"/>
  <c r="P1533"/>
  <c r="BI1531"/>
  <c r="BH1531"/>
  <c r="BG1531"/>
  <c r="BF1531"/>
  <c r="T1531"/>
  <c r="R1531"/>
  <c r="P1531"/>
  <c r="BI1529"/>
  <c r="BH1529"/>
  <c r="BG1529"/>
  <c r="BF1529"/>
  <c r="T1529"/>
  <c r="R1529"/>
  <c r="P1529"/>
  <c r="BI1527"/>
  <c r="BH1527"/>
  <c r="BG1527"/>
  <c r="BF1527"/>
  <c r="T1527"/>
  <c r="R1527"/>
  <c r="P1527"/>
  <c r="BI1525"/>
  <c r="BH1525"/>
  <c r="BG1525"/>
  <c r="BF1525"/>
  <c r="T1525"/>
  <c r="R1525"/>
  <c r="P1525"/>
  <c r="BI1518"/>
  <c r="BH1518"/>
  <c r="BG1518"/>
  <c r="BF1518"/>
  <c r="T1518"/>
  <c r="R1518"/>
  <c r="P1518"/>
  <c r="BI1516"/>
  <c r="BH1516"/>
  <c r="BG1516"/>
  <c r="BF1516"/>
  <c r="T1516"/>
  <c r="R1516"/>
  <c r="P1516"/>
  <c r="BI1514"/>
  <c r="BH1514"/>
  <c r="BG1514"/>
  <c r="BF1514"/>
  <c r="T1514"/>
  <c r="R1514"/>
  <c r="P1514"/>
  <c r="BI1510"/>
  <c r="BH1510"/>
  <c r="BG1510"/>
  <c r="BF1510"/>
  <c r="T1510"/>
  <c r="R1510"/>
  <c r="P1510"/>
  <c r="BI1508"/>
  <c r="BH1508"/>
  <c r="BG1508"/>
  <c r="BF1508"/>
  <c r="T1508"/>
  <c r="R1508"/>
  <c r="P1508"/>
  <c r="BI1506"/>
  <c r="BH1506"/>
  <c r="BG1506"/>
  <c r="BF1506"/>
  <c r="T1506"/>
  <c r="R1506"/>
  <c r="P1506"/>
  <c r="BI1504"/>
  <c r="BH1504"/>
  <c r="BG1504"/>
  <c r="BF1504"/>
  <c r="T1504"/>
  <c r="R1504"/>
  <c r="P1504"/>
  <c r="BI1502"/>
  <c r="BH1502"/>
  <c r="BG1502"/>
  <c r="BF1502"/>
  <c r="T1502"/>
  <c r="R1502"/>
  <c r="P1502"/>
  <c r="BI1500"/>
  <c r="BH1500"/>
  <c r="BG1500"/>
  <c r="BF1500"/>
  <c r="T1500"/>
  <c r="R1500"/>
  <c r="P1500"/>
  <c r="BI1498"/>
  <c r="BH1498"/>
  <c r="BG1498"/>
  <c r="BF1498"/>
  <c r="T1498"/>
  <c r="R1498"/>
  <c r="P1498"/>
  <c r="BI1496"/>
  <c r="BH1496"/>
  <c r="BG1496"/>
  <c r="BF1496"/>
  <c r="T1496"/>
  <c r="R1496"/>
  <c r="P1496"/>
  <c r="BI1494"/>
  <c r="BH1494"/>
  <c r="BG1494"/>
  <c r="BF1494"/>
  <c r="T1494"/>
  <c r="R1494"/>
  <c r="P1494"/>
  <c r="BI1493"/>
  <c r="BH1493"/>
  <c r="BG1493"/>
  <c r="BF1493"/>
  <c r="T1493"/>
  <c r="R1493"/>
  <c r="P1493"/>
  <c r="BI1492"/>
  <c r="BH1492"/>
  <c r="BG1492"/>
  <c r="BF1492"/>
  <c r="T1492"/>
  <c r="R1492"/>
  <c r="P1492"/>
  <c r="BI1490"/>
  <c r="BH1490"/>
  <c r="BG1490"/>
  <c r="BF1490"/>
  <c r="T1490"/>
  <c r="R1490"/>
  <c r="P1490"/>
  <c r="BI1488"/>
  <c r="BH1488"/>
  <c r="BG1488"/>
  <c r="BF1488"/>
  <c r="T1488"/>
  <c r="R1488"/>
  <c r="P1488"/>
  <c r="BI1486"/>
  <c r="BH1486"/>
  <c r="BG1486"/>
  <c r="BF1486"/>
  <c r="T1486"/>
  <c r="R1486"/>
  <c r="P1486"/>
  <c r="BI1484"/>
  <c r="BH1484"/>
  <c r="BG1484"/>
  <c r="BF1484"/>
  <c r="T1484"/>
  <c r="R1484"/>
  <c r="P1484"/>
  <c r="BI1482"/>
  <c r="BH1482"/>
  <c r="BG1482"/>
  <c r="BF1482"/>
  <c r="T1482"/>
  <c r="R1482"/>
  <c r="P1482"/>
  <c r="BI1480"/>
  <c r="BH1480"/>
  <c r="BG1480"/>
  <c r="BF1480"/>
  <c r="T1480"/>
  <c r="R1480"/>
  <c r="P1480"/>
  <c r="BI1472"/>
  <c r="BH1472"/>
  <c r="BG1472"/>
  <c r="BF1472"/>
  <c r="T1472"/>
  <c r="R1472"/>
  <c r="P1472"/>
  <c r="BI1471"/>
  <c r="BH1471"/>
  <c r="BG1471"/>
  <c r="BF1471"/>
  <c r="T1471"/>
  <c r="R1471"/>
  <c r="P1471"/>
  <c r="BI1469"/>
  <c r="BH1469"/>
  <c r="BG1469"/>
  <c r="BF1469"/>
  <c r="T1469"/>
  <c r="R1469"/>
  <c r="P1469"/>
  <c r="BI1464"/>
  <c r="BH1464"/>
  <c r="BG1464"/>
  <c r="BF1464"/>
  <c r="T1464"/>
  <c r="R1464"/>
  <c r="P1464"/>
  <c r="BI1461"/>
  <c r="BH1461"/>
  <c r="BG1461"/>
  <c r="BF1461"/>
  <c r="T1461"/>
  <c r="R1461"/>
  <c r="P1461"/>
  <c r="BI1455"/>
  <c r="BH1455"/>
  <c r="BG1455"/>
  <c r="BF1455"/>
  <c r="T1455"/>
  <c r="R1455"/>
  <c r="P1455"/>
  <c r="BI1449"/>
  <c r="BH1449"/>
  <c r="BG1449"/>
  <c r="BF1449"/>
  <c r="T1449"/>
  <c r="R1449"/>
  <c r="P1449"/>
  <c r="BI1445"/>
  <c r="BH1445"/>
  <c r="BG1445"/>
  <c r="BF1445"/>
  <c r="T1445"/>
  <c r="R1445"/>
  <c r="P1445"/>
  <c r="BI1443"/>
  <c r="BH1443"/>
  <c r="BG1443"/>
  <c r="BF1443"/>
  <c r="T1443"/>
  <c r="R1443"/>
  <c r="P1443"/>
  <c r="BI1439"/>
  <c r="BH1439"/>
  <c r="BG1439"/>
  <c r="BF1439"/>
  <c r="T1439"/>
  <c r="R1439"/>
  <c r="P1439"/>
  <c r="BI1435"/>
  <c r="BH1435"/>
  <c r="BG1435"/>
  <c r="BF1435"/>
  <c r="T1435"/>
  <c r="R1435"/>
  <c r="P1435"/>
  <c r="BI1433"/>
  <c r="BH1433"/>
  <c r="BG1433"/>
  <c r="BF1433"/>
  <c r="T1433"/>
  <c r="R1433"/>
  <c r="P1433"/>
  <c r="BI1431"/>
  <c r="BH1431"/>
  <c r="BG1431"/>
  <c r="BF1431"/>
  <c r="T1431"/>
  <c r="R1431"/>
  <c r="P1431"/>
  <c r="BI1427"/>
  <c r="BH1427"/>
  <c r="BG1427"/>
  <c r="BF1427"/>
  <c r="T1427"/>
  <c r="R1427"/>
  <c r="P1427"/>
  <c r="BI1423"/>
  <c r="BH1423"/>
  <c r="BG1423"/>
  <c r="BF1423"/>
  <c r="T1423"/>
  <c r="R1423"/>
  <c r="P1423"/>
  <c r="BI1419"/>
  <c r="BH1419"/>
  <c r="BG1419"/>
  <c r="BF1419"/>
  <c r="T1419"/>
  <c r="R1419"/>
  <c r="P1419"/>
  <c r="BI1411"/>
  <c r="BH1411"/>
  <c r="BG1411"/>
  <c r="BF1411"/>
  <c r="T1411"/>
  <c r="R1411"/>
  <c r="P1411"/>
  <c r="BI1409"/>
  <c r="BH1409"/>
  <c r="BG1409"/>
  <c r="BF1409"/>
  <c r="T1409"/>
  <c r="R1409"/>
  <c r="P1409"/>
  <c r="BI1407"/>
  <c r="BH1407"/>
  <c r="BG1407"/>
  <c r="BF1407"/>
  <c r="T1407"/>
  <c r="R1407"/>
  <c r="P1407"/>
  <c r="BI1406"/>
  <c r="BH1406"/>
  <c r="BG1406"/>
  <c r="BF1406"/>
  <c r="T1406"/>
  <c r="R1406"/>
  <c r="P1406"/>
  <c r="BI1405"/>
  <c r="BH1405"/>
  <c r="BG1405"/>
  <c r="BF1405"/>
  <c r="T1405"/>
  <c r="R1405"/>
  <c r="P1405"/>
  <c r="BI1404"/>
  <c r="BH1404"/>
  <c r="BG1404"/>
  <c r="BF1404"/>
  <c r="T1404"/>
  <c r="R1404"/>
  <c r="P1404"/>
  <c r="BI1403"/>
  <c r="BH1403"/>
  <c r="BG1403"/>
  <c r="BF1403"/>
  <c r="T1403"/>
  <c r="R1403"/>
  <c r="P1403"/>
  <c r="BI1402"/>
  <c r="BH1402"/>
  <c r="BG1402"/>
  <c r="BF1402"/>
  <c r="T1402"/>
  <c r="R1402"/>
  <c r="P1402"/>
  <c r="BI1401"/>
  <c r="BH1401"/>
  <c r="BG1401"/>
  <c r="BF1401"/>
  <c r="T1401"/>
  <c r="R1401"/>
  <c r="P1401"/>
  <c r="BI1400"/>
  <c r="BH1400"/>
  <c r="BG1400"/>
  <c r="BF1400"/>
  <c r="T1400"/>
  <c r="R1400"/>
  <c r="P1400"/>
  <c r="BI1399"/>
  <c r="BH1399"/>
  <c r="BG1399"/>
  <c r="BF1399"/>
  <c r="T1399"/>
  <c r="R1399"/>
  <c r="P1399"/>
  <c r="BI1398"/>
  <c r="BH1398"/>
  <c r="BG1398"/>
  <c r="BF1398"/>
  <c r="T1398"/>
  <c r="R1398"/>
  <c r="P1398"/>
  <c r="BI1397"/>
  <c r="BH1397"/>
  <c r="BG1397"/>
  <c r="BF1397"/>
  <c r="T1397"/>
  <c r="R1397"/>
  <c r="P1397"/>
  <c r="BI1394"/>
  <c r="BH1394"/>
  <c r="BG1394"/>
  <c r="BF1394"/>
  <c r="T1394"/>
  <c r="R1394"/>
  <c r="P1394"/>
  <c r="BI1392"/>
  <c r="BH1392"/>
  <c r="BG1392"/>
  <c r="BF1392"/>
  <c r="T1392"/>
  <c r="R1392"/>
  <c r="P1392"/>
  <c r="BI1390"/>
  <c r="BH1390"/>
  <c r="BG1390"/>
  <c r="BF1390"/>
  <c r="T1390"/>
  <c r="R1390"/>
  <c r="P1390"/>
  <c r="BI1389"/>
  <c r="BH1389"/>
  <c r="BG1389"/>
  <c r="BF1389"/>
  <c r="T1389"/>
  <c r="R1389"/>
  <c r="P1389"/>
  <c r="BI1387"/>
  <c r="BH1387"/>
  <c r="BG1387"/>
  <c r="BF1387"/>
  <c r="T1387"/>
  <c r="R1387"/>
  <c r="P1387"/>
  <c r="BI1386"/>
  <c r="BH1386"/>
  <c r="BG1386"/>
  <c r="BF1386"/>
  <c r="T1386"/>
  <c r="R1386"/>
  <c r="P1386"/>
  <c r="BI1384"/>
  <c r="BH1384"/>
  <c r="BG1384"/>
  <c r="BF1384"/>
  <c r="T1384"/>
  <c r="R1384"/>
  <c r="P1384"/>
  <c r="BI1379"/>
  <c r="BH1379"/>
  <c r="BG1379"/>
  <c r="BF1379"/>
  <c r="T1379"/>
  <c r="R1379"/>
  <c r="P1379"/>
  <c r="BI1373"/>
  <c r="BH1373"/>
  <c r="BG1373"/>
  <c r="BF1373"/>
  <c r="T1373"/>
  <c r="R1373"/>
  <c r="P1373"/>
  <c r="BI1369"/>
  <c r="BH1369"/>
  <c r="BG1369"/>
  <c r="BF1369"/>
  <c r="T1369"/>
  <c r="R1369"/>
  <c r="P1369"/>
  <c r="BI1366"/>
  <c r="BH1366"/>
  <c r="BG1366"/>
  <c r="BF1366"/>
  <c r="T1366"/>
  <c r="R1366"/>
  <c r="P1366"/>
  <c r="BI1364"/>
  <c r="BH1364"/>
  <c r="BG1364"/>
  <c r="BF1364"/>
  <c r="T1364"/>
  <c r="R1364"/>
  <c r="P1364"/>
  <c r="BI1362"/>
  <c r="BH1362"/>
  <c r="BG1362"/>
  <c r="BF1362"/>
  <c r="T1362"/>
  <c r="R1362"/>
  <c r="P1362"/>
  <c r="BI1355"/>
  <c r="BH1355"/>
  <c r="BG1355"/>
  <c r="BF1355"/>
  <c r="T1355"/>
  <c r="R1355"/>
  <c r="P1355"/>
  <c r="BI1344"/>
  <c r="BH1344"/>
  <c r="BG1344"/>
  <c r="BF1344"/>
  <c r="T1344"/>
  <c r="R1344"/>
  <c r="P1344"/>
  <c r="BI1341"/>
  <c r="BH1341"/>
  <c r="BG1341"/>
  <c r="BF1341"/>
  <c r="T1341"/>
  <c r="R1341"/>
  <c r="P1341"/>
  <c r="BI1339"/>
  <c r="BH1339"/>
  <c r="BG1339"/>
  <c r="BF1339"/>
  <c r="T1339"/>
  <c r="R1339"/>
  <c r="P1339"/>
  <c r="BI1332"/>
  <c r="BH1332"/>
  <c r="BG1332"/>
  <c r="BF1332"/>
  <c r="T1332"/>
  <c r="R1332"/>
  <c r="P1332"/>
  <c r="BI1330"/>
  <c r="BH1330"/>
  <c r="BG1330"/>
  <c r="BF1330"/>
  <c r="T1330"/>
  <c r="R1330"/>
  <c r="P1330"/>
  <c r="BI1328"/>
  <c r="BH1328"/>
  <c r="BG1328"/>
  <c r="BF1328"/>
  <c r="T1328"/>
  <c r="R1328"/>
  <c r="P1328"/>
  <c r="BI1326"/>
  <c r="BH1326"/>
  <c r="BG1326"/>
  <c r="BF1326"/>
  <c r="T1326"/>
  <c r="R1326"/>
  <c r="P1326"/>
  <c r="BI1324"/>
  <c r="BH1324"/>
  <c r="BG1324"/>
  <c r="BF1324"/>
  <c r="T1324"/>
  <c r="R1324"/>
  <c r="P1324"/>
  <c r="BI1322"/>
  <c r="BH1322"/>
  <c r="BG1322"/>
  <c r="BF1322"/>
  <c r="T1322"/>
  <c r="R1322"/>
  <c r="P1322"/>
  <c r="BI1319"/>
  <c r="BH1319"/>
  <c r="BG1319"/>
  <c r="BF1319"/>
  <c r="T1319"/>
  <c r="R1319"/>
  <c r="P1319"/>
  <c r="BI1317"/>
  <c r="BH1317"/>
  <c r="BG1317"/>
  <c r="BF1317"/>
  <c r="T1317"/>
  <c r="R1317"/>
  <c r="P1317"/>
  <c r="BI1311"/>
  <c r="BH1311"/>
  <c r="BG1311"/>
  <c r="BF1311"/>
  <c r="T1311"/>
  <c r="R1311"/>
  <c r="P1311"/>
  <c r="BI1306"/>
  <c r="BH1306"/>
  <c r="BG1306"/>
  <c r="BF1306"/>
  <c r="T1306"/>
  <c r="R1306"/>
  <c r="P1306"/>
  <c r="BI1304"/>
  <c r="BH1304"/>
  <c r="BG1304"/>
  <c r="BF1304"/>
  <c r="T1304"/>
  <c r="R1304"/>
  <c r="P1304"/>
  <c r="BI1300"/>
  <c r="BH1300"/>
  <c r="BG1300"/>
  <c r="BF1300"/>
  <c r="T1300"/>
  <c r="R1300"/>
  <c r="P1300"/>
  <c r="BI1296"/>
  <c r="BH1296"/>
  <c r="BG1296"/>
  <c r="BF1296"/>
  <c r="T1296"/>
  <c r="R1296"/>
  <c r="P1296"/>
  <c r="BI1294"/>
  <c r="BH1294"/>
  <c r="BG1294"/>
  <c r="BF1294"/>
  <c r="T1294"/>
  <c r="R1294"/>
  <c r="P1294"/>
  <c r="BI1290"/>
  <c r="BH1290"/>
  <c r="BG1290"/>
  <c r="BF1290"/>
  <c r="T1290"/>
  <c r="R1290"/>
  <c r="P1290"/>
  <c r="BI1286"/>
  <c r="BH1286"/>
  <c r="BG1286"/>
  <c r="BF1286"/>
  <c r="T1286"/>
  <c r="R1286"/>
  <c r="P1286"/>
  <c r="BI1282"/>
  <c r="BH1282"/>
  <c r="BG1282"/>
  <c r="BF1282"/>
  <c r="T1282"/>
  <c r="R1282"/>
  <c r="P1282"/>
  <c r="BI1280"/>
  <c r="BH1280"/>
  <c r="BG1280"/>
  <c r="BF1280"/>
  <c r="T1280"/>
  <c r="R1280"/>
  <c r="P1280"/>
  <c r="BI1278"/>
  <c r="BH1278"/>
  <c r="BG1278"/>
  <c r="BF1278"/>
  <c r="T1278"/>
  <c r="R1278"/>
  <c r="P1278"/>
  <c r="BI1276"/>
  <c r="BH1276"/>
  <c r="BG1276"/>
  <c r="BF1276"/>
  <c r="T1276"/>
  <c r="R1276"/>
  <c r="P1276"/>
  <c r="BI1269"/>
  <c r="BH1269"/>
  <c r="BG1269"/>
  <c r="BF1269"/>
  <c r="T1269"/>
  <c r="R1269"/>
  <c r="P1269"/>
  <c r="BI1267"/>
  <c r="BH1267"/>
  <c r="BG1267"/>
  <c r="BF1267"/>
  <c r="T1267"/>
  <c r="R1267"/>
  <c r="P1267"/>
  <c r="BI1264"/>
  <c r="BH1264"/>
  <c r="BG1264"/>
  <c r="BF1264"/>
  <c r="T1264"/>
  <c r="R1264"/>
  <c r="P1264"/>
  <c r="BI1261"/>
  <c r="BH1261"/>
  <c r="BG1261"/>
  <c r="BF1261"/>
  <c r="T1261"/>
  <c r="R1261"/>
  <c r="P1261"/>
  <c r="BI1259"/>
  <c r="BH1259"/>
  <c r="BG1259"/>
  <c r="BF1259"/>
  <c r="T1259"/>
  <c r="R1259"/>
  <c r="P1259"/>
  <c r="BI1250"/>
  <c r="BH1250"/>
  <c r="BG1250"/>
  <c r="BF1250"/>
  <c r="T1250"/>
  <c r="R1250"/>
  <c r="P1250"/>
  <c r="BI1248"/>
  <c r="BH1248"/>
  <c r="BG1248"/>
  <c r="BF1248"/>
  <c r="T1248"/>
  <c r="R1248"/>
  <c r="P1248"/>
  <c r="BI1246"/>
  <c r="BH1246"/>
  <c r="BG1246"/>
  <c r="BF1246"/>
  <c r="T1246"/>
  <c r="R1246"/>
  <c r="P1246"/>
  <c r="BI1244"/>
  <c r="BH1244"/>
  <c r="BG1244"/>
  <c r="BF1244"/>
  <c r="T1244"/>
  <c r="R1244"/>
  <c r="P1244"/>
  <c r="BI1242"/>
  <c r="BH1242"/>
  <c r="BG1242"/>
  <c r="BF1242"/>
  <c r="T1242"/>
  <c r="R1242"/>
  <c r="P1242"/>
  <c r="BI1240"/>
  <c r="BH1240"/>
  <c r="BG1240"/>
  <c r="BF1240"/>
  <c r="T1240"/>
  <c r="R1240"/>
  <c r="P1240"/>
  <c r="BI1233"/>
  <c r="BH1233"/>
  <c r="BG1233"/>
  <c r="BF1233"/>
  <c r="T1233"/>
  <c r="R1233"/>
  <c r="P1233"/>
  <c r="BI1231"/>
  <c r="BH1231"/>
  <c r="BG1231"/>
  <c r="BF1231"/>
  <c r="T1231"/>
  <c r="R1231"/>
  <c r="P1231"/>
  <c r="BI1224"/>
  <c r="BH1224"/>
  <c r="BG1224"/>
  <c r="BF1224"/>
  <c r="T1224"/>
  <c r="R1224"/>
  <c r="P1224"/>
  <c r="BI1219"/>
  <c r="BH1219"/>
  <c r="BG1219"/>
  <c r="BF1219"/>
  <c r="T1219"/>
  <c r="R1219"/>
  <c r="P1219"/>
  <c r="BI1216"/>
  <c r="BH1216"/>
  <c r="BG1216"/>
  <c r="BF1216"/>
  <c r="T1216"/>
  <c r="R1216"/>
  <c r="P1216"/>
  <c r="BI1214"/>
  <c r="BH1214"/>
  <c r="BG1214"/>
  <c r="BF1214"/>
  <c r="T1214"/>
  <c r="R1214"/>
  <c r="P1214"/>
  <c r="BI1208"/>
  <c r="BH1208"/>
  <c r="BG1208"/>
  <c r="BF1208"/>
  <c r="T1208"/>
  <c r="R1208"/>
  <c r="P1208"/>
  <c r="BI1205"/>
  <c r="BH1205"/>
  <c r="BG1205"/>
  <c r="BF1205"/>
  <c r="T1205"/>
  <c r="R1205"/>
  <c r="P1205"/>
  <c r="BI1203"/>
  <c r="BH1203"/>
  <c r="BG1203"/>
  <c r="BF1203"/>
  <c r="T1203"/>
  <c r="R1203"/>
  <c r="P1203"/>
  <c r="BI1200"/>
  <c r="BH1200"/>
  <c r="BG1200"/>
  <c r="BF1200"/>
  <c r="T1200"/>
  <c r="R1200"/>
  <c r="P1200"/>
  <c r="BI1198"/>
  <c r="BH1198"/>
  <c r="BG1198"/>
  <c r="BF1198"/>
  <c r="T1198"/>
  <c r="R1198"/>
  <c r="P1198"/>
  <c r="BI1196"/>
  <c r="BH1196"/>
  <c r="BG1196"/>
  <c r="BF1196"/>
  <c r="T1196"/>
  <c r="R1196"/>
  <c r="P1196"/>
  <c r="BI1192"/>
  <c r="BH1192"/>
  <c r="BG1192"/>
  <c r="BF1192"/>
  <c r="T1192"/>
  <c r="R1192"/>
  <c r="P1192"/>
  <c r="BI1188"/>
  <c r="BH1188"/>
  <c r="BG1188"/>
  <c r="BF1188"/>
  <c r="T1188"/>
  <c r="R1188"/>
  <c r="P1188"/>
  <c r="BI1184"/>
  <c r="BH1184"/>
  <c r="BG1184"/>
  <c r="BF1184"/>
  <c r="T1184"/>
  <c r="R1184"/>
  <c r="P1184"/>
  <c r="BI1180"/>
  <c r="BH1180"/>
  <c r="BG1180"/>
  <c r="BF1180"/>
  <c r="T1180"/>
  <c r="R1180"/>
  <c r="P1180"/>
  <c r="BI1178"/>
  <c r="BH1178"/>
  <c r="BG1178"/>
  <c r="BF1178"/>
  <c r="T1178"/>
  <c r="R1178"/>
  <c r="P1178"/>
  <c r="BI1172"/>
  <c r="BH1172"/>
  <c r="BG1172"/>
  <c r="BF1172"/>
  <c r="T1172"/>
  <c r="R1172"/>
  <c r="P1172"/>
  <c r="BI1165"/>
  <c r="BH1165"/>
  <c r="BG1165"/>
  <c r="BF1165"/>
  <c r="T1165"/>
  <c r="R1165"/>
  <c r="P1165"/>
  <c r="BI1163"/>
  <c r="BH1163"/>
  <c r="BG1163"/>
  <c r="BF1163"/>
  <c r="T1163"/>
  <c r="R1163"/>
  <c r="P1163"/>
  <c r="BI1161"/>
  <c r="BH1161"/>
  <c r="BG1161"/>
  <c r="BF1161"/>
  <c r="T1161"/>
  <c r="R1161"/>
  <c r="P1161"/>
  <c r="BI1159"/>
  <c r="BH1159"/>
  <c r="BG1159"/>
  <c r="BF1159"/>
  <c r="T1159"/>
  <c r="R1159"/>
  <c r="P1159"/>
  <c r="BI1157"/>
  <c r="BH1157"/>
  <c r="BG1157"/>
  <c r="BF1157"/>
  <c r="T1157"/>
  <c r="R1157"/>
  <c r="P1157"/>
  <c r="BI1150"/>
  <c r="BH1150"/>
  <c r="BG1150"/>
  <c r="BF1150"/>
  <c r="T1150"/>
  <c r="R1150"/>
  <c r="P1150"/>
  <c r="BI1148"/>
  <c r="BH1148"/>
  <c r="BG1148"/>
  <c r="BF1148"/>
  <c r="T1148"/>
  <c r="R1148"/>
  <c r="P1148"/>
  <c r="BI1146"/>
  <c r="BH1146"/>
  <c r="BG1146"/>
  <c r="BF1146"/>
  <c r="T1146"/>
  <c r="R1146"/>
  <c r="P1146"/>
  <c r="BI1144"/>
  <c r="BH1144"/>
  <c r="BG1144"/>
  <c r="BF1144"/>
  <c r="T1144"/>
  <c r="R1144"/>
  <c r="P1144"/>
  <c r="BI1142"/>
  <c r="BH1142"/>
  <c r="BG1142"/>
  <c r="BF1142"/>
  <c r="T1142"/>
  <c r="R1142"/>
  <c r="P1142"/>
  <c r="BI1138"/>
  <c r="BH1138"/>
  <c r="BG1138"/>
  <c r="BF1138"/>
  <c r="T1138"/>
  <c r="R1138"/>
  <c r="P1138"/>
  <c r="BI1112"/>
  <c r="BH1112"/>
  <c r="BG1112"/>
  <c r="BF1112"/>
  <c r="T1112"/>
  <c r="R1112"/>
  <c r="P1112"/>
  <c r="BI1110"/>
  <c r="BH1110"/>
  <c r="BG1110"/>
  <c r="BF1110"/>
  <c r="T1110"/>
  <c r="R1110"/>
  <c r="P1110"/>
  <c r="BI1108"/>
  <c r="BH1108"/>
  <c r="BG1108"/>
  <c r="BF1108"/>
  <c r="T1108"/>
  <c r="R1108"/>
  <c r="P1108"/>
  <c r="BI1106"/>
  <c r="BH1106"/>
  <c r="BG1106"/>
  <c r="BF1106"/>
  <c r="T1106"/>
  <c r="R1106"/>
  <c r="P1106"/>
  <c r="BI1104"/>
  <c r="BH1104"/>
  <c r="BG1104"/>
  <c r="BF1104"/>
  <c r="T1104"/>
  <c r="R1104"/>
  <c r="P1104"/>
  <c r="BI1098"/>
  <c r="BH1098"/>
  <c r="BG1098"/>
  <c r="BF1098"/>
  <c r="T1098"/>
  <c r="R1098"/>
  <c r="P1098"/>
  <c r="BI1096"/>
  <c r="BH1096"/>
  <c r="BG1096"/>
  <c r="BF1096"/>
  <c r="T1096"/>
  <c r="R1096"/>
  <c r="P1096"/>
  <c r="BI1090"/>
  <c r="BH1090"/>
  <c r="BG1090"/>
  <c r="BF1090"/>
  <c r="T1090"/>
  <c r="R1090"/>
  <c r="P1090"/>
  <c r="BI1088"/>
  <c r="BH1088"/>
  <c r="BG1088"/>
  <c r="BF1088"/>
  <c r="T1088"/>
  <c r="R1088"/>
  <c r="P1088"/>
  <c r="BI1086"/>
  <c r="BH1086"/>
  <c r="BG1086"/>
  <c r="BF1086"/>
  <c r="T1086"/>
  <c r="R1086"/>
  <c r="P1086"/>
  <c r="BI1084"/>
  <c r="BH1084"/>
  <c r="BG1084"/>
  <c r="BF1084"/>
  <c r="T1084"/>
  <c r="R1084"/>
  <c r="P1084"/>
  <c r="BI1080"/>
  <c r="BH1080"/>
  <c r="BG1080"/>
  <c r="BF1080"/>
  <c r="T1080"/>
  <c r="R1080"/>
  <c r="P1080"/>
  <c r="BI1077"/>
  <c r="BH1077"/>
  <c r="BG1077"/>
  <c r="BF1077"/>
  <c r="T1077"/>
  <c r="R1077"/>
  <c r="P1077"/>
  <c r="BI1074"/>
  <c r="BH1074"/>
  <c r="BG1074"/>
  <c r="BF1074"/>
  <c r="T1074"/>
  <c r="R1074"/>
  <c r="P1074"/>
  <c r="BI1070"/>
  <c r="BH1070"/>
  <c r="BG1070"/>
  <c r="BF1070"/>
  <c r="T1070"/>
  <c r="R1070"/>
  <c r="P1070"/>
  <c r="BI1066"/>
  <c r="BH1066"/>
  <c r="BG1066"/>
  <c r="BF1066"/>
  <c r="T1066"/>
  <c r="R1066"/>
  <c r="P1066"/>
  <c r="BI1064"/>
  <c r="BH1064"/>
  <c r="BG1064"/>
  <c r="BF1064"/>
  <c r="T1064"/>
  <c r="R1064"/>
  <c r="P1064"/>
  <c r="BI1062"/>
  <c r="BH1062"/>
  <c r="BG1062"/>
  <c r="BF1062"/>
  <c r="T1062"/>
  <c r="R1062"/>
  <c r="P1062"/>
  <c r="BI1060"/>
  <c r="BH1060"/>
  <c r="BG1060"/>
  <c r="BF1060"/>
  <c r="T1060"/>
  <c r="R1060"/>
  <c r="P1060"/>
  <c r="BI1056"/>
  <c r="BH1056"/>
  <c r="BG1056"/>
  <c r="BF1056"/>
  <c r="T1056"/>
  <c r="R1056"/>
  <c r="P1056"/>
  <c r="BI1052"/>
  <c r="BH1052"/>
  <c r="BG1052"/>
  <c r="BF1052"/>
  <c r="T1052"/>
  <c r="R1052"/>
  <c r="P1052"/>
  <c r="BI1050"/>
  <c r="BH1050"/>
  <c r="BG1050"/>
  <c r="BF1050"/>
  <c r="T1050"/>
  <c r="R1050"/>
  <c r="P1050"/>
  <c r="BI1046"/>
  <c r="BH1046"/>
  <c r="BG1046"/>
  <c r="BF1046"/>
  <c r="T1046"/>
  <c r="R1046"/>
  <c r="P1046"/>
  <c r="BI1044"/>
  <c r="BH1044"/>
  <c r="BG1044"/>
  <c r="BF1044"/>
  <c r="T1044"/>
  <c r="R1044"/>
  <c r="P1044"/>
  <c r="BI1042"/>
  <c r="BH1042"/>
  <c r="BG1042"/>
  <c r="BF1042"/>
  <c r="T1042"/>
  <c r="R1042"/>
  <c r="P1042"/>
  <c r="BI1038"/>
  <c r="BH1038"/>
  <c r="BG1038"/>
  <c r="BF1038"/>
  <c r="T1038"/>
  <c r="R1038"/>
  <c r="P1038"/>
  <c r="BI1035"/>
  <c r="BH1035"/>
  <c r="BG1035"/>
  <c r="BF1035"/>
  <c r="T1035"/>
  <c r="R1035"/>
  <c r="P1035"/>
  <c r="BI1032"/>
  <c r="BH1032"/>
  <c r="BG1032"/>
  <c r="BF1032"/>
  <c r="T1032"/>
  <c r="R1032"/>
  <c r="P1032"/>
  <c r="BI1029"/>
  <c r="BH1029"/>
  <c r="BG1029"/>
  <c r="BF1029"/>
  <c r="T1029"/>
  <c r="T1028"/>
  <c r="R1029"/>
  <c r="R1028"/>
  <c r="P1029"/>
  <c r="P1028"/>
  <c r="BI1027"/>
  <c r="BH1027"/>
  <c r="BG1027"/>
  <c r="BF1027"/>
  <c r="T1027"/>
  <c r="R1027"/>
  <c r="P1027"/>
  <c r="BI1026"/>
  <c r="BH1026"/>
  <c r="BG1026"/>
  <c r="BF1026"/>
  <c r="T1026"/>
  <c r="R1026"/>
  <c r="P1026"/>
  <c r="BI1024"/>
  <c r="BH1024"/>
  <c r="BG1024"/>
  <c r="BF1024"/>
  <c r="T1024"/>
  <c r="R1024"/>
  <c r="P1024"/>
  <c r="BI1023"/>
  <c r="BH1023"/>
  <c r="BG1023"/>
  <c r="BF1023"/>
  <c r="T1023"/>
  <c r="R1023"/>
  <c r="P1023"/>
  <c r="BI1022"/>
  <c r="BH1022"/>
  <c r="BG1022"/>
  <c r="BF1022"/>
  <c r="T1022"/>
  <c r="R1022"/>
  <c r="P1022"/>
  <c r="BI1020"/>
  <c r="BH1020"/>
  <c r="BG1020"/>
  <c r="BF1020"/>
  <c r="T1020"/>
  <c r="R1020"/>
  <c r="P1020"/>
  <c r="BI1017"/>
  <c r="BH1017"/>
  <c r="BG1017"/>
  <c r="BF1017"/>
  <c r="T1017"/>
  <c r="R1017"/>
  <c r="P1017"/>
  <c r="BI1015"/>
  <c r="BH1015"/>
  <c r="BG1015"/>
  <c r="BF1015"/>
  <c r="T1015"/>
  <c r="R1015"/>
  <c r="P1015"/>
  <c r="BI1009"/>
  <c r="BH1009"/>
  <c r="BG1009"/>
  <c r="BF1009"/>
  <c r="T1009"/>
  <c r="R1009"/>
  <c r="P1009"/>
  <c r="BI1002"/>
  <c r="BH1002"/>
  <c r="BG1002"/>
  <c r="BF1002"/>
  <c r="T1002"/>
  <c r="R1002"/>
  <c r="P1002"/>
  <c r="BI999"/>
  <c r="BH999"/>
  <c r="BG999"/>
  <c r="BF999"/>
  <c r="T999"/>
  <c r="R999"/>
  <c r="P999"/>
  <c r="BI997"/>
  <c r="BH997"/>
  <c r="BG997"/>
  <c r="BF997"/>
  <c r="T997"/>
  <c r="R997"/>
  <c r="P997"/>
  <c r="BI990"/>
  <c r="BH990"/>
  <c r="BG990"/>
  <c r="BF990"/>
  <c r="T990"/>
  <c r="R990"/>
  <c r="P990"/>
  <c r="BI986"/>
  <c r="BH986"/>
  <c r="BG986"/>
  <c r="BF986"/>
  <c r="T986"/>
  <c r="R986"/>
  <c r="P986"/>
  <c r="BI982"/>
  <c r="BH982"/>
  <c r="BG982"/>
  <c r="BF982"/>
  <c r="T982"/>
  <c r="R982"/>
  <c r="P982"/>
  <c r="BI963"/>
  <c r="BH963"/>
  <c r="BG963"/>
  <c r="BF963"/>
  <c r="T963"/>
  <c r="R963"/>
  <c r="P963"/>
  <c r="BI946"/>
  <c r="BH946"/>
  <c r="BG946"/>
  <c r="BF946"/>
  <c r="T946"/>
  <c r="R946"/>
  <c r="P946"/>
  <c r="BI938"/>
  <c r="BH938"/>
  <c r="BG938"/>
  <c r="BF938"/>
  <c r="T938"/>
  <c r="R938"/>
  <c r="P938"/>
  <c r="BI930"/>
  <c r="BH930"/>
  <c r="BG930"/>
  <c r="BF930"/>
  <c r="T930"/>
  <c r="R930"/>
  <c r="P930"/>
  <c r="BI918"/>
  <c r="BH918"/>
  <c r="BG918"/>
  <c r="BF918"/>
  <c r="T918"/>
  <c r="R918"/>
  <c r="P918"/>
  <c r="BI916"/>
  <c r="BH916"/>
  <c r="BG916"/>
  <c r="BF916"/>
  <c r="T916"/>
  <c r="R916"/>
  <c r="P916"/>
  <c r="BI914"/>
  <c r="BH914"/>
  <c r="BG914"/>
  <c r="BF914"/>
  <c r="T914"/>
  <c r="R914"/>
  <c r="P914"/>
  <c r="BI912"/>
  <c r="BH912"/>
  <c r="BG912"/>
  <c r="BF912"/>
  <c r="T912"/>
  <c r="R912"/>
  <c r="P912"/>
  <c r="BI910"/>
  <c r="BH910"/>
  <c r="BG910"/>
  <c r="BF910"/>
  <c r="T910"/>
  <c r="R910"/>
  <c r="P910"/>
  <c r="BI906"/>
  <c r="BH906"/>
  <c r="BG906"/>
  <c r="BF906"/>
  <c r="T906"/>
  <c r="R906"/>
  <c r="P906"/>
  <c r="BI898"/>
  <c r="BH898"/>
  <c r="BG898"/>
  <c r="BF898"/>
  <c r="T898"/>
  <c r="R898"/>
  <c r="P898"/>
  <c r="BI890"/>
  <c r="BH890"/>
  <c r="BG890"/>
  <c r="BF890"/>
  <c r="T890"/>
  <c r="R890"/>
  <c r="P890"/>
  <c r="BI886"/>
  <c r="BH886"/>
  <c r="BG886"/>
  <c r="BF886"/>
  <c r="T886"/>
  <c r="R886"/>
  <c r="P886"/>
  <c r="BI880"/>
  <c r="BH880"/>
  <c r="BG880"/>
  <c r="BF880"/>
  <c r="T880"/>
  <c r="R880"/>
  <c r="P880"/>
  <c r="BI876"/>
  <c r="BH876"/>
  <c r="BG876"/>
  <c r="BF876"/>
  <c r="T876"/>
  <c r="R876"/>
  <c r="P876"/>
  <c r="BI871"/>
  <c r="BH871"/>
  <c r="BG871"/>
  <c r="BF871"/>
  <c r="T871"/>
  <c r="R871"/>
  <c r="P871"/>
  <c r="BI869"/>
  <c r="BH869"/>
  <c r="BG869"/>
  <c r="BF869"/>
  <c r="T869"/>
  <c r="R869"/>
  <c r="P869"/>
  <c r="BI861"/>
  <c r="BH861"/>
  <c r="BG861"/>
  <c r="BF861"/>
  <c r="T861"/>
  <c r="R861"/>
  <c r="P861"/>
  <c r="BI859"/>
  <c r="BH859"/>
  <c r="BG859"/>
  <c r="BF859"/>
  <c r="T859"/>
  <c r="R859"/>
  <c r="P859"/>
  <c r="BI853"/>
  <c r="BH853"/>
  <c r="BG853"/>
  <c r="BF853"/>
  <c r="T853"/>
  <c r="R853"/>
  <c r="P853"/>
  <c r="BI847"/>
  <c r="BH847"/>
  <c r="BG847"/>
  <c r="BF847"/>
  <c r="T847"/>
  <c r="R847"/>
  <c r="P847"/>
  <c r="BI843"/>
  <c r="BH843"/>
  <c r="BG843"/>
  <c r="BF843"/>
  <c r="T843"/>
  <c r="R843"/>
  <c r="P843"/>
  <c r="BI840"/>
  <c r="BH840"/>
  <c r="BG840"/>
  <c r="BF840"/>
  <c r="T840"/>
  <c r="R840"/>
  <c r="P840"/>
  <c r="BI834"/>
  <c r="BH834"/>
  <c r="BG834"/>
  <c r="BF834"/>
  <c r="T834"/>
  <c r="R834"/>
  <c r="P834"/>
  <c r="BI830"/>
  <c r="BH830"/>
  <c r="BG830"/>
  <c r="BF830"/>
  <c r="T830"/>
  <c r="R830"/>
  <c r="P830"/>
  <c r="BI826"/>
  <c r="BH826"/>
  <c r="BG826"/>
  <c r="BF826"/>
  <c r="T826"/>
  <c r="R826"/>
  <c r="P826"/>
  <c r="BI820"/>
  <c r="BH820"/>
  <c r="BG820"/>
  <c r="BF820"/>
  <c r="T820"/>
  <c r="R820"/>
  <c r="P820"/>
  <c r="BI817"/>
  <c r="BH817"/>
  <c r="BG817"/>
  <c r="BF817"/>
  <c r="T817"/>
  <c r="R817"/>
  <c r="P817"/>
  <c r="BI813"/>
  <c r="BH813"/>
  <c r="BG813"/>
  <c r="BF813"/>
  <c r="T813"/>
  <c r="R813"/>
  <c r="P813"/>
  <c r="BI807"/>
  <c r="BH807"/>
  <c r="BG807"/>
  <c r="BF807"/>
  <c r="T807"/>
  <c r="R807"/>
  <c r="P807"/>
  <c r="BI799"/>
  <c r="BH799"/>
  <c r="BG799"/>
  <c r="BF799"/>
  <c r="T799"/>
  <c r="R799"/>
  <c r="P799"/>
  <c r="BI792"/>
  <c r="BH792"/>
  <c r="BG792"/>
  <c r="BF792"/>
  <c r="T792"/>
  <c r="R792"/>
  <c r="P792"/>
  <c r="BI785"/>
  <c r="BH785"/>
  <c r="BG785"/>
  <c r="BF785"/>
  <c r="T785"/>
  <c r="R785"/>
  <c r="P785"/>
  <c r="BI782"/>
  <c r="BH782"/>
  <c r="BG782"/>
  <c r="BF782"/>
  <c r="T782"/>
  <c r="R782"/>
  <c r="P782"/>
  <c r="BI779"/>
  <c r="BH779"/>
  <c r="BG779"/>
  <c r="BF779"/>
  <c r="T779"/>
  <c r="R779"/>
  <c r="P779"/>
  <c r="BI776"/>
  <c r="BH776"/>
  <c r="BG776"/>
  <c r="BF776"/>
  <c r="T776"/>
  <c r="R776"/>
  <c r="P776"/>
  <c r="BI773"/>
  <c r="BH773"/>
  <c r="BG773"/>
  <c r="BF773"/>
  <c r="T773"/>
  <c r="R773"/>
  <c r="P773"/>
  <c r="BI769"/>
  <c r="BH769"/>
  <c r="BG769"/>
  <c r="BF769"/>
  <c r="T769"/>
  <c r="R769"/>
  <c r="P769"/>
  <c r="BI765"/>
  <c r="BH765"/>
  <c r="BG765"/>
  <c r="BF765"/>
  <c r="T765"/>
  <c r="R765"/>
  <c r="P765"/>
  <c r="BI763"/>
  <c r="BH763"/>
  <c r="BG763"/>
  <c r="BF763"/>
  <c r="T763"/>
  <c r="R763"/>
  <c r="P763"/>
  <c r="BI760"/>
  <c r="BH760"/>
  <c r="BG760"/>
  <c r="BF760"/>
  <c r="T760"/>
  <c r="R760"/>
  <c r="P760"/>
  <c r="BI756"/>
  <c r="BH756"/>
  <c r="BG756"/>
  <c r="BF756"/>
  <c r="T756"/>
  <c r="R756"/>
  <c r="P756"/>
  <c r="BI755"/>
  <c r="BH755"/>
  <c r="BG755"/>
  <c r="BF755"/>
  <c r="T755"/>
  <c r="R755"/>
  <c r="P755"/>
  <c r="BI754"/>
  <c r="BH754"/>
  <c r="BG754"/>
  <c r="BF754"/>
  <c r="T754"/>
  <c r="R754"/>
  <c r="P754"/>
  <c r="BI752"/>
  <c r="BH752"/>
  <c r="BG752"/>
  <c r="BF752"/>
  <c r="T752"/>
  <c r="R752"/>
  <c r="P752"/>
  <c r="BI741"/>
  <c r="BH741"/>
  <c r="BG741"/>
  <c r="BF741"/>
  <c r="T741"/>
  <c r="R741"/>
  <c r="P741"/>
  <c r="BI733"/>
  <c r="BH733"/>
  <c r="BG733"/>
  <c r="BF733"/>
  <c r="T733"/>
  <c r="R733"/>
  <c r="P733"/>
  <c r="BI731"/>
  <c r="BH731"/>
  <c r="BG731"/>
  <c r="BF731"/>
  <c r="T731"/>
  <c r="R731"/>
  <c r="P731"/>
  <c r="BI729"/>
  <c r="BH729"/>
  <c r="BG729"/>
  <c r="BF729"/>
  <c r="T729"/>
  <c r="R729"/>
  <c r="P729"/>
  <c r="BI727"/>
  <c r="BH727"/>
  <c r="BG727"/>
  <c r="BF727"/>
  <c r="T727"/>
  <c r="R727"/>
  <c r="P727"/>
  <c r="BI723"/>
  <c r="BH723"/>
  <c r="BG723"/>
  <c r="BF723"/>
  <c r="T723"/>
  <c r="R723"/>
  <c r="P723"/>
  <c r="BI718"/>
  <c r="BH718"/>
  <c r="BG718"/>
  <c r="BF718"/>
  <c r="T718"/>
  <c r="R718"/>
  <c r="P718"/>
  <c r="BI716"/>
  <c r="BH716"/>
  <c r="BG716"/>
  <c r="BF716"/>
  <c r="T716"/>
  <c r="R716"/>
  <c r="P716"/>
  <c r="BI714"/>
  <c r="BH714"/>
  <c r="BG714"/>
  <c r="BF714"/>
  <c r="T714"/>
  <c r="R714"/>
  <c r="P714"/>
  <c r="BI712"/>
  <c r="BH712"/>
  <c r="BG712"/>
  <c r="BF712"/>
  <c r="T712"/>
  <c r="R712"/>
  <c r="P712"/>
  <c r="BI710"/>
  <c r="BH710"/>
  <c r="BG710"/>
  <c r="BF710"/>
  <c r="T710"/>
  <c r="R710"/>
  <c r="P710"/>
  <c r="BI708"/>
  <c r="BH708"/>
  <c r="BG708"/>
  <c r="BF708"/>
  <c r="T708"/>
  <c r="R708"/>
  <c r="P708"/>
  <c r="BI706"/>
  <c r="BH706"/>
  <c r="BG706"/>
  <c r="BF706"/>
  <c r="T706"/>
  <c r="R706"/>
  <c r="P706"/>
  <c r="BI703"/>
  <c r="BH703"/>
  <c r="BG703"/>
  <c r="BF703"/>
  <c r="T703"/>
  <c r="R703"/>
  <c r="P703"/>
  <c r="BI702"/>
  <c r="BH702"/>
  <c r="BG702"/>
  <c r="BF702"/>
  <c r="T702"/>
  <c r="R702"/>
  <c r="P702"/>
  <c r="BI700"/>
  <c r="BH700"/>
  <c r="BG700"/>
  <c r="BF700"/>
  <c r="T700"/>
  <c r="R700"/>
  <c r="P700"/>
  <c r="BI697"/>
  <c r="BH697"/>
  <c r="BG697"/>
  <c r="BF697"/>
  <c r="T697"/>
  <c r="R697"/>
  <c r="P697"/>
  <c r="BI695"/>
  <c r="BH695"/>
  <c r="BG695"/>
  <c r="BF695"/>
  <c r="T695"/>
  <c r="R695"/>
  <c r="P695"/>
  <c r="BI691"/>
  <c r="BH691"/>
  <c r="BG691"/>
  <c r="BF691"/>
  <c r="T691"/>
  <c r="R691"/>
  <c r="P691"/>
  <c r="BI687"/>
  <c r="BH687"/>
  <c r="BG687"/>
  <c r="BF687"/>
  <c r="T687"/>
  <c r="R687"/>
  <c r="P687"/>
  <c r="BI683"/>
  <c r="BH683"/>
  <c r="BG683"/>
  <c r="BF683"/>
  <c r="T683"/>
  <c r="R683"/>
  <c r="P683"/>
  <c r="BI681"/>
  <c r="BH681"/>
  <c r="BG681"/>
  <c r="BF681"/>
  <c r="T681"/>
  <c r="R681"/>
  <c r="P681"/>
  <c r="BI679"/>
  <c r="BH679"/>
  <c r="BG679"/>
  <c r="BF679"/>
  <c r="T679"/>
  <c r="R679"/>
  <c r="P679"/>
  <c r="BI675"/>
  <c r="BH675"/>
  <c r="BG675"/>
  <c r="BF675"/>
  <c r="T675"/>
  <c r="R675"/>
  <c r="P675"/>
  <c r="BI673"/>
  <c r="BH673"/>
  <c r="BG673"/>
  <c r="BF673"/>
  <c r="T673"/>
  <c r="R673"/>
  <c r="P673"/>
  <c r="BI671"/>
  <c r="BH671"/>
  <c r="BG671"/>
  <c r="BF671"/>
  <c r="T671"/>
  <c r="R671"/>
  <c r="P671"/>
  <c r="BI667"/>
  <c r="BH667"/>
  <c r="BG667"/>
  <c r="BF667"/>
  <c r="T667"/>
  <c r="R667"/>
  <c r="P667"/>
  <c r="BI663"/>
  <c r="BH663"/>
  <c r="BG663"/>
  <c r="BF663"/>
  <c r="T663"/>
  <c r="R663"/>
  <c r="P663"/>
  <c r="BI661"/>
  <c r="BH661"/>
  <c r="BG661"/>
  <c r="BF661"/>
  <c r="T661"/>
  <c r="R661"/>
  <c r="P661"/>
  <c r="BI646"/>
  <c r="BH646"/>
  <c r="BG646"/>
  <c r="BF646"/>
  <c r="T646"/>
  <c r="R646"/>
  <c r="P646"/>
  <c r="BI644"/>
  <c r="BH644"/>
  <c r="BG644"/>
  <c r="BF644"/>
  <c r="T644"/>
  <c r="R644"/>
  <c r="P644"/>
  <c r="BI642"/>
  <c r="BH642"/>
  <c r="BG642"/>
  <c r="BF642"/>
  <c r="T642"/>
  <c r="R642"/>
  <c r="P642"/>
  <c r="BI630"/>
  <c r="BH630"/>
  <c r="BG630"/>
  <c r="BF630"/>
  <c r="T630"/>
  <c r="R630"/>
  <c r="P630"/>
  <c r="BI628"/>
  <c r="BH628"/>
  <c r="BG628"/>
  <c r="BF628"/>
  <c r="T628"/>
  <c r="R628"/>
  <c r="P628"/>
  <c r="BI626"/>
  <c r="BH626"/>
  <c r="BG626"/>
  <c r="BF626"/>
  <c r="T626"/>
  <c r="R626"/>
  <c r="P626"/>
  <c r="BI624"/>
  <c r="BH624"/>
  <c r="BG624"/>
  <c r="BF624"/>
  <c r="T624"/>
  <c r="R624"/>
  <c r="P624"/>
  <c r="BI620"/>
  <c r="BH620"/>
  <c r="BG620"/>
  <c r="BF620"/>
  <c r="T620"/>
  <c r="R620"/>
  <c r="P620"/>
  <c r="BI618"/>
  <c r="BH618"/>
  <c r="BG618"/>
  <c r="BF618"/>
  <c r="T618"/>
  <c r="R618"/>
  <c r="P618"/>
  <c r="BI616"/>
  <c r="BH616"/>
  <c r="BG616"/>
  <c r="BF616"/>
  <c r="T616"/>
  <c r="R616"/>
  <c r="P616"/>
  <c r="BI612"/>
  <c r="BH612"/>
  <c r="BG612"/>
  <c r="BF612"/>
  <c r="T612"/>
  <c r="R612"/>
  <c r="P612"/>
  <c r="BI610"/>
  <c r="BH610"/>
  <c r="BG610"/>
  <c r="BF610"/>
  <c r="T610"/>
  <c r="R610"/>
  <c r="P610"/>
  <c r="BI604"/>
  <c r="BH604"/>
  <c r="BG604"/>
  <c r="BF604"/>
  <c r="T604"/>
  <c r="R604"/>
  <c r="P604"/>
  <c r="BI578"/>
  <c r="BH578"/>
  <c r="BG578"/>
  <c r="BF578"/>
  <c r="T578"/>
  <c r="R578"/>
  <c r="P578"/>
  <c r="BI575"/>
  <c r="BH575"/>
  <c r="BG575"/>
  <c r="BF575"/>
  <c r="T575"/>
  <c r="R575"/>
  <c r="P575"/>
  <c r="BI568"/>
  <c r="BH568"/>
  <c r="BG568"/>
  <c r="BF568"/>
  <c r="T568"/>
  <c r="R568"/>
  <c r="P568"/>
  <c r="BI565"/>
  <c r="BH565"/>
  <c r="BG565"/>
  <c r="BF565"/>
  <c r="T565"/>
  <c r="R565"/>
  <c r="P565"/>
  <c r="BI562"/>
  <c r="BH562"/>
  <c r="BG562"/>
  <c r="BF562"/>
  <c r="T562"/>
  <c r="R562"/>
  <c r="P562"/>
  <c r="BI559"/>
  <c r="BH559"/>
  <c r="BG559"/>
  <c r="BF559"/>
  <c r="T559"/>
  <c r="R559"/>
  <c r="P559"/>
  <c r="BI556"/>
  <c r="BH556"/>
  <c r="BG556"/>
  <c r="BF556"/>
  <c r="T556"/>
  <c r="R556"/>
  <c r="P556"/>
  <c r="BI547"/>
  <c r="BH547"/>
  <c r="BG547"/>
  <c r="BF547"/>
  <c r="T547"/>
  <c r="R547"/>
  <c r="P547"/>
  <c r="BI531"/>
  <c r="BH531"/>
  <c r="BG531"/>
  <c r="BF531"/>
  <c r="T531"/>
  <c r="R531"/>
  <c r="P531"/>
  <c r="BI482"/>
  <c r="BH482"/>
  <c r="BG482"/>
  <c r="BF482"/>
  <c r="T482"/>
  <c r="R482"/>
  <c r="P482"/>
  <c r="BI480"/>
  <c r="BH480"/>
  <c r="BG480"/>
  <c r="BF480"/>
  <c r="T480"/>
  <c r="R480"/>
  <c r="P480"/>
  <c r="BI476"/>
  <c r="BH476"/>
  <c r="BG476"/>
  <c r="BF476"/>
  <c r="T476"/>
  <c r="R476"/>
  <c r="P476"/>
  <c r="BI474"/>
  <c r="BH474"/>
  <c r="BG474"/>
  <c r="BF474"/>
  <c r="T474"/>
  <c r="R474"/>
  <c r="P474"/>
  <c r="BI463"/>
  <c r="BH463"/>
  <c r="BG463"/>
  <c r="BF463"/>
  <c r="T463"/>
  <c r="R463"/>
  <c r="P463"/>
  <c r="BI461"/>
  <c r="BH461"/>
  <c r="BG461"/>
  <c r="BF461"/>
  <c r="T461"/>
  <c r="R461"/>
  <c r="P461"/>
  <c r="BI458"/>
  <c r="BH458"/>
  <c r="BG458"/>
  <c r="BF458"/>
  <c r="T458"/>
  <c r="R458"/>
  <c r="P458"/>
  <c r="BI453"/>
  <c r="BH453"/>
  <c r="BG453"/>
  <c r="BF453"/>
  <c r="T453"/>
  <c r="R453"/>
  <c r="P453"/>
  <c r="BI451"/>
  <c r="BH451"/>
  <c r="BG451"/>
  <c r="BF451"/>
  <c r="T451"/>
  <c r="R451"/>
  <c r="P451"/>
  <c r="BI447"/>
  <c r="BH447"/>
  <c r="BG447"/>
  <c r="BF447"/>
  <c r="T447"/>
  <c r="R447"/>
  <c r="P447"/>
  <c r="BI445"/>
  <c r="BH445"/>
  <c r="BG445"/>
  <c r="BF445"/>
  <c r="T445"/>
  <c r="R445"/>
  <c r="P445"/>
  <c r="BI430"/>
  <c r="BH430"/>
  <c r="BG430"/>
  <c r="BF430"/>
  <c r="T430"/>
  <c r="R430"/>
  <c r="P430"/>
  <c r="BI426"/>
  <c r="BH426"/>
  <c r="BG426"/>
  <c r="BF426"/>
  <c r="T426"/>
  <c r="R426"/>
  <c r="P426"/>
  <c r="BI388"/>
  <c r="BH388"/>
  <c r="BG388"/>
  <c r="BF388"/>
  <c r="T388"/>
  <c r="R388"/>
  <c r="P388"/>
  <c r="BI386"/>
  <c r="BH386"/>
  <c r="BG386"/>
  <c r="BF386"/>
  <c r="T386"/>
  <c r="R386"/>
  <c r="P386"/>
  <c r="BI376"/>
  <c r="BH376"/>
  <c r="BG376"/>
  <c r="BF376"/>
  <c r="T376"/>
  <c r="R376"/>
  <c r="P376"/>
  <c r="BI367"/>
  <c r="BH367"/>
  <c r="BG367"/>
  <c r="BF367"/>
  <c r="T367"/>
  <c r="R367"/>
  <c r="P367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48"/>
  <c r="BH348"/>
  <c r="BG348"/>
  <c r="BF348"/>
  <c r="T348"/>
  <c r="R348"/>
  <c r="P348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1"/>
  <c r="BH281"/>
  <c r="BG281"/>
  <c r="BF281"/>
  <c r="T281"/>
  <c r="R281"/>
  <c r="P281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68"/>
  <c r="BH268"/>
  <c r="BG268"/>
  <c r="BF268"/>
  <c r="T268"/>
  <c r="R268"/>
  <c r="P268"/>
  <c r="BI263"/>
  <c r="BH263"/>
  <c r="BG263"/>
  <c r="BF263"/>
  <c r="T263"/>
  <c r="R263"/>
  <c r="P263"/>
  <c r="BI249"/>
  <c r="BH249"/>
  <c r="BG249"/>
  <c r="BF249"/>
  <c r="T249"/>
  <c r="R249"/>
  <c r="P249"/>
  <c r="BI243"/>
  <c r="BH243"/>
  <c r="BG243"/>
  <c r="BF243"/>
  <c r="T243"/>
  <c r="R243"/>
  <c r="P243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24"/>
  <c r="BH224"/>
  <c r="BG224"/>
  <c r="BF224"/>
  <c r="T224"/>
  <c r="R224"/>
  <c r="P224"/>
  <c r="BI216"/>
  <c r="BH216"/>
  <c r="BG216"/>
  <c r="BF216"/>
  <c r="T216"/>
  <c r="R216"/>
  <c r="P216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196"/>
  <c r="BH196"/>
  <c r="BG196"/>
  <c r="BF196"/>
  <c r="T196"/>
  <c r="R196"/>
  <c r="P196"/>
  <c r="BI194"/>
  <c r="BH194"/>
  <c r="BG194"/>
  <c r="BF194"/>
  <c r="T194"/>
  <c r="R194"/>
  <c r="P194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2"/>
  <c r="BH152"/>
  <c r="BG152"/>
  <c r="BF152"/>
  <c r="T152"/>
  <c r="R152"/>
  <c r="P152"/>
  <c r="BI148"/>
  <c r="BH148"/>
  <c r="BG148"/>
  <c r="BF148"/>
  <c r="T148"/>
  <c r="R148"/>
  <c r="P148"/>
  <c r="J142"/>
  <c r="J141"/>
  <c r="F141"/>
  <c r="F139"/>
  <c r="E137"/>
  <c r="J92"/>
  <c r="J91"/>
  <c r="F91"/>
  <c r="F89"/>
  <c r="E87"/>
  <c r="J18"/>
  <c r="E18"/>
  <c r="F142"/>
  <c r="J17"/>
  <c r="J12"/>
  <c r="J139"/>
  <c r="E7"/>
  <c r="E85"/>
  <c i="1" r="L90"/>
  <c r="AM90"/>
  <c r="AM89"/>
  <c r="L89"/>
  <c r="AM87"/>
  <c r="L87"/>
  <c r="L85"/>
  <c r="L84"/>
  <c i="2" r="BK1610"/>
  <c r="BK1504"/>
  <c r="BK1259"/>
  <c r="J1098"/>
  <c r="BK1015"/>
  <c r="J1319"/>
  <c r="J1224"/>
  <c r="J910"/>
  <c r="J1571"/>
  <c r="BK1431"/>
  <c r="J1344"/>
  <c r="J1246"/>
  <c r="J1157"/>
  <c r="J1044"/>
  <c r="BK716"/>
  <c r="BK531"/>
  <c r="J300"/>
  <c r="BK170"/>
  <c r="J1304"/>
  <c r="BK1032"/>
  <c r="J990"/>
  <c r="J916"/>
  <c r="J741"/>
  <c r="J376"/>
  <c r="J210"/>
  <c r="BK1600"/>
  <c r="J1490"/>
  <c r="J1394"/>
  <c r="BK1219"/>
  <c r="BK1157"/>
  <c r="BK1022"/>
  <c r="J1002"/>
  <c r="J820"/>
  <c r="BK679"/>
  <c r="BK620"/>
  <c r="J451"/>
  <c r="BK311"/>
  <c r="BK293"/>
  <c r="J207"/>
  <c r="BK1670"/>
  <c r="BK1619"/>
  <c r="BK1498"/>
  <c r="BK1480"/>
  <c r="J1449"/>
  <c r="BK1366"/>
  <c r="J1328"/>
  <c r="BK1233"/>
  <c r="BK1098"/>
  <c r="BK1064"/>
  <c r="J1017"/>
  <c r="BK861"/>
  <c r="J769"/>
  <c r="J703"/>
  <c r="J568"/>
  <c r="J277"/>
  <c r="J239"/>
  <c r="BK1938"/>
  <c r="BK1856"/>
  <c r="J1796"/>
  <c r="J1755"/>
  <c r="BK1654"/>
  <c r="J1686"/>
  <c r="J1600"/>
  <c r="J1443"/>
  <c r="BK1401"/>
  <c r="BK1300"/>
  <c r="BK1144"/>
  <c r="J1022"/>
  <c r="BK999"/>
  <c r="J861"/>
  <c r="J782"/>
  <c r="BK706"/>
  <c r="BK476"/>
  <c r="J315"/>
  <c r="J170"/>
  <c r="J1959"/>
  <c r="BK1918"/>
  <c r="J1825"/>
  <c r="J1765"/>
  <c r="J1703"/>
  <c r="BK1564"/>
  <c r="BK1397"/>
  <c r="BK1294"/>
  <c r="BK1090"/>
  <c r="J1050"/>
  <c r="BK918"/>
  <c r="J834"/>
  <c r="J718"/>
  <c r="BK480"/>
  <c r="J263"/>
  <c r="J1887"/>
  <c r="BK1841"/>
  <c r="BK1761"/>
  <c r="J1697"/>
  <c r="BK1546"/>
  <c r="J1496"/>
  <c r="BK1449"/>
  <c r="J1366"/>
  <c r="J1317"/>
  <c r="BK1278"/>
  <c r="J1203"/>
  <c r="J1165"/>
  <c r="BK1009"/>
  <c r="J914"/>
  <c r="BK710"/>
  <c r="BK673"/>
  <c r="J604"/>
  <c r="J388"/>
  <c r="J339"/>
  <c r="BK196"/>
  <c r="J1934"/>
  <c r="J1823"/>
  <c r="BK1755"/>
  <c r="BK1746"/>
  <c r="J1699"/>
  <c r="J1744"/>
  <c r="BK1666"/>
  <c r="J1542"/>
  <c i="3" r="BK186"/>
  <c r="J166"/>
  <c r="BK135"/>
  <c r="J139"/>
  <c r="BK179"/>
  <c r="BK148"/>
  <c r="BK174"/>
  <c r="BK162"/>
  <c r="BK134"/>
  <c r="J165"/>
  <c r="BK140"/>
  <c r="BK184"/>
  <c r="J136"/>
  <c r="BK177"/>
  <c r="BK149"/>
  <c r="BK151"/>
  <c r="J152"/>
  <c r="J143"/>
  <c r="BK126"/>
  <c i="4" r="BK197"/>
  <c r="J198"/>
  <c r="BK170"/>
  <c r="BK139"/>
  <c r="BK147"/>
  <c r="BK192"/>
  <c r="J165"/>
  <c r="BK193"/>
  <c r="J177"/>
  <c r="J151"/>
  <c i="5" r="BK238"/>
  <c r="BK219"/>
  <c r="BK179"/>
  <c r="BK248"/>
  <c r="J232"/>
  <c r="BK197"/>
  <c r="BK266"/>
  <c r="J247"/>
  <c r="BK230"/>
  <c r="J218"/>
  <c r="J200"/>
  <c r="BK181"/>
  <c r="J152"/>
  <c r="J217"/>
  <c r="J175"/>
  <c r="J223"/>
  <c r="BK189"/>
  <c r="J183"/>
  <c r="J178"/>
  <c i="6" r="BK326"/>
  <c r="J309"/>
  <c r="BK287"/>
  <c r="J251"/>
  <c r="BK238"/>
  <c r="J211"/>
  <c r="J182"/>
  <c r="BK137"/>
  <c r="BK319"/>
  <c r="J276"/>
  <c r="BK265"/>
  <c r="BK242"/>
  <c r="BK230"/>
  <c r="BK222"/>
  <c r="BK199"/>
  <c r="J165"/>
  <c r="J138"/>
  <c r="BK131"/>
  <c r="J325"/>
  <c r="BK310"/>
  <c r="J295"/>
  <c r="BK280"/>
  <c r="BK259"/>
  <c r="J239"/>
  <c r="BK208"/>
  <c r="J173"/>
  <c r="J159"/>
  <c r="BK324"/>
  <c r="BK315"/>
  <c r="BK309"/>
  <c r="BK330"/>
  <c r="BK264"/>
  <c r="J287"/>
  <c r="J259"/>
  <c r="J222"/>
  <c r="BK196"/>
  <c r="BK169"/>
  <c r="J142"/>
  <c r="BK297"/>
  <c r="BK276"/>
  <c r="J260"/>
  <c r="J243"/>
  <c r="J217"/>
  <c r="J197"/>
  <c r="J177"/>
  <c r="J180"/>
  <c r="J132"/>
  <c r="J232"/>
  <c r="BK190"/>
  <c r="J161"/>
  <c r="J145"/>
  <c r="J128"/>
  <c i="7" r="BK150"/>
  <c r="J146"/>
  <c r="J143"/>
  <c r="BK131"/>
  <c r="J154"/>
  <c r="BK133"/>
  <c r="BK154"/>
  <c r="J134"/>
  <c r="J123"/>
  <c i="8" r="BK133"/>
  <c r="BK143"/>
  <c r="J135"/>
  <c i="2" r="J1617"/>
  <c r="J1399"/>
  <c r="BK1110"/>
  <c r="BK1052"/>
  <c r="J898"/>
  <c r="BK826"/>
  <c r="J723"/>
  <c r="BK663"/>
  <c r="BK568"/>
  <c r="BK367"/>
  <c r="BK273"/>
  <c r="J159"/>
  <c r="BK1649"/>
  <c r="J1595"/>
  <c r="J1508"/>
  <c r="J1398"/>
  <c r="J1362"/>
  <c r="BK1231"/>
  <c r="BK1138"/>
  <c r="J1633"/>
  <c r="J1502"/>
  <c r="J1401"/>
  <c r="J1276"/>
  <c r="J1161"/>
  <c r="J1066"/>
  <c r="BK1029"/>
  <c r="BK702"/>
  <c r="BK348"/>
  <c r="J184"/>
  <c r="BK1407"/>
  <c r="BK1250"/>
  <c r="J1146"/>
  <c r="BK1096"/>
  <c r="BK1023"/>
  <c r="J986"/>
  <c r="J773"/>
  <c r="J733"/>
  <c r="J620"/>
  <c r="J335"/>
  <c r="J1641"/>
  <c r="J1492"/>
  <c r="BK1439"/>
  <c r="BK1322"/>
  <c r="BK1267"/>
  <c r="J1205"/>
  <c r="J1159"/>
  <c r="BK1024"/>
  <c r="J1015"/>
  <c r="BK830"/>
  <c r="BK799"/>
  <c r="J675"/>
  <c r="BK644"/>
  <c r="J575"/>
  <c r="J353"/>
  <c r="BK263"/>
  <c r="J233"/>
  <c r="BK184"/>
  <c r="BK1676"/>
  <c r="BK1623"/>
  <c r="BK1527"/>
  <c r="BK1484"/>
  <c r="BK1469"/>
  <c r="BK1403"/>
  <c r="J1332"/>
  <c r="J1259"/>
  <c r="J1214"/>
  <c r="J1077"/>
  <c r="BK1050"/>
  <c r="BK997"/>
  <c r="J830"/>
  <c r="J754"/>
  <c r="J697"/>
  <c r="BK547"/>
  <c r="J273"/>
  <c r="J1951"/>
  <c r="J1879"/>
  <c r="J1772"/>
  <c r="BK1711"/>
  <c r="J1690"/>
  <c r="BK1690"/>
  <c r="J1608"/>
  <c r="J1423"/>
  <c r="BK1398"/>
  <c r="BK1344"/>
  <c r="J1184"/>
  <c r="BK1080"/>
  <c r="BK986"/>
  <c r="BK817"/>
  <c r="J752"/>
  <c r="J691"/>
  <c r="J281"/>
  <c r="BK167"/>
  <c r="J1961"/>
  <c r="BK1948"/>
  <c r="J1841"/>
  <c r="J1769"/>
  <c r="BK1716"/>
  <c r="BK1502"/>
  <c r="J1341"/>
  <c r="J1286"/>
  <c r="J1180"/>
  <c r="J1060"/>
  <c r="J997"/>
  <c r="BK869"/>
  <c r="J817"/>
  <c r="J706"/>
  <c r="BK628"/>
  <c r="J476"/>
  <c r="J298"/>
  <c r="J1948"/>
  <c r="BK1879"/>
  <c r="BK1753"/>
  <c r="J1682"/>
  <c r="J1564"/>
  <c r="J1529"/>
  <c r="BK1373"/>
  <c r="J1339"/>
  <c r="BK1276"/>
  <c r="BK1224"/>
  <c r="BK1180"/>
  <c r="J1084"/>
  <c r="J1029"/>
  <c r="BK930"/>
  <c r="J826"/>
  <c r="BK765"/>
  <c r="J681"/>
  <c r="BK616"/>
  <c r="BK458"/>
  <c r="BK353"/>
  <c r="BK291"/>
  <c r="BK204"/>
  <c r="BK1940"/>
  <c r="BK1796"/>
  <c r="J1753"/>
  <c r="J1707"/>
  <c r="BK1695"/>
  <c r="BK1707"/>
  <c r="J1518"/>
  <c r="J1404"/>
  <c i="3" r="J183"/>
  <c r="BK147"/>
  <c r="J128"/>
  <c r="BK182"/>
  <c r="J178"/>
  <c r="BK185"/>
  <c r="J172"/>
  <c r="BK161"/>
  <c r="BK181"/>
  <c r="J163"/>
  <c r="J151"/>
  <c r="J134"/>
  <c r="BK176"/>
  <c r="J150"/>
  <c r="BK133"/>
  <c r="J126"/>
  <c i="4" r="J193"/>
  <c r="J140"/>
  <c r="BK189"/>
  <c r="BK141"/>
  <c r="J186"/>
  <c r="J156"/>
  <c r="J137"/>
  <c r="J148"/>
  <c r="BK134"/>
  <c r="BK166"/>
  <c r="J138"/>
  <c r="BK168"/>
  <c r="J130"/>
  <c r="BK163"/>
  <c r="J182"/>
  <c r="J159"/>
  <c r="BK191"/>
  <c r="J153"/>
  <c r="BK173"/>
  <c r="BK146"/>
  <c i="5" r="J192"/>
  <c r="J172"/>
  <c r="BK264"/>
  <c r="BK254"/>
  <c r="BK243"/>
  <c r="J219"/>
  <c r="BK199"/>
  <c r="BK130"/>
  <c r="J254"/>
  <c r="BK233"/>
  <c r="BK222"/>
  <c r="BK207"/>
  <c r="J141"/>
  <c r="BK223"/>
  <c r="J213"/>
  <c r="J182"/>
  <c r="J130"/>
  <c r="J184"/>
  <c r="BK172"/>
  <c r="J207"/>
  <c r="J199"/>
  <c r="BK190"/>
  <c r="J185"/>
  <c r="BK171"/>
  <c i="6" r="J324"/>
  <c r="J304"/>
  <c r="J296"/>
  <c r="BK282"/>
  <c r="J256"/>
  <c r="BK236"/>
  <c r="J187"/>
  <c r="BK149"/>
  <c r="J323"/>
  <c r="J272"/>
  <c r="BK269"/>
  <c r="BK243"/>
  <c r="BK234"/>
  <c r="BK226"/>
  <c r="J220"/>
  <c r="J186"/>
  <c r="J160"/>
  <c r="BK140"/>
  <c r="BK129"/>
  <c r="J321"/>
  <c r="J301"/>
  <c r="J285"/>
  <c r="J278"/>
  <c r="BK252"/>
  <c r="BK233"/>
  <c r="J176"/>
  <c r="J167"/>
  <c r="J151"/>
  <c r="BK320"/>
  <c r="J314"/>
  <c r="J298"/>
  <c r="J329"/>
  <c r="BK322"/>
  <c r="BK317"/>
  <c r="BK311"/>
  <c r="J229"/>
  <c r="J215"/>
  <c r="J202"/>
  <c r="J171"/>
  <c r="J155"/>
  <c r="J266"/>
  <c r="BK217"/>
  <c r="J191"/>
  <c r="BK148"/>
  <c r="J125"/>
  <c r="BK207"/>
  <c r="BK189"/>
  <c r="J153"/>
  <c r="BK179"/>
  <c r="J241"/>
  <c r="J210"/>
  <c r="BK204"/>
  <c r="BK160"/>
  <c r="J150"/>
  <c r="BK134"/>
  <c i="7" r="BK160"/>
  <c r="BK148"/>
  <c r="BK159"/>
  <c r="BK140"/>
  <c r="BK157"/>
  <c r="J122"/>
  <c r="J126"/>
  <c r="BK137"/>
  <c r="BK123"/>
  <c r="BK127"/>
  <c i="8" r="J137"/>
  <c r="J141"/>
  <c i="2" r="BK1571"/>
  <c r="J1435"/>
  <c r="J1200"/>
  <c r="J1486"/>
  <c r="J1397"/>
  <c r="J1306"/>
  <c r="J1172"/>
  <c r="J1052"/>
  <c r="BK1587"/>
  <c r="J1472"/>
  <c r="J1403"/>
  <c r="BK1339"/>
  <c r="J1269"/>
  <c r="BK1172"/>
  <c r="J547"/>
  <c r="BK286"/>
  <c r="BK179"/>
  <c r="BK163"/>
  <c i="1" r="AS94"/>
  <c i="2" r="BK1540"/>
  <c r="BK1482"/>
  <c r="BK1406"/>
  <c r="J1369"/>
  <c r="J1294"/>
  <c r="BK1240"/>
  <c r="BK1161"/>
  <c r="BK1088"/>
  <c r="J946"/>
  <c r="J912"/>
  <c r="BK624"/>
  <c r="BK233"/>
  <c r="J1612"/>
  <c r="J1471"/>
  <c r="BK1386"/>
  <c r="J1233"/>
  <c r="J1196"/>
  <c r="J1042"/>
  <c r="BK840"/>
  <c r="J683"/>
  <c r="BK296"/>
  <c r="BK224"/>
  <c r="J179"/>
  <c r="BK1633"/>
  <c r="BK1506"/>
  <c r="BK1471"/>
  <c r="BK1419"/>
  <c r="J1384"/>
  <c r="BK1242"/>
  <c r="BK1086"/>
  <c r="BK1038"/>
  <c r="J886"/>
  <c r="BK687"/>
  <c r="J562"/>
  <c r="BK302"/>
  <c r="BK181"/>
  <c r="BK1905"/>
  <c r="BK1821"/>
  <c r="J1750"/>
  <c r="J1672"/>
  <c r="BK1486"/>
  <c r="J1407"/>
  <c r="J1355"/>
  <c r="J1138"/>
  <c r="BK1002"/>
  <c r="J859"/>
  <c r="BK776"/>
  <c r="J624"/>
  <c r="J461"/>
  <c r="BK159"/>
  <c r="BK1951"/>
  <c r="J1856"/>
  <c r="BK559"/>
  <c r="J348"/>
  <c r="J290"/>
  <c r="J172"/>
  <c r="J1840"/>
  <c r="BK1772"/>
  <c r="BK1744"/>
  <c r="J1746"/>
  <c r="BK1688"/>
  <c r="BK1525"/>
  <c r="J1406"/>
  <c i="3" r="J179"/>
  <c r="BK137"/>
  <c r="BK144"/>
  <c r="BK154"/>
  <c r="J185"/>
  <c r="J157"/>
  <c r="J133"/>
  <c r="BK157"/>
  <c r="BK128"/>
  <c r="J158"/>
  <c r="J181"/>
  <c r="BK146"/>
  <c r="J130"/>
  <c i="4" r="BK195"/>
  <c r="J155"/>
  <c r="BK198"/>
  <c r="J181"/>
  <c r="J173"/>
  <c r="J143"/>
  <c r="BK145"/>
  <c r="BK182"/>
  <c r="J141"/>
  <c r="BK162"/>
  <c r="BK167"/>
  <c r="J178"/>
  <c r="BK130"/>
  <c r="BK157"/>
  <c r="BK165"/>
  <c r="BK138"/>
  <c r="BK131"/>
  <c i="5" r="J257"/>
  <c r="J249"/>
  <c r="J226"/>
  <c r="BK198"/>
  <c r="J268"/>
  <c r="J238"/>
  <c r="J222"/>
  <c r="BK268"/>
  <c r="BK231"/>
  <c r="BK212"/>
  <c r="J190"/>
  <c r="BK260"/>
  <c r="J246"/>
  <c r="J215"/>
  <c r="BK138"/>
  <c r="BK250"/>
  <c r="J230"/>
  <c r="J209"/>
  <c r="J231"/>
  <c r="J211"/>
  <c i="6" r="BK146"/>
  <c r="J158"/>
  <c r="J136"/>
  <c i="7" r="J158"/>
  <c r="J156"/>
  <c r="BK155"/>
  <c r="J125"/>
  <c r="BK149"/>
  <c r="BK152"/>
  <c r="J124"/>
  <c r="BK135"/>
  <c r="J131"/>
  <c i="8" r="J143"/>
  <c r="BK131"/>
  <c r="BK146"/>
  <c i="2" r="BK1569"/>
  <c r="BK1392"/>
  <c r="BK1159"/>
  <c r="BK1060"/>
  <c r="BK982"/>
  <c r="BK847"/>
  <c r="BK731"/>
  <c r="BK671"/>
  <c r="J559"/>
  <c r="J463"/>
  <c r="J296"/>
  <c r="BK239"/>
  <c r="J1674"/>
  <c r="BK1544"/>
  <c r="BK1400"/>
  <c r="BK1304"/>
  <c r="BK1198"/>
  <c r="J1112"/>
  <c r="BK906"/>
  <c r="J1500"/>
  <c r="BK1369"/>
  <c r="J1278"/>
  <c r="BK1203"/>
  <c r="J1090"/>
  <c r="J813"/>
  <c r="J714"/>
  <c r="BK565"/>
  <c r="BK304"/>
  <c r="J243"/>
  <c r="BK1319"/>
  <c r="J1178"/>
  <c r="J1086"/>
  <c r="J755"/>
  <c r="BK461"/>
  <c r="BK313"/>
  <c r="BK1604"/>
  <c r="BK1840"/>
  <c r="J1759"/>
  <c r="J1678"/>
  <c r="BK1621"/>
  <c r="BK1433"/>
  <c r="J1405"/>
  <c r="J1244"/>
  <c r="BK1084"/>
  <c r="J869"/>
  <c r="BK718"/>
  <c r="BK683"/>
  <c r="J458"/>
  <c r="BK277"/>
  <c r="BK1961"/>
  <c r="J1871"/>
  <c r="BK1809"/>
  <c r="J1724"/>
  <c r="BK1535"/>
  <c r="J1409"/>
  <c r="BK1311"/>
  <c r="J1142"/>
  <c r="BK1035"/>
  <c r="BK853"/>
  <c r="BK752"/>
  <c r="BK578"/>
  <c r="BK337"/>
  <c r="J1942"/>
  <c r="BK1765"/>
  <c r="J1716"/>
  <c r="BK1595"/>
  <c r="BK1533"/>
  <c r="BK1492"/>
  <c r="J1427"/>
  <c r="BK1341"/>
  <c r="J1250"/>
  <c r="J1198"/>
  <c r="BK1112"/>
  <c r="J982"/>
  <c r="J906"/>
  <c r="BK697"/>
  <c r="BK610"/>
  <c r="BK451"/>
  <c i="3" r="BK168"/>
  <c r="J148"/>
  <c r="J170"/>
  <c r="BK153"/>
  <c r="J127"/>
  <c r="J142"/>
  <c i="4" r="BK178"/>
  <c r="BK152"/>
  <c r="J192"/>
  <c r="J136"/>
  <c r="BK161"/>
  <c r="J162"/>
  <c r="J144"/>
  <c i="5" r="J266"/>
  <c r="J256"/>
  <c r="BK247"/>
  <c r="J233"/>
  <c r="BK201"/>
  <c r="J177"/>
  <c r="J242"/>
  <c r="BK184"/>
  <c r="J260"/>
  <c r="BK237"/>
  <c r="BK209"/>
  <c r="J176"/>
  <c r="BK270"/>
  <c r="BK259"/>
  <c r="J248"/>
  <c r="BK232"/>
  <c r="J191"/>
  <c r="BK257"/>
  <c r="BK240"/>
  <c r="BK218"/>
  <c r="BK205"/>
  <c r="J234"/>
  <c r="BK220"/>
  <c r="BK194"/>
  <c r="BK162"/>
  <c r="J214"/>
  <c r="J168"/>
  <c r="BK200"/>
  <c r="BK180"/>
  <c r="BK146"/>
  <c i="6" r="J330"/>
  <c r="BK307"/>
  <c r="BK292"/>
  <c r="J249"/>
  <c r="J233"/>
  <c r="BK170"/>
  <c r="J131"/>
  <c r="BK281"/>
  <c r="J263"/>
  <c r="J240"/>
  <c r="BK223"/>
  <c r="BK198"/>
  <c r="BK168"/>
  <c r="J152"/>
  <c r="J127"/>
  <c r="BK323"/>
  <c r="J302"/>
  <c r="J281"/>
  <c r="J258"/>
  <c r="J179"/>
  <c r="BK152"/>
  <c r="BK302"/>
  <c r="J262"/>
  <c r="BK293"/>
  <c r="BK266"/>
  <c r="BK200"/>
  <c r="J168"/>
  <c r="J126"/>
  <c r="J289"/>
  <c r="BK271"/>
  <c r="J257"/>
  <c r="J230"/>
  <c r="J198"/>
  <c r="BK178"/>
  <c r="J214"/>
  <c r="J164"/>
  <c r="J146"/>
  <c r="J129"/>
  <c i="7" r="J153"/>
  <c r="J151"/>
  <c r="J145"/>
  <c r="BK158"/>
  <c r="J148"/>
  <c r="J147"/>
  <c r="BK145"/>
  <c i="2" r="BK1624"/>
  <c r="J1402"/>
  <c r="BK1306"/>
  <c r="J1088"/>
  <c r="BK1020"/>
  <c r="BK880"/>
  <c r="J776"/>
  <c r="BK700"/>
  <c r="J578"/>
  <c r="BK386"/>
  <c r="BK281"/>
  <c r="BK174"/>
  <c r="BK1627"/>
  <c r="J1546"/>
  <c r="J1504"/>
  <c r="J1455"/>
  <c r="BK1261"/>
  <c r="BK1165"/>
  <c r="BK990"/>
  <c r="J1627"/>
  <c r="J1535"/>
  <c r="BK1488"/>
  <c r="BK1461"/>
  <c r="BK1399"/>
  <c r="J1267"/>
  <c r="BK1192"/>
  <c r="BK1070"/>
  <c r="BK963"/>
  <c r="J840"/>
  <c r="BK714"/>
  <c r="BK642"/>
  <c r="J304"/>
  <c r="BK1890"/>
  <c r="J1809"/>
  <c r="BK1703"/>
  <c r="BK1684"/>
  <c r="J1676"/>
  <c r="BK1593"/>
  <c r="BK1409"/>
  <c r="J1392"/>
  <c r="BK1146"/>
  <c r="J1038"/>
  <c r="J847"/>
  <c r="J763"/>
  <c r="J702"/>
  <c r="BK562"/>
  <c r="BK445"/>
  <c r="J157"/>
  <c r="BK1942"/>
  <c r="BK1807"/>
  <c r="J1738"/>
  <c r="BK1645"/>
  <c r="BK1443"/>
  <c r="BK1328"/>
  <c r="J1242"/>
  <c r="BK1056"/>
  <c r="J890"/>
  <c r="BK754"/>
  <c r="J687"/>
  <c r="BK482"/>
  <c r="BK447"/>
  <c r="BK152"/>
  <c r="J1839"/>
  <c r="BK1699"/>
  <c i="3" r="BK163"/>
  <c r="BK187"/>
  <c r="BK131"/>
  <c r="J147"/>
  <c r="BK166"/>
  <c r="J135"/>
  <c r="BK169"/>
  <c r="J137"/>
  <c r="J159"/>
  <c r="J174"/>
  <c r="BK165"/>
  <c r="BK155"/>
  <c r="J145"/>
  <c r="J129"/>
  <c i="4" r="BK186"/>
  <c r="J132"/>
  <c r="J201"/>
  <c r="BK148"/>
  <c r="BK143"/>
  <c r="BK177"/>
  <c r="BK183"/>
  <c r="J191"/>
  <c r="J154"/>
  <c r="BK153"/>
  <c r="J166"/>
  <c r="J146"/>
  <c r="BK142"/>
  <c r="J187"/>
  <c r="BK174"/>
  <c r="J142"/>
  <c r="J139"/>
  <c i="5" r="BK263"/>
  <c r="BK236"/>
  <c r="BK192"/>
  <c r="BK261"/>
  <c r="BK226"/>
  <c r="J264"/>
  <c r="BK245"/>
  <c r="BK224"/>
  <c r="J205"/>
  <c r="BK193"/>
  <c r="BK167"/>
  <c r="BK262"/>
  <c r="BK251"/>
  <c r="BK242"/>
  <c r="J201"/>
  <c r="J259"/>
  <c r="J244"/>
  <c r="J216"/>
  <c r="BK196"/>
  <c i="6" r="J141"/>
  <c r="BK275"/>
  <c r="J250"/>
  <c r="BK237"/>
  <c r="BK221"/>
  <c r="J185"/>
  <c r="J157"/>
  <c r="BK133"/>
  <c r="J306"/>
  <c r="J294"/>
  <c r="BK277"/>
  <c r="J246"/>
  <c r="J216"/>
  <c r="BK172"/>
  <c r="J144"/>
  <c r="BK316"/>
  <c r="J310"/>
  <c r="BK331"/>
  <c r="BK325"/>
  <c r="J313"/>
  <c r="BK294"/>
  <c r="BK214"/>
  <c r="J200"/>
  <c r="BK158"/>
  <c r="BK273"/>
  <c r="J219"/>
  <c r="J189"/>
  <c r="BK173"/>
  <c r="BK144"/>
  <c r="J130"/>
  <c r="J271"/>
  <c r="BK257"/>
  <c r="J269"/>
  <c i="2" r="BK1575"/>
  <c r="J1506"/>
  <c r="J1326"/>
  <c r="BK1178"/>
  <c r="J1096"/>
  <c r="J1023"/>
  <c r="J938"/>
  <c r="J876"/>
  <c r="J807"/>
  <c r="J765"/>
  <c r="BK708"/>
  <c r="BK630"/>
  <c r="BK335"/>
  <c r="BK290"/>
  <c r="J236"/>
  <c r="J163"/>
  <c r="J148"/>
  <c r="BK1626"/>
  <c r="J1514"/>
  <c r="BK1500"/>
  <c r="J1433"/>
  <c r="BK1394"/>
  <c r="BK1317"/>
  <c r="J1216"/>
  <c r="BK1148"/>
  <c r="J999"/>
  <c r="J1662"/>
  <c r="J1621"/>
  <c r="BK1529"/>
  <c r="J1461"/>
  <c r="J1386"/>
  <c r="BK1326"/>
  <c r="J1290"/>
  <c r="J1110"/>
  <c r="J1074"/>
  <c r="BK792"/>
  <c r="J760"/>
  <c r="J626"/>
  <c r="J355"/>
  <c r="J302"/>
  <c r="J167"/>
  <c r="BK148"/>
  <c r="BK1674"/>
  <c r="BK1672"/>
  <c r="BK1652"/>
  <c r="J1625"/>
  <c r="J1623"/>
  <c r="BK1612"/>
  <c r="J1593"/>
  <c r="J1587"/>
  <c r="BK1542"/>
  <c r="J1533"/>
  <c r="BK1455"/>
  <c r="BK1404"/>
  <c r="BK1390"/>
  <c r="BK1290"/>
  <c r="BK1196"/>
  <c r="BK1104"/>
  <c r="BK1027"/>
  <c r="J930"/>
  <c r="BK763"/>
  <c r="J644"/>
  <c r="J367"/>
  <c r="J1670"/>
  <c r="J1498"/>
  <c r="BK1427"/>
  <c r="BK1269"/>
  <c r="BK1216"/>
  <c r="J1056"/>
  <c r="BK910"/>
  <c r="BK681"/>
  <c r="J646"/>
  <c r="J610"/>
  <c r="J445"/>
  <c r="J286"/>
  <c r="J196"/>
  <c r="BK1682"/>
  <c r="J1626"/>
  <c r="J1531"/>
  <c r="J1482"/>
  <c r="BK1355"/>
  <c r="J1248"/>
  <c r="J1080"/>
  <c r="BK1046"/>
  <c r="BK843"/>
  <c r="BK723"/>
  <c r="J679"/>
  <c r="J430"/>
  <c r="BK249"/>
  <c r="J1695"/>
  <c r="J1604"/>
  <c r="J1419"/>
  <c r="BK1362"/>
  <c r="BK1142"/>
  <c r="BK914"/>
  <c r="BK755"/>
  <c r="BK1678"/>
  <c r="J1544"/>
  <c r="BK1516"/>
  <c r="BK1472"/>
  <c r="BK1387"/>
  <c r="J1324"/>
  <c r="J1264"/>
  <c r="BK1200"/>
  <c r="BK1163"/>
  <c r="BK1042"/>
  <c r="J727"/>
  <c i="5" r="J255"/>
  <c r="BK244"/>
  <c r="J224"/>
  <c r="J193"/>
  <c r="J267"/>
  <c r="J236"/>
  <c r="J194"/>
  <c r="BK249"/>
  <c r="J225"/>
  <c r="BK204"/>
  <c r="BK175"/>
  <c r="BK267"/>
  <c r="BK253"/>
  <c r="BK234"/>
  <c r="BK188"/>
  <c r="BK255"/>
  <c r="J237"/>
  <c r="BK211"/>
  <c r="BK149"/>
  <c r="BK221"/>
  <c r="J206"/>
  <c r="J180"/>
  <c r="J138"/>
  <c r="J189"/>
  <c r="BK158"/>
  <c r="J198"/>
  <c r="J162"/>
  <c r="BK141"/>
  <c i="6" r="BK329"/>
  <c r="BK314"/>
  <c r="J303"/>
  <c r="J286"/>
  <c r="BK244"/>
  <c r="BK225"/>
  <c r="J166"/>
  <c r="BK284"/>
  <c r="J268"/>
  <c r="BK227"/>
  <c r="J207"/>
  <c r="J170"/>
  <c r="BK145"/>
  <c r="BK213"/>
  <c r="BK176"/>
  <c r="J140"/>
  <c r="BK241"/>
  <c r="BK193"/>
  <c r="J133"/>
  <c r="BK272"/>
  <c r="J252"/>
  <c r="J284"/>
  <c r="BK256"/>
  <c r="J203"/>
  <c r="J175"/>
  <c r="BK139"/>
  <c r="J288"/>
  <c r="J242"/>
  <c r="J208"/>
  <c r="BK191"/>
  <c r="J236"/>
  <c r="BK165"/>
  <c r="J147"/>
  <c r="BK125"/>
  <c i="7" r="J140"/>
  <c r="J139"/>
  <c r="J152"/>
  <c r="J130"/>
  <c r="BK153"/>
  <c r="BK128"/>
  <c r="BK125"/>
  <c r="BK126"/>
  <c r="J137"/>
  <c r="BK122"/>
  <c i="8" r="BK129"/>
  <c r="J139"/>
  <c i="2" r="BK1641"/>
  <c r="J1445"/>
  <c r="J1322"/>
  <c r="J1106"/>
  <c r="BK1026"/>
  <c r="J918"/>
  <c r="J785"/>
  <c r="J712"/>
  <c r="J612"/>
  <c r="J482"/>
  <c r="J288"/>
  <c r="BK187"/>
  <c r="BK1617"/>
  <c r="J1525"/>
  <c r="J1488"/>
  <c r="BK785"/>
  <c r="J667"/>
  <c r="J357"/>
  <c r="J268"/>
  <c r="BK1389"/>
  <c r="J1300"/>
  <c r="BK1286"/>
  <c r="J880"/>
  <c r="BK703"/>
  <c r="J673"/>
  <c r="J618"/>
  <c r="J1026"/>
  <c r="BK890"/>
  <c r="BK807"/>
  <c r="BK733"/>
  <c r="J671"/>
  <c r="BK315"/>
  <c r="J293"/>
  <c r="BK216"/>
  <c r="BK1936"/>
  <c r="BK1825"/>
  <c r="J1792"/>
  <c r="BK1718"/>
  <c r="J1688"/>
  <c r="J1652"/>
  <c r="J1666"/>
  <c r="J1581"/>
  <c r="J1373"/>
  <c r="J1231"/>
  <c r="BK1106"/>
  <c r="J963"/>
  <c r="BK834"/>
  <c r="J779"/>
  <c r="BK712"/>
  <c r="BK575"/>
  <c r="J426"/>
  <c r="J152"/>
  <c r="BK1957"/>
  <c r="BK1954"/>
  <c r="BK1934"/>
  <c r="BK1823"/>
  <c r="BK1748"/>
  <c r="J1684"/>
  <c r="BK1445"/>
  <c r="BK1044"/>
  <c r="J843"/>
  <c r="BK760"/>
  <c r="BK691"/>
  <c r="BK618"/>
  <c r="BK463"/>
  <c r="BK426"/>
  <c r="J249"/>
  <c r="J1905"/>
  <c r="BK1871"/>
  <c r="BK1738"/>
  <c r="J1640"/>
  <c r="J1540"/>
  <c r="BK1494"/>
  <c r="J1431"/>
  <c r="J1390"/>
  <c r="J1364"/>
  <c r="J1296"/>
  <c r="BK1246"/>
  <c r="J1188"/>
  <c r="J1144"/>
  <c r="J1046"/>
  <c r="BK916"/>
  <c r="BK876"/>
  <c r="BK756"/>
  <c r="J695"/>
  <c r="BK646"/>
  <c r="J474"/>
  <c r="BK355"/>
  <c r="BK300"/>
  <c r="J216"/>
  <c r="BK1887"/>
  <c r="J1807"/>
  <c r="J1763"/>
  <c r="BK1750"/>
  <c r="J1701"/>
  <c r="J1748"/>
  <c r="J1711"/>
  <c r="J1624"/>
  <c r="BK1496"/>
  <c i="3" r="J187"/>
  <c r="BK173"/>
  <c r="BK139"/>
  <c r="BK188"/>
  <c r="BK130"/>
  <c r="J153"/>
  <c r="J171"/>
  <c r="J164"/>
  <c r="J175"/>
  <c r="BK158"/>
  <c r="J177"/>
  <c r="J182"/>
  <c r="J144"/>
  <c r="BK172"/>
  <c r="J161"/>
  <c r="J168"/>
  <c r="J149"/>
  <c r="BK127"/>
  <c i="4" r="J197"/>
  <c r="BK151"/>
  <c r="J194"/>
  <c r="BK140"/>
  <c r="BK181"/>
  <c r="BK154"/>
  <c r="BK132"/>
  <c r="BK136"/>
  <c r="J167"/>
  <c r="J189"/>
  <c r="J170"/>
  <c r="J131"/>
  <c r="J168"/>
  <c r="J161"/>
  <c r="J174"/>
  <c r="J152"/>
  <c r="J185"/>
  <c r="BK155"/>
  <c r="J169"/>
  <c r="BK149"/>
  <c r="J134"/>
  <c r="J150"/>
  <c i="5" r="J262"/>
  <c r="J252"/>
  <c r="BK246"/>
  <c r="J235"/>
  <c r="BK216"/>
  <c r="BK191"/>
  <c r="J258"/>
  <c r="BK235"/>
  <c r="J212"/>
  <c r="J270"/>
  <c r="J202"/>
  <c r="BK229"/>
  <c r="J210"/>
  <c r="J196"/>
  <c r="J179"/>
  <c r="BK134"/>
  <c r="BK178"/>
  <c r="J171"/>
  <c r="BK210"/>
  <c r="BK203"/>
  <c r="BK195"/>
  <c r="J158"/>
  <c r="J167"/>
  <c i="6" r="J327"/>
  <c r="J316"/>
  <c r="BK305"/>
  <c r="J300"/>
  <c r="BK289"/>
  <c r="J275"/>
  <c r="BK232"/>
  <c r="J193"/>
  <c r="BK167"/>
  <c r="BK130"/>
  <c r="BK318"/>
  <c r="J253"/>
  <c r="J212"/>
  <c r="BK174"/>
  <c r="BK159"/>
  <c r="J134"/>
  <c r="BK128"/>
  <c r="J322"/>
  <c r="J305"/>
  <c r="BK288"/>
  <c r="BK268"/>
  <c r="J245"/>
  <c r="J221"/>
  <c r="J174"/>
  <c r="BK162"/>
  <c r="J139"/>
  <c r="J318"/>
  <c r="J312"/>
  <c r="BK279"/>
  <c r="J326"/>
  <c r="J315"/>
  <c r="BK306"/>
  <c r="BK239"/>
  <c r="BK219"/>
  <c r="BK197"/>
  <c r="BK163"/>
  <c r="BK138"/>
  <c r="J235"/>
  <c r="J192"/>
  <c r="BK175"/>
  <c r="J137"/>
  <c r="J307"/>
  <c r="BK274"/>
  <c r="J261"/>
  <c r="BK298"/>
  <c r="BK283"/>
  <c r="J264"/>
  <c r="J224"/>
  <c r="J213"/>
  <c r="J194"/>
  <c r="BK181"/>
  <c r="BK150"/>
  <c r="J299"/>
  <c r="J292"/>
  <c r="BK295"/>
  <c r="J267"/>
  <c r="BK254"/>
  <c r="BK240"/>
  <c r="BK210"/>
  <c r="BK183"/>
  <c r="BK195"/>
  <c r="BK194"/>
  <c r="BK192"/>
  <c r="BK185"/>
  <c r="BK155"/>
  <c r="J238"/>
  <c r="J209"/>
  <c r="BK201"/>
  <c r="BK151"/>
  <c r="BK132"/>
  <c i="7" r="J160"/>
  <c r="J144"/>
  <c r="BK147"/>
  <c r="J157"/>
  <c r="J138"/>
  <c r="J150"/>
  <c r="BK156"/>
  <c r="BK129"/>
  <c r="J128"/>
  <c r="J129"/>
  <c r="BK142"/>
  <c i="8" r="J146"/>
  <c r="BK141"/>
  <c r="BK145"/>
  <c r="J133"/>
  <c i="2" r="BK1639"/>
  <c r="BK1514"/>
  <c r="J1330"/>
  <c r="J1261"/>
  <c r="J1104"/>
  <c r="J1027"/>
  <c r="BK946"/>
  <c r="BK859"/>
  <c r="BK782"/>
  <c r="BK773"/>
  <c r="J716"/>
  <c r="J642"/>
  <c r="J556"/>
  <c r="J311"/>
  <c r="BK275"/>
  <c r="BK194"/>
  <c r="BK157"/>
  <c r="J1645"/>
  <c r="J1516"/>
  <c r="J1494"/>
  <c r="BK1411"/>
  <c r="J1387"/>
  <c r="BK1244"/>
  <c r="BK1184"/>
  <c r="BK1074"/>
  <c r="J1649"/>
  <c r="J1619"/>
  <c r="J1469"/>
  <c r="BK1402"/>
  <c r="BK1364"/>
  <c r="BK1282"/>
  <c r="BK1214"/>
  <c r="BK1188"/>
  <c r="J1070"/>
  <c r="J799"/>
  <c r="BK769"/>
  <c r="J1311"/>
  <c r="J1163"/>
  <c r="J729"/>
  <c r="BK430"/>
  <c r="J174"/>
  <c r="BK1581"/>
  <c r="J1480"/>
  <c r="BK1379"/>
  <c r="BK1248"/>
  <c r="J1192"/>
  <c r="BK1017"/>
  <c r="J853"/>
  <c r="BK727"/>
  <c r="BK667"/>
  <c r="BK626"/>
  <c r="BK604"/>
  <c r="BK357"/>
  <c r="BK288"/>
  <c r="BK236"/>
  <c r="J181"/>
  <c r="BK1640"/>
  <c r="BK1625"/>
  <c r="J731"/>
  <c r="BK661"/>
  <c r="BK474"/>
  <c r="BK339"/>
  <c r="J1957"/>
  <c r="J187"/>
  <c r="BK1839"/>
  <c r="J1761"/>
  <c r="J1729"/>
  <c r="BK1697"/>
  <c r="BK1729"/>
  <c r="J1654"/>
  <c r="J1493"/>
  <c i="3" r="J188"/>
  <c r="J140"/>
  <c r="J190"/>
  <c r="BK180"/>
  <c r="BK178"/>
  <c r="BK152"/>
  <c r="BK171"/>
  <c r="BK143"/>
  <c r="BK164"/>
  <c r="J154"/>
  <c r="J162"/>
  <c r="BK160"/>
  <c r="BK129"/>
  <c i="4" r="J145"/>
  <c r="J188"/>
  <c r="BK194"/>
  <c r="J158"/>
  <c r="BK133"/>
  <c i="6" r="J248"/>
  <c r="BK147"/>
  <c r="BK285"/>
  <c r="J270"/>
  <c r="J247"/>
  <c r="J228"/>
  <c r="BK206"/>
  <c r="BK171"/>
  <c r="J154"/>
  <c r="BK328"/>
  <c r="BK300"/>
  <c r="J282"/>
  <c r="BK262"/>
  <c r="BK235"/>
  <c r="J178"/>
  <c r="BK166"/>
  <c r="BK327"/>
  <c r="BK313"/>
  <c r="BK296"/>
  <c r="J328"/>
  <c r="J320"/>
  <c r="BK246"/>
  <c r="BK224"/>
  <c r="J204"/>
  <c r="J172"/>
  <c r="J149"/>
  <c r="BK258"/>
  <c r="BK216"/>
  <c r="BK187"/>
  <c r="BK157"/>
  <c r="J135"/>
  <c r="BK304"/>
  <c r="BK263"/>
  <c r="BK250"/>
  <c r="J273"/>
  <c r="BK220"/>
  <c r="BK202"/>
  <c r="J183"/>
  <c r="BK161"/>
  <c r="BK136"/>
  <c r="BK303"/>
  <c r="BK270"/>
  <c r="BK247"/>
  <c r="J223"/>
  <c r="J195"/>
  <c r="BK188"/>
  <c r="BK156"/>
  <c r="J255"/>
  <c r="J206"/>
  <c r="J188"/>
  <c r="J156"/>
  <c r="BK135"/>
  <c i="7" r="BK130"/>
  <c r="BK136"/>
  <c r="J155"/>
  <c r="J132"/>
  <c r="BK146"/>
  <c r="BK132"/>
  <c r="BK124"/>
  <c r="J135"/>
  <c i="8" r="J145"/>
  <c r="BK135"/>
  <c r="BK137"/>
  <c i="2" r="J1009"/>
  <c r="BK871"/>
  <c r="BK741"/>
  <c r="BK695"/>
  <c r="J628"/>
  <c r="J565"/>
  <c r="J313"/>
  <c r="BK207"/>
  <c r="J1650"/>
  <c r="BK1608"/>
  <c r="BK1518"/>
  <c r="BK1493"/>
  <c r="BK1423"/>
  <c r="BK1384"/>
  <c r="BK1264"/>
  <c r="J1208"/>
  <c r="BK1077"/>
  <c r="BK1650"/>
  <c r="BK1508"/>
  <c r="J1439"/>
  <c r="J1379"/>
  <c r="BK1324"/>
  <c r="BK1205"/>
  <c r="J1108"/>
  <c r="J1064"/>
  <c r="J1510"/>
  <c r="BK1208"/>
  <c r="BK1108"/>
  <c r="J1035"/>
  <c r="J1020"/>
  <c r="BK938"/>
  <c r="J756"/>
  <c r="J663"/>
  <c r="BK453"/>
  <c r="J291"/>
  <c r="J1575"/>
  <c r="J1484"/>
  <c r="J1411"/>
  <c r="J1280"/>
  <c r="BK886"/>
  <c r="BK779"/>
  <c r="J661"/>
  <c r="J616"/>
  <c r="J447"/>
  <c r="BK298"/>
  <c r="BK243"/>
  <c r="J204"/>
  <c r="BK172"/>
  <c r="J1639"/>
  <c r="J1610"/>
  <c r="BK1490"/>
  <c r="BK1435"/>
  <c r="J1400"/>
  <c r="BK1330"/>
  <c r="J1240"/>
  <c r="J1150"/>
  <c r="BK1066"/>
  <c r="J1024"/>
  <c r="J871"/>
  <c r="J792"/>
  <c r="BK729"/>
  <c r="J700"/>
  <c r="BK612"/>
  <c r="J531"/>
  <c r="BK268"/>
  <c r="J1954"/>
  <c r="J1918"/>
  <c r="J480"/>
  <c r="BK388"/>
  <c r="BK210"/>
  <c r="BK1959"/>
  <c r="J1940"/>
  <c r="BK1792"/>
  <c r="BK1759"/>
  <c r="BK1686"/>
  <c r="BK1531"/>
  <c r="BK1405"/>
  <c r="BK1296"/>
  <c r="BK1280"/>
  <c r="BK1150"/>
  <c r="J1062"/>
  <c r="J1032"/>
  <c r="BK912"/>
  <c r="BK820"/>
  <c r="J710"/>
  <c r="J630"/>
  <c r="J453"/>
  <c r="BK376"/>
  <c r="J224"/>
  <c r="J1890"/>
  <c r="BK1763"/>
  <c r="BK1701"/>
  <c r="J1569"/>
  <c r="J1527"/>
  <c r="J1464"/>
  <c r="J1389"/>
  <c r="BK1332"/>
  <c r="J1282"/>
  <c r="J1219"/>
  <c r="J1148"/>
  <c r="BK1062"/>
  <c r="BK898"/>
  <c r="BK813"/>
  <c r="J708"/>
  <c r="BK675"/>
  <c r="BK556"/>
  <c r="J386"/>
  <c r="J337"/>
  <c r="J275"/>
  <c r="J194"/>
  <c r="J1936"/>
  <c r="J1821"/>
  <c r="BK1769"/>
  <c r="J1718"/>
  <c r="J1938"/>
  <c r="BK1724"/>
  <c r="BK1662"/>
  <c r="BK1510"/>
  <c r="BK1464"/>
  <c i="3" r="BK190"/>
  <c r="J146"/>
  <c r="J131"/>
  <c r="J186"/>
  <c r="J176"/>
  <c r="J184"/>
  <c r="J169"/>
  <c r="BK159"/>
  <c r="J132"/>
  <c r="BK183"/>
  <c r="J160"/>
  <c r="BK142"/>
  <c r="BK170"/>
  <c r="BK145"/>
  <c r="J180"/>
  <c r="J173"/>
  <c r="BK150"/>
  <c r="BK175"/>
  <c r="J155"/>
  <c r="BK136"/>
  <c r="BK132"/>
  <c i="4" r="BK201"/>
  <c r="J157"/>
  <c r="BK137"/>
  <c r="J183"/>
  <c r="BK187"/>
  <c r="BK164"/>
  <c r="J149"/>
  <c r="J129"/>
  <c r="J135"/>
  <c r="J163"/>
  <c r="BK135"/>
  <c r="BK169"/>
  <c r="BK150"/>
  <c r="J195"/>
  <c r="BK159"/>
  <c r="J164"/>
  <c r="J147"/>
  <c r="BK188"/>
  <c r="BK158"/>
  <c r="BK144"/>
  <c r="BK185"/>
  <c r="BK156"/>
  <c r="J133"/>
  <c r="BK129"/>
  <c i="5" r="BK258"/>
  <c r="J251"/>
  <c r="BK239"/>
  <c r="J229"/>
  <c r="J195"/>
  <c r="BK182"/>
  <c r="J245"/>
  <c r="BK228"/>
  <c r="BK214"/>
  <c r="BK183"/>
  <c r="BK252"/>
  <c r="J239"/>
  <c r="J221"/>
  <c r="BK202"/>
  <c r="J188"/>
  <c r="J134"/>
  <c r="J263"/>
  <c r="BK256"/>
  <c r="J250"/>
  <c r="J240"/>
  <c r="BK213"/>
  <c r="BK185"/>
  <c r="J261"/>
  <c r="J253"/>
  <c r="J243"/>
  <c r="J228"/>
  <c r="BK215"/>
  <c r="J204"/>
  <c r="BK152"/>
  <c r="BK225"/>
  <c r="BK217"/>
  <c r="J203"/>
  <c r="BK176"/>
  <c r="J220"/>
  <c r="BK177"/>
  <c r="J146"/>
  <c r="BK206"/>
  <c r="J197"/>
  <c r="J181"/>
  <c r="J149"/>
  <c r="BK168"/>
  <c i="6" r="J331"/>
  <c r="J319"/>
  <c r="J308"/>
  <c r="BK301"/>
  <c r="J290"/>
  <c r="J274"/>
  <c r="J234"/>
  <c r="BK203"/>
  <c r="BK164"/>
  <c r="BK255"/>
  <c r="J225"/>
  <c r="BK180"/>
  <c r="J169"/>
  <c r="BK126"/>
  <c r="J317"/>
  <c r="J311"/>
  <c r="J277"/>
  <c r="BK321"/>
  <c r="BK312"/>
  <c r="J244"/>
  <c r="J226"/>
  <c r="BK209"/>
  <c r="J181"/>
  <c r="BK154"/>
  <c r="BK251"/>
  <c r="J237"/>
  <c r="J196"/>
  <c r="BK182"/>
  <c r="J162"/>
  <c r="BK141"/>
  <c r="BK308"/>
  <c r="BK299"/>
  <c r="BK260"/>
  <c r="J297"/>
  <c r="BK278"/>
  <c r="BK261"/>
  <c r="BK228"/>
  <c r="BK212"/>
  <c r="J190"/>
  <c r="BK177"/>
  <c r="J148"/>
  <c r="J293"/>
  <c r="BK291"/>
  <c r="J265"/>
  <c r="BK142"/>
  <c r="J291"/>
  <c r="BK290"/>
  <c r="BK286"/>
  <c r="J283"/>
  <c r="J280"/>
  <c r="J279"/>
  <c r="BK267"/>
  <c r="J254"/>
  <c r="BK253"/>
  <c r="BK249"/>
  <c r="BK248"/>
  <c r="BK245"/>
  <c r="BK229"/>
  <c r="J227"/>
  <c r="BK211"/>
  <c r="J205"/>
  <c r="J201"/>
  <c r="J199"/>
  <c r="BK186"/>
  <c r="BK127"/>
  <c r="BK215"/>
  <c r="BK205"/>
  <c r="J163"/>
  <c r="BK153"/>
  <c i="7" r="J159"/>
  <c r="J149"/>
  <c r="J133"/>
  <c r="J142"/>
  <c r="J127"/>
  <c r="BK151"/>
  <c r="BK139"/>
  <c r="BK144"/>
  <c r="BK138"/>
  <c r="J136"/>
  <c r="BK143"/>
  <c r="BK134"/>
  <c i="8" r="J131"/>
  <c r="J129"/>
  <c r="BK139"/>
  <c i="4" l="1" r="P160"/>
  <c r="P128"/>
  <c r="P126"/>
  <c r="P125"/>
  <c i="1" r="AU97"/>
  <c i="4" r="BK196"/>
  <c r="J196"/>
  <c r="J103"/>
  <c i="5" r="BK166"/>
  <c r="J166"/>
  <c r="J100"/>
  <c r="BK208"/>
  <c r="J208"/>
  <c r="J103"/>
  <c r="P227"/>
  <c r="P265"/>
  <c i="2" r="R147"/>
  <c r="BK169"/>
  <c r="J169"/>
  <c r="J99"/>
  <c r="R169"/>
  <c r="BK699"/>
  <c r="J699"/>
  <c r="J104"/>
  <c r="P1019"/>
  <c r="BK1051"/>
  <c r="J1051"/>
  <c r="J109"/>
  <c r="R1089"/>
  <c r="T1318"/>
  <c r="BK1487"/>
  <c r="J1487"/>
  <c r="J114"/>
  <c r="BK1702"/>
  <c r="J1702"/>
  <c r="J117"/>
  <c r="R1747"/>
  <c r="T1747"/>
  <c r="BK1889"/>
  <c r="J1889"/>
  <c r="J121"/>
  <c r="R1958"/>
  <c i="3" r="T125"/>
  <c r="R138"/>
  <c r="T167"/>
  <c i="4" r="P184"/>
  <c r="P196"/>
  <c i="5" r="R129"/>
  <c r="R208"/>
  <c i="6" r="P124"/>
  <c i="3" r="P141"/>
  <c r="P156"/>
  <c i="4" r="BK184"/>
  <c r="J184"/>
  <c r="J101"/>
  <c r="R196"/>
  <c i="5" r="R157"/>
  <c r="P208"/>
  <c r="T227"/>
  <c i="6" r="R143"/>
  <c i="2" r="BK147"/>
  <c r="J147"/>
  <c r="J98"/>
  <c r="R183"/>
  <c r="T699"/>
  <c r="R1019"/>
  <c r="R1031"/>
  <c r="T1051"/>
  <c r="T1089"/>
  <c r="R1318"/>
  <c r="T1393"/>
  <c r="T1671"/>
  <c r="BK1747"/>
  <c r="J1747"/>
  <c r="J118"/>
  <c r="BK1824"/>
  <c r="J1824"/>
  <c r="J120"/>
  <c r="P1933"/>
  <c i="3" r="R125"/>
  <c r="T138"/>
  <c r="R167"/>
  <c i="5" r="BK129"/>
  <c r="J129"/>
  <c r="J98"/>
  <c r="T157"/>
  <c r="T187"/>
  <c r="R227"/>
  <c r="BK265"/>
  <c r="J265"/>
  <c r="J106"/>
  <c i="6" r="P184"/>
  <c i="2" r="T147"/>
  <c r="P169"/>
  <c r="T169"/>
  <c r="T183"/>
  <c r="BK285"/>
  <c r="J285"/>
  <c r="J101"/>
  <c r="P285"/>
  <c r="R285"/>
  <c r="T285"/>
  <c r="BK295"/>
  <c r="J295"/>
  <c r="J102"/>
  <c r="P295"/>
  <c r="R295"/>
  <c r="T295"/>
  <c r="BK1111"/>
  <c r="J1111"/>
  <c r="J111"/>
  <c r="T1505"/>
  <c r="BK1764"/>
  <c r="J1764"/>
  <c r="J119"/>
  <c r="T1889"/>
  <c i="6" r="T143"/>
  <c r="R184"/>
  <c r="R218"/>
  <c i="2" r="P147"/>
  <c r="R303"/>
  <c r="R1111"/>
  <c r="R1505"/>
  <c r="R1671"/>
  <c r="P1824"/>
  <c r="P1889"/>
  <c r="P1958"/>
  <c i="3" r="BK141"/>
  <c r="J141"/>
  <c r="J100"/>
  <c r="P167"/>
  <c i="4" r="BK160"/>
  <c r="J160"/>
  <c r="J100"/>
  <c r="R190"/>
  <c i="5" r="P157"/>
  <c r="R187"/>
  <c r="P241"/>
  <c i="6" r="R124"/>
  <c r="R231"/>
  <c i="2" r="P303"/>
  <c r="T1111"/>
  <c r="BK1393"/>
  <c r="J1393"/>
  <c r="J113"/>
  <c r="P1487"/>
  <c r="P1671"/>
  <c r="T1824"/>
  <c r="T1958"/>
  <c i="3" r="T141"/>
  <c r="T156"/>
  <c i="4" r="T160"/>
  <c r="T128"/>
  <c r="T126"/>
  <c r="T125"/>
  <c r="P190"/>
  <c i="5" r="T129"/>
  <c r="P187"/>
  <c r="P186"/>
  <c r="T241"/>
  <c i="6" r="BK124"/>
  <c r="J124"/>
  <c r="J98"/>
  <c r="P218"/>
  <c i="2" r="BK183"/>
  <c r="J183"/>
  <c r="J100"/>
  <c r="P699"/>
  <c r="BK1031"/>
  <c r="J1031"/>
  <c r="J108"/>
  <c r="T1031"/>
  <c r="P1089"/>
  <c r="BK1505"/>
  <c r="J1505"/>
  <c r="J115"/>
  <c r="BK1671"/>
  <c r="J1671"/>
  <c r="J116"/>
  <c r="R1824"/>
  <c r="T1933"/>
  <c i="3" r="R141"/>
  <c r="R156"/>
  <c i="4" r="R160"/>
  <c r="R128"/>
  <c r="R126"/>
  <c r="R125"/>
  <c r="T196"/>
  <c i="5" r="BK157"/>
  <c r="J157"/>
  <c r="J99"/>
  <c r="BK187"/>
  <c r="J187"/>
  <c r="J102"/>
  <c r="BK241"/>
  <c r="J241"/>
  <c r="J105"/>
  <c i="6" r="T124"/>
  <c r="BK231"/>
  <c r="J231"/>
  <c r="J102"/>
  <c i="4" r="R184"/>
  <c r="T190"/>
  <c i="5" r="P129"/>
  <c r="R166"/>
  <c r="BK227"/>
  <c r="J227"/>
  <c r="J104"/>
  <c r="R265"/>
  <c i="6" r="P143"/>
  <c r="T231"/>
  <c i="7" r="T121"/>
  <c r="T120"/>
  <c r="T119"/>
  <c i="2" r="T303"/>
  <c r="BK1019"/>
  <c r="J1019"/>
  <c r="J105"/>
  <c r="P1031"/>
  <c r="P1051"/>
  <c r="BK1318"/>
  <c r="J1318"/>
  <c r="J112"/>
  <c r="P1393"/>
  <c r="R1487"/>
  <c r="R1702"/>
  <c r="P1764"/>
  <c r="R1933"/>
  <c i="3" r="BK125"/>
  <c r="BK138"/>
  <c r="J138"/>
  <c r="J99"/>
  <c r="BK167"/>
  <c r="J167"/>
  <c r="J102"/>
  <c i="4" r="T184"/>
  <c i="5" r="T166"/>
  <c r="R241"/>
  <c i="6" r="BK143"/>
  <c r="J143"/>
  <c r="J99"/>
  <c r="P231"/>
  <c i="7" r="BK121"/>
  <c r="J121"/>
  <c r="J98"/>
  <c r="R141"/>
  <c i="2" r="BK303"/>
  <c r="J303"/>
  <c r="J103"/>
  <c r="P1111"/>
  <c r="P1030"/>
  <c r="P1505"/>
  <c r="T1702"/>
  <c r="R1764"/>
  <c r="BK1933"/>
  <c r="J1933"/>
  <c r="J122"/>
  <c i="5" r="P166"/>
  <c r="T208"/>
  <c r="T265"/>
  <c i="7" r="P121"/>
  <c r="BK141"/>
  <c r="J141"/>
  <c r="J99"/>
  <c i="8" r="P144"/>
  <c r="P127"/>
  <c r="P126"/>
  <c i="1" r="AU101"/>
  <c i="8" r="T144"/>
  <c r="T127"/>
  <c r="T126"/>
  <c i="2" r="P183"/>
  <c r="R699"/>
  <c r="T1019"/>
  <c r="R1051"/>
  <c r="BK1089"/>
  <c r="J1089"/>
  <c r="J110"/>
  <c r="P1318"/>
  <c r="R1393"/>
  <c r="T1487"/>
  <c r="P1702"/>
  <c r="P1747"/>
  <c r="T1764"/>
  <c r="R1889"/>
  <c r="BK1958"/>
  <c r="J1958"/>
  <c r="J125"/>
  <c i="3" r="P125"/>
  <c r="P124"/>
  <c r="P123"/>
  <c i="1" r="AU96"/>
  <c i="3" r="P138"/>
  <c r="BK156"/>
  <c r="J156"/>
  <c r="J101"/>
  <c i="4" r="BK190"/>
  <c r="J190"/>
  <c r="J102"/>
  <c i="6" r="BK184"/>
  <c r="J184"/>
  <c r="J100"/>
  <c r="T184"/>
  <c r="BK218"/>
  <c r="J218"/>
  <c r="J101"/>
  <c r="T218"/>
  <c i="7" r="R121"/>
  <c r="R120"/>
  <c r="R119"/>
  <c r="P141"/>
  <c i="8" r="BK144"/>
  <c r="J144"/>
  <c r="J106"/>
  <c r="R144"/>
  <c r="R127"/>
  <c r="R126"/>
  <c i="2" r="BK1028"/>
  <c r="J1028"/>
  <c r="J106"/>
  <c r="BK1956"/>
  <c r="J1956"/>
  <c r="J124"/>
  <c i="3" r="BK189"/>
  <c r="J189"/>
  <c r="J103"/>
  <c i="5" r="BK269"/>
  <c r="J269"/>
  <c r="J107"/>
  <c i="4" r="BK128"/>
  <c r="BK126"/>
  <c r="J126"/>
  <c r="J97"/>
  <c r="BK200"/>
  <c r="J200"/>
  <c r="J105"/>
  <c i="8" r="BK134"/>
  <c r="J134"/>
  <c r="J101"/>
  <c r="BK138"/>
  <c r="J138"/>
  <c r="J103"/>
  <c r="BK142"/>
  <c r="J142"/>
  <c r="J105"/>
  <c r="BK128"/>
  <c r="J128"/>
  <c r="J98"/>
  <c r="BK130"/>
  <c r="J130"/>
  <c r="J99"/>
  <c r="BK132"/>
  <c r="J132"/>
  <c r="J100"/>
  <c r="BK136"/>
  <c r="J136"/>
  <c r="J102"/>
  <c r="BK140"/>
  <c r="J140"/>
  <c r="J104"/>
  <c r="E85"/>
  <c r="J120"/>
  <c r="F123"/>
  <c r="BE137"/>
  <c r="BE139"/>
  <c r="BE141"/>
  <c r="BE145"/>
  <c r="BE146"/>
  <c r="BE129"/>
  <c r="BE131"/>
  <c r="BE133"/>
  <c i="7" r="BK120"/>
  <c r="J120"/>
  <c r="J97"/>
  <c i="8" r="BE143"/>
  <c r="BE135"/>
  <c i="6" r="BK123"/>
  <c r="J123"/>
  <c r="J97"/>
  <c i="7" r="F91"/>
  <c r="BE133"/>
  <c r="BE138"/>
  <c r="J92"/>
  <c r="BE122"/>
  <c r="BE134"/>
  <c r="BE135"/>
  <c r="BE128"/>
  <c r="BE130"/>
  <c r="BE139"/>
  <c r="BE142"/>
  <c r="J113"/>
  <c r="BE124"/>
  <c r="BE125"/>
  <c r="BE136"/>
  <c r="F116"/>
  <c r="BE126"/>
  <c r="BE127"/>
  <c r="BE151"/>
  <c r="E85"/>
  <c r="BE131"/>
  <c r="BE132"/>
  <c r="BE143"/>
  <c r="BE144"/>
  <c r="BE146"/>
  <c r="BE147"/>
  <c r="BE148"/>
  <c r="BE149"/>
  <c r="BE153"/>
  <c r="BE158"/>
  <c r="BE160"/>
  <c r="BE123"/>
  <c r="BE137"/>
  <c r="BE140"/>
  <c r="BE145"/>
  <c r="BE150"/>
  <c r="BE152"/>
  <c r="BE157"/>
  <c r="BE159"/>
  <c r="J91"/>
  <c r="BE129"/>
  <c r="BE154"/>
  <c r="BE155"/>
  <c r="BE156"/>
  <c i="6" r="F91"/>
  <c r="J92"/>
  <c r="J118"/>
  <c r="BE126"/>
  <c r="BE127"/>
  <c r="BE128"/>
  <c r="BE129"/>
  <c r="BE133"/>
  <c r="BE152"/>
  <c r="BE153"/>
  <c r="BE159"/>
  <c r="BE161"/>
  <c r="BE162"/>
  <c r="BE164"/>
  <c r="BE186"/>
  <c r="BE212"/>
  <c r="BE234"/>
  <c r="BE259"/>
  <c r="BE260"/>
  <c r="J89"/>
  <c r="BE131"/>
  <c r="BE175"/>
  <c r="BE176"/>
  <c r="BE177"/>
  <c r="BE187"/>
  <c r="BE192"/>
  <c r="BE200"/>
  <c r="BE204"/>
  <c r="BE228"/>
  <c r="BE243"/>
  <c r="BE247"/>
  <c r="BE252"/>
  <c r="BE270"/>
  <c r="BE285"/>
  <c i="5" r="BK186"/>
  <c r="J186"/>
  <c r="J101"/>
  <c i="6" r="BE148"/>
  <c r="BE150"/>
  <c r="BE151"/>
  <c r="BE157"/>
  <c r="BE158"/>
  <c r="BE160"/>
  <c r="BE174"/>
  <c r="BE180"/>
  <c r="BE220"/>
  <c r="BE222"/>
  <c r="BE232"/>
  <c r="BE235"/>
  <c r="BE246"/>
  <c r="BE253"/>
  <c r="BE258"/>
  <c r="BE262"/>
  <c r="BE266"/>
  <c r="BE272"/>
  <c r="BE273"/>
  <c r="BE287"/>
  <c r="BE289"/>
  <c r="BE293"/>
  <c r="BE291"/>
  <c r="BE138"/>
  <c r="BE140"/>
  <c r="BE154"/>
  <c r="BE163"/>
  <c r="BE167"/>
  <c r="BE178"/>
  <c r="BE179"/>
  <c r="BE197"/>
  <c r="BE198"/>
  <c r="BE215"/>
  <c r="BE216"/>
  <c r="BE230"/>
  <c r="BE238"/>
  <c r="BE239"/>
  <c r="BE240"/>
  <c r="BE268"/>
  <c r="BE269"/>
  <c r="BE274"/>
  <c r="BE286"/>
  <c r="BE296"/>
  <c r="BE251"/>
  <c r="BE254"/>
  <c r="BE271"/>
  <c r="BE275"/>
  <c r="BE279"/>
  <c r="BE297"/>
  <c r="BE306"/>
  <c i="5" r="BK128"/>
  <c r="J128"/>
  <c r="J97"/>
  <c i="6" r="E85"/>
  <c r="BE134"/>
  <c r="BE137"/>
  <c r="BE156"/>
  <c r="BE166"/>
  <c r="BE172"/>
  <c r="BE181"/>
  <c r="BE199"/>
  <c r="BE203"/>
  <c r="BE206"/>
  <c r="BE233"/>
  <c r="BE242"/>
  <c r="BE256"/>
  <c r="BE257"/>
  <c r="BE264"/>
  <c r="BE141"/>
  <c r="BE142"/>
  <c r="BE147"/>
  <c r="BE170"/>
  <c r="BE221"/>
  <c r="BE223"/>
  <c r="BE236"/>
  <c r="BE263"/>
  <c r="BE282"/>
  <c r="BE283"/>
  <c r="BE284"/>
  <c r="BE300"/>
  <c r="BE303"/>
  <c r="BE305"/>
  <c r="BE307"/>
  <c r="BE312"/>
  <c r="BE314"/>
  <c r="BE318"/>
  <c r="BE319"/>
  <c r="BE326"/>
  <c r="BE329"/>
  <c r="BE290"/>
  <c r="BE298"/>
  <c r="BE299"/>
  <c r="BE301"/>
  <c r="BE302"/>
  <c r="BE304"/>
  <c r="BE321"/>
  <c r="BE322"/>
  <c r="BE323"/>
  <c r="BE125"/>
  <c r="BE155"/>
  <c r="BE168"/>
  <c r="BE171"/>
  <c r="BE182"/>
  <c r="BE185"/>
  <c r="BE190"/>
  <c r="BE211"/>
  <c r="BE213"/>
  <c r="BE214"/>
  <c r="BE226"/>
  <c r="BE237"/>
  <c r="BE241"/>
  <c r="BE248"/>
  <c r="BE249"/>
  <c r="BE250"/>
  <c r="BE261"/>
  <c r="BE265"/>
  <c r="BE267"/>
  <c r="BE276"/>
  <c r="BE292"/>
  <c r="BE308"/>
  <c r="BE309"/>
  <c r="BE313"/>
  <c r="BE320"/>
  <c r="BE324"/>
  <c r="BE327"/>
  <c r="F92"/>
  <c r="BE130"/>
  <c r="BE132"/>
  <c r="BE139"/>
  <c r="BE149"/>
  <c r="BE169"/>
  <c r="BE173"/>
  <c r="BE183"/>
  <c r="BE188"/>
  <c r="BE189"/>
  <c r="BE193"/>
  <c r="BE194"/>
  <c r="BE195"/>
  <c r="BE196"/>
  <c r="BE205"/>
  <c r="BE209"/>
  <c r="BE210"/>
  <c r="BE217"/>
  <c r="BE225"/>
  <c r="BE244"/>
  <c r="BE245"/>
  <c r="BE255"/>
  <c r="BE280"/>
  <c r="BE316"/>
  <c r="BE317"/>
  <c r="BE325"/>
  <c r="BE328"/>
  <c r="BE135"/>
  <c r="BE136"/>
  <c r="BE144"/>
  <c r="BE145"/>
  <c r="BE146"/>
  <c r="BE165"/>
  <c r="BE191"/>
  <c r="BE201"/>
  <c r="BE202"/>
  <c r="BE207"/>
  <c r="BE208"/>
  <c r="BE219"/>
  <c r="BE224"/>
  <c r="BE227"/>
  <c r="BE229"/>
  <c r="BE277"/>
  <c r="BE278"/>
  <c r="BE281"/>
  <c r="BE288"/>
  <c r="BE294"/>
  <c r="BE295"/>
  <c r="BE310"/>
  <c r="BE311"/>
  <c r="BE315"/>
  <c r="BE330"/>
  <c r="BE331"/>
  <c i="4" r="J128"/>
  <c r="J99"/>
  <c i="5" r="BE172"/>
  <c r="BE176"/>
  <c r="F92"/>
  <c r="J121"/>
  <c r="J124"/>
  <c r="BE152"/>
  <c r="BE162"/>
  <c r="BE182"/>
  <c r="BE168"/>
  <c r="BE171"/>
  <c r="BE193"/>
  <c r="BE194"/>
  <c r="BE196"/>
  <c r="BE225"/>
  <c r="E85"/>
  <c r="BE130"/>
  <c r="BE167"/>
  <c r="BE179"/>
  <c r="BE181"/>
  <c r="F91"/>
  <c r="BE149"/>
  <c r="BE175"/>
  <c r="BE197"/>
  <c r="BE202"/>
  <c r="BE214"/>
  <c r="BE215"/>
  <c r="BE216"/>
  <c r="BE222"/>
  <c r="BE224"/>
  <c r="BE228"/>
  <c r="BE230"/>
  <c r="J91"/>
  <c r="BE138"/>
  <c r="BE200"/>
  <c r="BE203"/>
  <c r="BE217"/>
  <c r="BE221"/>
  <c r="BE231"/>
  <c r="BE232"/>
  <c r="BE234"/>
  <c r="BE235"/>
  <c r="BE237"/>
  <c r="BE247"/>
  <c r="BE253"/>
  <c r="BE256"/>
  <c r="BE258"/>
  <c r="BE195"/>
  <c r="BE204"/>
  <c r="BE205"/>
  <c r="BE218"/>
  <c r="BE239"/>
  <c r="BE244"/>
  <c r="BE249"/>
  <c r="BE254"/>
  <c r="BE257"/>
  <c r="BE261"/>
  <c r="BE264"/>
  <c r="BE266"/>
  <c r="BE141"/>
  <c r="BE158"/>
  <c r="BE177"/>
  <c r="BE178"/>
  <c r="BE180"/>
  <c r="BE184"/>
  <c r="BE189"/>
  <c r="BE198"/>
  <c r="BE199"/>
  <c r="BE201"/>
  <c r="BE206"/>
  <c r="BE207"/>
  <c r="BE211"/>
  <c r="BE213"/>
  <c r="BE220"/>
  <c r="BE223"/>
  <c r="BE226"/>
  <c r="BE229"/>
  <c r="BE233"/>
  <c r="BE236"/>
  <c r="BE238"/>
  <c r="BE240"/>
  <c r="BE242"/>
  <c r="BE246"/>
  <c r="BE251"/>
  <c r="BE252"/>
  <c r="BE255"/>
  <c r="BE262"/>
  <c r="BE263"/>
  <c r="BE270"/>
  <c r="BE134"/>
  <c r="BE146"/>
  <c r="BE185"/>
  <c r="BE191"/>
  <c r="BE192"/>
  <c r="BE219"/>
  <c r="BE260"/>
  <c r="BE267"/>
  <c r="BE183"/>
  <c r="BE188"/>
  <c r="BE190"/>
  <c r="BE209"/>
  <c r="BE210"/>
  <c r="BE212"/>
  <c r="BE243"/>
  <c r="BE245"/>
  <c r="BE248"/>
  <c r="BE250"/>
  <c r="BE259"/>
  <c r="BE268"/>
  <c i="4" r="E115"/>
  <c r="J119"/>
  <c r="BE136"/>
  <c r="J92"/>
  <c r="F91"/>
  <c r="BE138"/>
  <c r="BE139"/>
  <c r="BE143"/>
  <c r="BE144"/>
  <c r="BE145"/>
  <c r="BE147"/>
  <c r="BE164"/>
  <c r="BE166"/>
  <c r="BE167"/>
  <c r="BE168"/>
  <c r="BE140"/>
  <c r="BE152"/>
  <c r="BE156"/>
  <c r="BE159"/>
  <c r="BE177"/>
  <c r="BE178"/>
  <c r="BE181"/>
  <c r="BE187"/>
  <c r="F92"/>
  <c r="BE129"/>
  <c r="BE132"/>
  <c r="BE135"/>
  <c r="BE137"/>
  <c r="BE149"/>
  <c r="BE154"/>
  <c r="BE155"/>
  <c r="BE158"/>
  <c r="BE170"/>
  <c r="BE189"/>
  <c r="BE193"/>
  <c r="BE157"/>
  <c r="BE162"/>
  <c r="BE186"/>
  <c r="BE188"/>
  <c r="BE163"/>
  <c r="BE165"/>
  <c r="BE173"/>
  <c r="BE185"/>
  <c r="J121"/>
  <c r="BE131"/>
  <c r="BE134"/>
  <c r="BE194"/>
  <c r="BE142"/>
  <c r="BE201"/>
  <c r="BE141"/>
  <c r="BE151"/>
  <c r="BE153"/>
  <c r="BE161"/>
  <c r="BE169"/>
  <c r="BE174"/>
  <c r="BE182"/>
  <c r="BE183"/>
  <c r="BE197"/>
  <c i="3" r="J125"/>
  <c r="J98"/>
  <c i="4" r="BE146"/>
  <c r="BE130"/>
  <c r="BE133"/>
  <c r="BE148"/>
  <c r="BE150"/>
  <c r="BE191"/>
  <c r="BE192"/>
  <c r="BE195"/>
  <c r="BE198"/>
  <c i="3" r="E85"/>
  <c i="2" r="BK1030"/>
  <c r="J1030"/>
  <c r="J107"/>
  <c i="3" r="J89"/>
  <c r="J119"/>
  <c r="BE127"/>
  <c r="BE135"/>
  <c r="BE136"/>
  <c r="BE128"/>
  <c r="BE131"/>
  <c r="BE145"/>
  <c r="BE171"/>
  <c r="BE153"/>
  <c r="BE163"/>
  <c r="BE166"/>
  <c r="BE168"/>
  <c r="BE174"/>
  <c r="F120"/>
  <c r="BE137"/>
  <c r="BE140"/>
  <c r="BE148"/>
  <c r="BE154"/>
  <c r="BE155"/>
  <c r="BE161"/>
  <c r="BE180"/>
  <c r="J120"/>
  <c r="BE129"/>
  <c r="BE130"/>
  <c r="BE132"/>
  <c r="BE157"/>
  <c r="BE185"/>
  <c r="BE143"/>
  <c r="BE144"/>
  <c r="BE158"/>
  <c r="BE179"/>
  <c r="BE181"/>
  <c r="BE133"/>
  <c r="BE134"/>
  <c r="BE139"/>
  <c r="BE147"/>
  <c r="BE149"/>
  <c r="BE150"/>
  <c r="BE152"/>
  <c r="BE162"/>
  <c r="BE164"/>
  <c r="BE172"/>
  <c r="BE176"/>
  <c r="BE184"/>
  <c r="BE126"/>
  <c r="BE151"/>
  <c r="BE165"/>
  <c r="BE175"/>
  <c r="BE186"/>
  <c r="BE146"/>
  <c r="BE159"/>
  <c r="BE160"/>
  <c r="BE169"/>
  <c r="BE170"/>
  <c r="BE173"/>
  <c r="BE183"/>
  <c r="BE177"/>
  <c r="BE178"/>
  <c r="BE188"/>
  <c r="F91"/>
  <c r="BE142"/>
  <c r="BE182"/>
  <c r="BE187"/>
  <c r="BE190"/>
  <c i="2" r="BE1439"/>
  <c r="BE1490"/>
  <c r="BE1500"/>
  <c r="BE1502"/>
  <c r="BE1504"/>
  <c r="BE1531"/>
  <c r="BE1610"/>
  <c r="BE1682"/>
  <c r="BE1684"/>
  <c r="BE1695"/>
  <c r="BE1701"/>
  <c r="BE1703"/>
  <c r="BE1738"/>
  <c r="BE1688"/>
  <c r="BE1690"/>
  <c r="BE1716"/>
  <c r="BE1724"/>
  <c r="BE1792"/>
  <c r="BE1807"/>
  <c r="BE1871"/>
  <c r="BE1905"/>
  <c r="J89"/>
  <c r="F92"/>
  <c r="BE170"/>
  <c r="BE179"/>
  <c r="BE184"/>
  <c r="BE187"/>
  <c r="BE268"/>
  <c r="BE281"/>
  <c r="BE335"/>
  <c r="BE339"/>
  <c r="BE376"/>
  <c r="BE461"/>
  <c r="BE575"/>
  <c r="BE610"/>
  <c r="BE628"/>
  <c r="BE687"/>
  <c r="BE695"/>
  <c r="BE752"/>
  <c r="BE820"/>
  <c r="BE830"/>
  <c r="BE847"/>
  <c r="BE871"/>
  <c r="BE886"/>
  <c r="BE938"/>
  <c r="BE963"/>
  <c r="BE1024"/>
  <c r="BE1050"/>
  <c r="BE1062"/>
  <c r="BE1070"/>
  <c r="BE1074"/>
  <c r="BE1098"/>
  <c r="BE1108"/>
  <c r="BE1146"/>
  <c r="BE1192"/>
  <c r="BE1203"/>
  <c r="BE1208"/>
  <c r="BE1216"/>
  <c r="BE1269"/>
  <c r="BE1319"/>
  <c r="BE1339"/>
  <c r="BE1344"/>
  <c r="BE1355"/>
  <c r="BE1379"/>
  <c r="BE1394"/>
  <c r="BE1455"/>
  <c r="BE1469"/>
  <c r="BE1486"/>
  <c r="BE1488"/>
  <c r="BE1514"/>
  <c r="BE1571"/>
  <c r="BE1633"/>
  <c r="BE1711"/>
  <c r="BE1729"/>
  <c r="BE1744"/>
  <c r="BE1750"/>
  <c r="BE1769"/>
  <c r="BE1772"/>
  <c r="BE1796"/>
  <c r="BE1809"/>
  <c r="BE1823"/>
  <c r="BE1840"/>
  <c r="BE1918"/>
  <c r="BE1934"/>
  <c r="BE1938"/>
  <c r="BE1951"/>
  <c r="BE148"/>
  <c r="BE207"/>
  <c r="BE239"/>
  <c r="BE367"/>
  <c r="BE559"/>
  <c r="BE624"/>
  <c r="BE626"/>
  <c r="BE646"/>
  <c r="BE679"/>
  <c r="BE681"/>
  <c r="BE697"/>
  <c r="BE733"/>
  <c r="BE785"/>
  <c r="BE799"/>
  <c r="BE840"/>
  <c r="BE986"/>
  <c r="BE1020"/>
  <c r="BE1022"/>
  <c r="BE1027"/>
  <c r="BE1029"/>
  <c r="BE1042"/>
  <c r="BE1088"/>
  <c r="BE1157"/>
  <c r="BE1233"/>
  <c r="BE1242"/>
  <c r="BE1278"/>
  <c r="BE1306"/>
  <c r="BE1317"/>
  <c r="BE1326"/>
  <c r="BE1332"/>
  <c r="BE1427"/>
  <c r="BE1493"/>
  <c r="BE1496"/>
  <c r="BE1527"/>
  <c r="BE1540"/>
  <c r="BE1575"/>
  <c r="BE1640"/>
  <c r="BE1649"/>
  <c r="BE1699"/>
  <c r="BE1707"/>
  <c r="BE1718"/>
  <c r="BE1821"/>
  <c r="BE1887"/>
  <c r="BE1890"/>
  <c r="BE1936"/>
  <c r="BE1942"/>
  <c r="BE1954"/>
  <c r="BE1957"/>
  <c r="BE1959"/>
  <c r="BE1961"/>
  <c r="E135"/>
  <c r="BE196"/>
  <c r="BE243"/>
  <c r="BE275"/>
  <c r="BE447"/>
  <c r="BE453"/>
  <c r="BE568"/>
  <c r="BE644"/>
  <c r="BE703"/>
  <c r="BE710"/>
  <c r="BE754"/>
  <c r="BE756"/>
  <c r="BE760"/>
  <c r="BE773"/>
  <c r="BE813"/>
  <c r="BE853"/>
  <c r="BE912"/>
  <c r="BE946"/>
  <c r="BE990"/>
  <c r="BE1015"/>
  <c r="BE1044"/>
  <c r="BE1077"/>
  <c r="BE1096"/>
  <c r="BE1104"/>
  <c r="BE1110"/>
  <c r="BE1188"/>
  <c r="BE1250"/>
  <c r="BE1282"/>
  <c r="BE1286"/>
  <c r="BE1304"/>
  <c r="BE1364"/>
  <c r="BE1389"/>
  <c r="BE1390"/>
  <c r="BE1435"/>
  <c r="BE1525"/>
  <c r="BE1627"/>
  <c r="BE1581"/>
  <c r="BE1617"/>
  <c r="BE1639"/>
  <c r="BE1641"/>
  <c r="BE1672"/>
  <c r="BE1697"/>
  <c r="BE1746"/>
  <c r="BE1748"/>
  <c r="BE1753"/>
  <c r="BE1755"/>
  <c r="BE1759"/>
  <c r="BE1761"/>
  <c r="BE1763"/>
  <c r="BE1765"/>
  <c r="BE1825"/>
  <c r="BE1839"/>
  <c r="BE1841"/>
  <c r="BE1856"/>
  <c r="BE1879"/>
  <c r="BE1940"/>
  <c r="BE1948"/>
  <c r="BE157"/>
  <c r="BE159"/>
  <c r="BE163"/>
  <c r="BE167"/>
  <c r="BE172"/>
  <c r="BE233"/>
  <c r="BE236"/>
  <c r="BE296"/>
  <c r="BE337"/>
  <c r="BE616"/>
  <c r="BE618"/>
  <c r="BE661"/>
  <c r="BE663"/>
  <c r="BE675"/>
  <c r="BE683"/>
  <c r="BE706"/>
  <c r="BE741"/>
  <c r="BE763"/>
  <c r="BE826"/>
  <c r="BE859"/>
  <c r="BE880"/>
  <c r="BE910"/>
  <c r="BE916"/>
  <c r="BE918"/>
  <c r="BE930"/>
  <c r="BE1023"/>
  <c r="BE1052"/>
  <c r="BE1159"/>
  <c r="BE1161"/>
  <c r="BE1165"/>
  <c r="BE1172"/>
  <c r="BE1178"/>
  <c r="BE1219"/>
  <c r="BE1231"/>
  <c r="BE1244"/>
  <c r="BE1294"/>
  <c r="BE1322"/>
  <c r="BE1324"/>
  <c r="BE1341"/>
  <c r="BE1401"/>
  <c r="BE1508"/>
  <c r="BE1516"/>
  <c r="BE1518"/>
  <c r="BE1666"/>
  <c r="BE194"/>
  <c r="BE210"/>
  <c r="BE249"/>
  <c r="BE273"/>
  <c r="BE291"/>
  <c r="BE304"/>
  <c r="BE355"/>
  <c r="BE388"/>
  <c r="BE430"/>
  <c r="BE458"/>
  <c r="BE463"/>
  <c r="BE474"/>
  <c r="BE476"/>
  <c r="BE612"/>
  <c r="BE630"/>
  <c r="BE642"/>
  <c r="BE671"/>
  <c r="BE673"/>
  <c r="BE702"/>
  <c r="BE714"/>
  <c r="BE716"/>
  <c r="BE723"/>
  <c r="BE729"/>
  <c r="BE769"/>
  <c r="BE776"/>
  <c r="BE834"/>
  <c r="BE861"/>
  <c r="BE898"/>
  <c r="BE906"/>
  <c r="BE982"/>
  <c r="BE999"/>
  <c r="BE1060"/>
  <c r="BE1090"/>
  <c r="BE1148"/>
  <c r="BE1150"/>
  <c r="BE1290"/>
  <c r="BE1328"/>
  <c r="BE1384"/>
  <c r="BE1397"/>
  <c r="BE1398"/>
  <c r="BE1403"/>
  <c r="BE1433"/>
  <c r="BE1445"/>
  <c r="BE1449"/>
  <c r="BE1461"/>
  <c r="BE1464"/>
  <c r="BE1542"/>
  <c r="BE1546"/>
  <c r="BE1650"/>
  <c r="BE1674"/>
  <c r="BE216"/>
  <c r="BE288"/>
  <c r="BE290"/>
  <c r="BE300"/>
  <c r="BE302"/>
  <c r="BE353"/>
  <c r="BE357"/>
  <c r="BE426"/>
  <c r="BE445"/>
  <c r="BE451"/>
  <c r="BE531"/>
  <c r="BE547"/>
  <c r="BE556"/>
  <c r="BE565"/>
  <c r="BE691"/>
  <c r="BE765"/>
  <c r="BE876"/>
  <c r="BE1009"/>
  <c r="BE1017"/>
  <c r="BE1026"/>
  <c r="BE1032"/>
  <c r="BE1035"/>
  <c r="BE1064"/>
  <c r="BE1066"/>
  <c r="BE1080"/>
  <c r="BE1112"/>
  <c r="BE1138"/>
  <c r="BE1198"/>
  <c r="BE1200"/>
  <c r="BE1246"/>
  <c r="BE1248"/>
  <c r="BE1259"/>
  <c r="BE1264"/>
  <c r="BE1276"/>
  <c r="BE1311"/>
  <c r="BE1400"/>
  <c r="BE1402"/>
  <c r="BE1419"/>
  <c r="BE1471"/>
  <c r="BE1472"/>
  <c r="BE1480"/>
  <c r="BE1529"/>
  <c r="BE1569"/>
  <c r="BE1619"/>
  <c r="BE1645"/>
  <c r="BE1654"/>
  <c r="BE1662"/>
  <c r="BE1678"/>
  <c r="BE1686"/>
  <c r="BE174"/>
  <c r="BE263"/>
  <c r="BE298"/>
  <c r="BE311"/>
  <c r="BE313"/>
  <c r="BE315"/>
  <c r="BE386"/>
  <c r="BE562"/>
  <c r="BE700"/>
  <c r="BE708"/>
  <c r="BE712"/>
  <c r="BE718"/>
  <c r="BE731"/>
  <c r="BE755"/>
  <c r="BE779"/>
  <c r="BE782"/>
  <c r="BE807"/>
  <c r="BE817"/>
  <c r="BE1046"/>
  <c r="BE1106"/>
  <c r="BE1180"/>
  <c r="BE1184"/>
  <c r="BE1224"/>
  <c r="BE1261"/>
  <c r="BE1280"/>
  <c r="BE1296"/>
  <c r="BE1330"/>
  <c r="BE1362"/>
  <c r="BE1366"/>
  <c r="BE1387"/>
  <c r="BE1399"/>
  <c r="BE1406"/>
  <c r="BE1411"/>
  <c r="BE1423"/>
  <c r="BE1482"/>
  <c r="BE1484"/>
  <c r="BE1533"/>
  <c r="BE1544"/>
  <c r="BE1595"/>
  <c r="BE1604"/>
  <c r="BE1608"/>
  <c r="BE1625"/>
  <c r="BE1626"/>
  <c r="BE1652"/>
  <c r="BE1670"/>
  <c r="BE997"/>
  <c r="BE1038"/>
  <c r="BE1086"/>
  <c r="BE1163"/>
  <c r="BE1205"/>
  <c r="BE1214"/>
  <c r="BE1240"/>
  <c r="BE1267"/>
  <c r="BE1300"/>
  <c r="BE1369"/>
  <c r="BE1386"/>
  <c r="BE1392"/>
  <c r="BE1404"/>
  <c r="BE1405"/>
  <c r="BE1407"/>
  <c r="BE1409"/>
  <c r="BE1443"/>
  <c r="BE1492"/>
  <c r="BE1494"/>
  <c r="BE1498"/>
  <c r="BE1506"/>
  <c r="BE1510"/>
  <c r="BE1564"/>
  <c r="BE1587"/>
  <c r="BE1593"/>
  <c r="BE1612"/>
  <c r="BE1621"/>
  <c r="BE1623"/>
  <c r="BE1624"/>
  <c r="BE1676"/>
  <c r="BE152"/>
  <c r="BE181"/>
  <c r="BE204"/>
  <c r="BE224"/>
  <c r="BE277"/>
  <c r="BE286"/>
  <c r="BE293"/>
  <c r="BE348"/>
  <c r="BE480"/>
  <c r="BE482"/>
  <c r="BE578"/>
  <c r="BE604"/>
  <c r="BE620"/>
  <c r="BE667"/>
  <c r="BE727"/>
  <c r="BE792"/>
  <c r="BE843"/>
  <c r="BE869"/>
  <c r="BE890"/>
  <c r="BE914"/>
  <c r="BE1002"/>
  <c r="BE1056"/>
  <c r="BE1084"/>
  <c r="BE1142"/>
  <c r="BE1144"/>
  <c r="BE1196"/>
  <c r="BE1373"/>
  <c r="BE1431"/>
  <c r="BE1535"/>
  <c r="BE1600"/>
  <c r="J34"/>
  <c i="1" r="AW95"/>
  <c i="2" r="F35"/>
  <c i="1" r="BB95"/>
  <c i="2" r="F36"/>
  <c i="1" r="BC95"/>
  <c i="3" r="F35"/>
  <c i="1" r="BB96"/>
  <c i="3" r="F37"/>
  <c i="1" r="BD96"/>
  <c i="4" r="F37"/>
  <c i="1" r="BD97"/>
  <c i="5" r="F36"/>
  <c i="1" r="BC98"/>
  <c i="6" r="J34"/>
  <c i="1" r="AW99"/>
  <c i="7" r="F34"/>
  <c i="1" r="BA100"/>
  <c i="8" r="F37"/>
  <c i="1" r="BD101"/>
  <c i="2" r="F37"/>
  <c i="1" r="BD95"/>
  <c i="2" r="F34"/>
  <c i="1" r="BA95"/>
  <c i="3" r="F36"/>
  <c i="1" r="BC96"/>
  <c i="4" r="F35"/>
  <c i="1" r="BB97"/>
  <c i="5" r="F37"/>
  <c i="1" r="BD98"/>
  <c i="6" r="F35"/>
  <c i="1" r="BB99"/>
  <c i="7" r="F36"/>
  <c i="1" r="BC100"/>
  <c i="8" r="J34"/>
  <c i="1" r="AW101"/>
  <c i="3" r="F34"/>
  <c i="1" r="BA96"/>
  <c i="4" r="F34"/>
  <c i="1" r="BA97"/>
  <c i="5" r="J34"/>
  <c i="1" r="AW98"/>
  <c i="6" r="F37"/>
  <c i="1" r="BD99"/>
  <c i="7" r="J34"/>
  <c i="1" r="AW100"/>
  <c i="8" r="F34"/>
  <c i="1" r="BA101"/>
  <c i="3" r="J34"/>
  <c i="1" r="AW96"/>
  <c i="4" r="J34"/>
  <c i="1" r="AW97"/>
  <c i="5" r="F34"/>
  <c i="1" r="BA98"/>
  <c i="6" r="F34"/>
  <c i="1" r="BA99"/>
  <c i="7" r="F37"/>
  <c i="1" r="BD100"/>
  <c i="8" r="F35"/>
  <c i="1" r="BB101"/>
  <c i="4" r="F36"/>
  <c i="1" r="BC97"/>
  <c i="5" r="F35"/>
  <c i="1" r="BB98"/>
  <c i="6" r="F36"/>
  <c i="1" r="BC99"/>
  <c i="7" r="F35"/>
  <c i="1" r="BB100"/>
  <c i="8" r="F36"/>
  <c i="1" r="BC101"/>
  <c i="6" l="1" r="R123"/>
  <c r="R122"/>
  <c i="5" r="R186"/>
  <c i="7" r="P120"/>
  <c r="P119"/>
  <c i="1" r="AU100"/>
  <c i="5" r="P128"/>
  <c r="P127"/>
  <c i="1" r="AU98"/>
  <c i="2" r="R1030"/>
  <c i="6" r="P123"/>
  <c r="P122"/>
  <c i="1" r="AU99"/>
  <c i="2" r="P146"/>
  <c r="P145"/>
  <c i="1" r="AU95"/>
  <c i="5" r="T186"/>
  <c i="2" r="R146"/>
  <c r="R145"/>
  <c i="3" r="R124"/>
  <c r="R123"/>
  <c r="BK124"/>
  <c r="J124"/>
  <c r="J97"/>
  <c i="5" r="R128"/>
  <c r="R127"/>
  <c r="T128"/>
  <c r="T127"/>
  <c i="2" r="T146"/>
  <c i="3" r="T124"/>
  <c r="T123"/>
  <c i="6" r="T123"/>
  <c r="T122"/>
  <c i="2" r="T1030"/>
  <c i="4" r="BK199"/>
  <c r="J199"/>
  <c r="J104"/>
  <c i="2" r="BK1955"/>
  <c r="J1955"/>
  <c r="J123"/>
  <c i="8" r="BK127"/>
  <c r="J127"/>
  <c r="J97"/>
  <c i="2" r="BK146"/>
  <c r="J146"/>
  <c r="J97"/>
  <c i="7" r="BK119"/>
  <c r="J119"/>
  <c r="J96"/>
  <c i="6" r="BK122"/>
  <c r="J122"/>
  <c i="5" r="BK127"/>
  <c r="J127"/>
  <c r="J96"/>
  <c i="2" r="BK145"/>
  <c r="J145"/>
  <c r="J96"/>
  <c r="J33"/>
  <c i="1" r="AV95"/>
  <c r="AT95"/>
  <c i="4" r="F33"/>
  <c i="1" r="AZ97"/>
  <c r="BB94"/>
  <c r="W31"/>
  <c r="BD94"/>
  <c r="W33"/>
  <c i="4" r="J33"/>
  <c i="1" r="AV97"/>
  <c r="AT97"/>
  <c i="8" r="J33"/>
  <c i="1" r="AV101"/>
  <c r="AT101"/>
  <c r="BC94"/>
  <c r="W32"/>
  <c i="2" r="F33"/>
  <c i="1" r="AZ95"/>
  <c i="5" r="F33"/>
  <c i="1" r="AZ98"/>
  <c i="3" r="F33"/>
  <c i="1" r="AZ96"/>
  <c r="BA94"/>
  <c r="W30"/>
  <c i="3" r="J33"/>
  <c i="1" r="AV96"/>
  <c r="AT96"/>
  <c i="6" r="J30"/>
  <c i="1" r="AG99"/>
  <c i="7" r="J33"/>
  <c i="1" r="AV100"/>
  <c r="AT100"/>
  <c i="8" r="F33"/>
  <c i="1" r="AZ101"/>
  <c i="5" r="J33"/>
  <c i="1" r="AV98"/>
  <c r="AT98"/>
  <c i="6" r="J33"/>
  <c i="1" r="AV99"/>
  <c r="AT99"/>
  <c i="6" r="F33"/>
  <c i="1" r="AZ99"/>
  <c i="7" r="F33"/>
  <c i="1" r="AZ100"/>
  <c i="2" l="1" r="T145"/>
  <c i="3" r="BK123"/>
  <c r="J123"/>
  <c i="4" r="BK125"/>
  <c r="J125"/>
  <c r="J96"/>
  <c i="8" r="BK126"/>
  <c r="J126"/>
  <c i="1" r="AN99"/>
  <c i="6" r="J96"/>
  <c r="J39"/>
  <c i="1" r="AU94"/>
  <c i="3" r="J30"/>
  <c i="1" r="AG96"/>
  <c i="2" r="J30"/>
  <c i="1" r="AG95"/>
  <c r="AX94"/>
  <c r="AW94"/>
  <c r="AK30"/>
  <c r="AZ94"/>
  <c r="AV94"/>
  <c r="AK29"/>
  <c i="8" r="J30"/>
  <c i="1" r="AG101"/>
  <c i="5" r="J30"/>
  <c i="1" r="AG98"/>
  <c r="AN98"/>
  <c r="AY94"/>
  <c i="7" r="J30"/>
  <c i="1" r="AG100"/>
  <c r="AN100"/>
  <c i="3" l="1" r="J39"/>
  <c i="8" r="J39"/>
  <c i="3" r="J96"/>
  <c i="8" r="J96"/>
  <c i="7" r="J39"/>
  <c i="5" r="J39"/>
  <c i="2" r="J39"/>
  <c i="1" r="AN95"/>
  <c r="AN101"/>
  <c r="AN96"/>
  <c r="W29"/>
  <c i="4" r="J30"/>
  <c i="1" r="AG97"/>
  <c r="AN97"/>
  <c r="AT94"/>
  <c i="4" l="1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<sst xmlns="http://schemas.openxmlformats.org/spreadsheetml/2006/main">
  <si>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</si>
  <si>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</si>
  <si>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</si>
  <si>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</si>
  <si>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{4b427d5f-85c7-4835-9393-2c7d6ebe7427}</t>
  </si>
  <si>
    <t xml:space="preserve">&gt;&gt;  skryté sloupce  &lt;&lt;</t>
  </si>
  <si>
    <t>0,1</t>
  </si>
  <si>
    <t>21</t>
  </si>
  <si>
    <t>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</si>
  <si>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</si>
  <si>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</si>
  <si>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</si>
  <si>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</si>
  <si>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</si>
  <si>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</si>
  <si>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Chaloupsky8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</si>
  <si>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</si>
  <si>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</si>
  <si>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a snížení EN objektu, Krkonošská 272</t>
  </si>
  <si>
    <t>KSO:</t>
  </si>
  <si>
    <t>CC-CZ:</t>
  </si>
  <si>
    <t>Místo:</t>
  </si>
  <si>
    <t>Vrchlabí</t>
  </si>
  <si>
    <t>Datum:</t>
  </si>
  <si>
    <t>17. 10. 2023</t>
  </si>
  <si>
    <t>Zadavatel:</t>
  </si>
  <si>
    <t>IČ:</t>
  </si>
  <si>
    <t>Město Vrchlabí, Zámek č.p.1, Vrchlabí</t>
  </si>
  <si>
    <t>DIČ:</t>
  </si>
  <si>
    <t>Uchazeč:</t>
  </si>
  <si>
    <t>Vyplň údaj</t>
  </si>
  <si>
    <t>Projektant:</t>
  </si>
  <si>
    <t>ing.Jan Chaloupský, U Hřiště 639, Trutnov</t>
  </si>
  <si>
    <t>True</t>
  </si>
  <si>
    <t>Zpracovatel:</t>
  </si>
  <si>
    <t>ing. V. Švehla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</si>
  <si>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</si>
  <si>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</si>
  <si>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</si>
  <si>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</si>
  <si>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</si>
  <si>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</si>
  <si>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</si>
  <si>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</si>
  <si>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</si>
  <si>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</si>
  <si>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</si>
  <si>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</si>
  <si>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</si>
  <si>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</si>
  <si>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</si>
  <si>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</si>
  <si>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</si>
  <si>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</si>
  <si>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</si>
  <si>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</si>
  <si>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</si>
  <si>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</si>
  <si>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</si>
  <si>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</si>
  <si>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</si>
  <si>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</si>
  <si>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</si>
  <si>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</si>
  <si>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</si>
  <si>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</si>
  <si>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</si>
  <si>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</si>
  <si>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</si>
  <si>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</si>
  <si>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</si>
  <si>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</si>
  <si>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</si>
  <si>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</si>
  <si>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</si>
  <si>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</si>
  <si>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</si>
  <si>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</si>
  <si>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</si>
  <si>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</si>
  <si>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</si>
  <si>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</si>
  <si>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AR a ST část</t>
  </si>
  <si>
    <t>STA</t>
  </si>
  <si>
    <t>{9f278f44-04bb-4ce6-afad-a748108e39db}</t>
  </si>
  <si>
    <t>2</t>
  </si>
  <si>
    <t>Vytápění</t>
  </si>
  <si>
    <t>{ab49e685-c6cf-44b0-94ba-b4289f709377}</t>
  </si>
  <si>
    <t>3</t>
  </si>
  <si>
    <t>Vzduchotechnika</t>
  </si>
  <si>
    <t>{41a0c6a7-674d-4c7a-84f9-73b7d3d08bf6}</t>
  </si>
  <si>
    <t>4</t>
  </si>
  <si>
    <t>Zdravotní technika</t>
  </si>
  <si>
    <t>{2cbc0622-8977-4ce0-a9d2-1cffcb4feb7a}</t>
  </si>
  <si>
    <t>5</t>
  </si>
  <si>
    <t>Elektroinstalace</t>
  </si>
  <si>
    <t>{efcaa05e-9218-4bc2-871b-36ff93d15069}</t>
  </si>
  <si>
    <t>6</t>
  </si>
  <si>
    <t>FTV materiál a montáž</t>
  </si>
  <si>
    <t>{aae2c9de-1c8d-41f0-9d30-2265493af6e9}</t>
  </si>
  <si>
    <t>7</t>
  </si>
  <si>
    <t>Vedlejší náklady</t>
  </si>
  <si>
    <t>{917b930b-9102-4683-bd2d-e8567cc74a42}</t>
  </si>
  <si>
    <t>fig1</t>
  </si>
  <si>
    <t>výkop jámy pro výtah ručně</t>
  </si>
  <si>
    <t>2,363</t>
  </si>
  <si>
    <t>fig2</t>
  </si>
  <si>
    <t>výkop základů pro schodiště strojně</t>
  </si>
  <si>
    <t>6,061</t>
  </si>
  <si>
    <t>KRYCÍ LIST SOUPISU PRACÍ</t>
  </si>
  <si>
    <t>fig31</t>
  </si>
  <si>
    <t>izolace proti vodě vodorovná</t>
  </si>
  <si>
    <t>4,237</t>
  </si>
  <si>
    <t>fig32</t>
  </si>
  <si>
    <t>izolace proti vodě svislá</t>
  </si>
  <si>
    <t>7,038</t>
  </si>
  <si>
    <t>fig8</t>
  </si>
  <si>
    <t>příčka z cihel broušených tl. 115 mm - výtah</t>
  </si>
  <si>
    <t>14,175</t>
  </si>
  <si>
    <t>fig9</t>
  </si>
  <si>
    <t>příčka z cihel broušených tl. 115 mm</t>
  </si>
  <si>
    <t>243,262</t>
  </si>
  <si>
    <t>Objekt:</t>
  </si>
  <si>
    <t>fig11</t>
  </si>
  <si>
    <t>postřik vnitřních stropů</t>
  </si>
  <si>
    <t>81,819</t>
  </si>
  <si>
    <t>1 - AR a ST část</t>
  </si>
  <si>
    <t>fig12</t>
  </si>
  <si>
    <t>úprava vnitřních stěn</t>
  </si>
  <si>
    <t>1618,497</t>
  </si>
  <si>
    <t>fig13</t>
  </si>
  <si>
    <t>omítka štuková ostění a nadpraží - 1. a 2. n.p.</t>
  </si>
  <si>
    <t>45,55</t>
  </si>
  <si>
    <t>fig14</t>
  </si>
  <si>
    <t>omítka výtahových šachet</t>
  </si>
  <si>
    <t>67,498</t>
  </si>
  <si>
    <t>fig21</t>
  </si>
  <si>
    <t>očištění kamenného soklu a prvků - 4, 5</t>
  </si>
  <si>
    <t>29,097</t>
  </si>
  <si>
    <t>fig22</t>
  </si>
  <si>
    <t>vnější omítka soklu - 15</t>
  </si>
  <si>
    <t>59,495</t>
  </si>
  <si>
    <t>fig23</t>
  </si>
  <si>
    <t>úprava vnější omítky - 12</t>
  </si>
  <si>
    <t>94,938</t>
  </si>
  <si>
    <t>fig24</t>
  </si>
  <si>
    <t>úprava vnější omítky - 8</t>
  </si>
  <si>
    <t>703,601</t>
  </si>
  <si>
    <t>fig25</t>
  </si>
  <si>
    <t>úprava vnější omítky - 6</t>
  </si>
  <si>
    <t>74,12</t>
  </si>
  <si>
    <t>fig26</t>
  </si>
  <si>
    <t>úprava vnější omítky - 7</t>
  </si>
  <si>
    <t>409,96</t>
  </si>
  <si>
    <t>fig33</t>
  </si>
  <si>
    <t>KZS soklu XPS 120 mm nad terénem</t>
  </si>
  <si>
    <t>fig34</t>
  </si>
  <si>
    <t>KZS EPS 140 mm úpravy fasády - 12</t>
  </si>
  <si>
    <t>82,715</t>
  </si>
  <si>
    <t>fig35</t>
  </si>
  <si>
    <t>KZS EPS 140 mm úpravy fasády - 8</t>
  </si>
  <si>
    <t>674,632</t>
  </si>
  <si>
    <t>fig36</t>
  </si>
  <si>
    <t>KZS ostění hl do 200 mm EPS 40 mm</t>
  </si>
  <si>
    <t>303,27</t>
  </si>
  <si>
    <t>fig37</t>
  </si>
  <si>
    <t>KZS ostění hl do 400 mm EPS 40 mm</t>
  </si>
  <si>
    <t>5,45</t>
  </si>
  <si>
    <t>fig38</t>
  </si>
  <si>
    <t>soklová lišta</t>
  </si>
  <si>
    <t>71,36</t>
  </si>
  <si>
    <t>fig39</t>
  </si>
  <si>
    <t>rohové lišty</t>
  </si>
  <si>
    <t>121,39</t>
  </si>
  <si>
    <t>fig99</t>
  </si>
  <si>
    <t>fasádní lešení</t>
  </si>
  <si>
    <t>1694,16</t>
  </si>
  <si>
    <t>fig41</t>
  </si>
  <si>
    <t>bednění střechy 32 mm</t>
  </si>
  <si>
    <t>735,253</t>
  </si>
  <si>
    <t>fig42</t>
  </si>
  <si>
    <t>kontralatě 60/60</t>
  </si>
  <si>
    <t>572,6</t>
  </si>
  <si>
    <t>fig43</t>
  </si>
  <si>
    <t>svlaky 150/50</t>
  </si>
  <si>
    <t>57</t>
  </si>
  <si>
    <t>fig45</t>
  </si>
  <si>
    <t>montáž tesařských stěn na hladko v S1 - sloupky 140/100</t>
  </si>
  <si>
    <t>180,9</t>
  </si>
  <si>
    <t>fig46</t>
  </si>
  <si>
    <t>obložení stěn deskami dřevovláknitými</t>
  </si>
  <si>
    <t>214,566</t>
  </si>
  <si>
    <t>fig47</t>
  </si>
  <si>
    <t>podkladní rošt 50/100 pro obložení stěn v S1</t>
  </si>
  <si>
    <t>440,76</t>
  </si>
  <si>
    <t>fig48</t>
  </si>
  <si>
    <t>montáž podlahy z prken 24 mm v S2</t>
  </si>
  <si>
    <t>410,222</t>
  </si>
  <si>
    <t>fig51</t>
  </si>
  <si>
    <t>zapuštěný záklop z prken nebo fošen</t>
  </si>
  <si>
    <t>453,076</t>
  </si>
  <si>
    <t>fig52</t>
  </si>
  <si>
    <t>stropní trám 200/240</t>
  </si>
  <si>
    <t>22,39</t>
  </si>
  <si>
    <t>fig53</t>
  </si>
  <si>
    <t>stropní trám 240/240</t>
  </si>
  <si>
    <t>216,1</t>
  </si>
  <si>
    <t>fig54</t>
  </si>
  <si>
    <t>stropní trám 240/260</t>
  </si>
  <si>
    <t>10,1</t>
  </si>
  <si>
    <t>P1</t>
  </si>
  <si>
    <t>P1 - PVC</t>
  </si>
  <si>
    <t>403,72</t>
  </si>
  <si>
    <t>P2</t>
  </si>
  <si>
    <t>P2 - keramická dlažba</t>
  </si>
  <si>
    <t>52</t>
  </si>
  <si>
    <t>P3</t>
  </si>
  <si>
    <t>P3 - keramická dlažba</t>
  </si>
  <si>
    <t>11,5</t>
  </si>
  <si>
    <t>P4</t>
  </si>
  <si>
    <t>P4 - keramická dlažba schodiště, hala</t>
  </si>
  <si>
    <t>22,704</t>
  </si>
  <si>
    <t>fig61</t>
  </si>
  <si>
    <t>SDK příčka 1xDF 12,5 mm</t>
  </si>
  <si>
    <t>5,863</t>
  </si>
  <si>
    <t>fig62</t>
  </si>
  <si>
    <t>SDK předstěna 1xDF 12,5 mm - S1</t>
  </si>
  <si>
    <t>216,846</t>
  </si>
  <si>
    <t>fig63</t>
  </si>
  <si>
    <t>SDK podhled 1xDF 15 mm</t>
  </si>
  <si>
    <t>25,4</t>
  </si>
  <si>
    <t>fig64</t>
  </si>
  <si>
    <t>SDK podhled 2xDF 12,5 mm - S2</t>
  </si>
  <si>
    <t>411,273</t>
  </si>
  <si>
    <t>fig65</t>
  </si>
  <si>
    <t>SDK obklad kcí uzavřeného tvaru š.do 0,8 m, 1xDF 12,5 mm</t>
  </si>
  <si>
    <t>76,5</t>
  </si>
  <si>
    <t>fig66</t>
  </si>
  <si>
    <t>SDK obklad kcí uzavřeného tvaru š. do 1,6 m, 1xDF 12,5 mm</t>
  </si>
  <si>
    <t>153,48</t>
  </si>
  <si>
    <t>fig67</t>
  </si>
  <si>
    <t>SDK obklad kcí tvaru L š.do 0,8 m - 1xH2 12,5 mm</t>
  </si>
  <si>
    <t>5,5</t>
  </si>
  <si>
    <t>fig71</t>
  </si>
  <si>
    <t>AKU obklad stěn</t>
  </si>
  <si>
    <t>80</t>
  </si>
  <si>
    <t>fig72</t>
  </si>
  <si>
    <t>AKU podhledů</t>
  </si>
  <si>
    <t>50,8</t>
  </si>
  <si>
    <t>fig81</t>
  </si>
  <si>
    <t>keramická dlažba</t>
  </si>
  <si>
    <t>87,687</t>
  </si>
  <si>
    <t>fig82</t>
  </si>
  <si>
    <t>obložení schodišťových stupňů</t>
  </si>
  <si>
    <t>55,2</t>
  </si>
  <si>
    <t>fig83</t>
  </si>
  <si>
    <t>keramický sokl rovný</t>
  </si>
  <si>
    <t>36,96</t>
  </si>
  <si>
    <t>fig84</t>
  </si>
  <si>
    <t>keramický sokl schodišťový stupňovitý</t>
  </si>
  <si>
    <t>fig85</t>
  </si>
  <si>
    <t>keramický obklad</t>
  </si>
  <si>
    <t>230,68</t>
  </si>
  <si>
    <t>fig86</t>
  </si>
  <si>
    <t>rohové profily</t>
  </si>
  <si>
    <t>38</t>
  </si>
  <si>
    <t>fig87</t>
  </si>
  <si>
    <t>ukončující profily</t>
  </si>
  <si>
    <t>115,34</t>
  </si>
  <si>
    <t>fig88</t>
  </si>
  <si>
    <t>keramický obklad za umývadly a dřezy</t>
  </si>
  <si>
    <t>12,056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</si>
  <si>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</si>
  <si>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</si>
  <si>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</si>
  <si>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</si>
  <si>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</si>
  <si>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</si>
  <si>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</si>
  <si>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</si>
  <si>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</si>
  <si>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</si>
  <si>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</si>
  <si>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</si>
  <si>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</si>
  <si>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</si>
  <si>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</si>
  <si>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</si>
  <si>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</si>
  <si>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</si>
  <si>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</si>
  <si>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</si>
  <si>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</si>
  <si>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</si>
  <si>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</si>
  <si>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</si>
  <si>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</si>
  <si>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</si>
  <si>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</si>
  <si>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</si>
  <si>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</si>
  <si>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</si>
  <si>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</si>
  <si>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</si>
  <si>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33-M - Montáže dopr.zaříz.,sklad. zař. a váh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</si>
  <si>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</si>
  <si>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</si>
  <si>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</si>
  <si>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</si>
  <si>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</si>
  <si>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</si>
  <si>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</si>
  <si>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</si>
  <si>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</si>
  <si>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</si>
  <si>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</si>
  <si>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</si>
  <si>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</si>
  <si>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</si>
  <si>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</si>
  <si>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</si>
  <si>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</si>
  <si>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</si>
  <si>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</si>
  <si>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131213701</t>
  </si>
  <si>
    <t>Hloubení nezapažených jam v soudržných horninách třídy těžitelnosti I skupiny 3 ručně</t>
  </si>
  <si>
    <t>m3</t>
  </si>
  <si>
    <t>CS ÚRS 2023 02</t>
  </si>
  <si>
    <t>-1412202658</t>
  </si>
  <si>
    <t>VV</t>
  </si>
  <si>
    <t>(1,44+0,125+0,15)*1,43*(1,17-0,33)</t>
  </si>
  <si>
    <t>1,73*0,35*(1,67-1,17)</t>
  </si>
  <si>
    <t xml:space="preserve">Mezisoučet                      "výkop pro výtah"</t>
  </si>
  <si>
    <t>132253101</t>
  </si>
  <si>
    <t>Hloubení rýh nezapažených š do 800 mm v hornině třídy těžitelnosti I skupiny 3 objem do 20 m3 strojně v omezeném prostoru</t>
  </si>
  <si>
    <t>-2026373513</t>
  </si>
  <si>
    <t>0,76*2,6*1,15</t>
  </si>
  <si>
    <t>1,0*2,6*1,15</t>
  </si>
  <si>
    <t>0,5*1,39*1,15</t>
  </si>
  <si>
    <t xml:space="preserve">Mezisoučet                          "základy pod schodiště"</t>
  </si>
  <si>
    <t>162211311</t>
  </si>
  <si>
    <t>Vodorovné přemístění výkopku z horniny třídy těžitelnosti I skupiny 1 až 3 stavebním kolečkem do 10 m</t>
  </si>
  <si>
    <t>-106229378</t>
  </si>
  <si>
    <t>162751117</t>
  </si>
  <si>
    <t>Vodorovné přemístění přes 9 000 do 10000 m výkopku/sypaniny z horniny třídy těžitelnosti I skupiny 1 až 3</t>
  </si>
  <si>
    <t>-1200291040</t>
  </si>
  <si>
    <t>Mezisoučet</t>
  </si>
  <si>
    <t>171201231</t>
  </si>
  <si>
    <t>Poplatek za uložení zeminy a kamení na recyklační skládce (skládkovné) kód odpadu 17 05 04</t>
  </si>
  <si>
    <t>t</t>
  </si>
  <si>
    <t>1382070894</t>
  </si>
  <si>
    <t>fig1*1,800</t>
  </si>
  <si>
    <t>fig2*1,800</t>
  </si>
  <si>
    <t>181951112</t>
  </si>
  <si>
    <t>Úprava pláně v hornině třídy těžitelnosti I skupiny 1 až 3 se zhutněním strojně</t>
  </si>
  <si>
    <t>m2</t>
  </si>
  <si>
    <t>2084642122</t>
  </si>
  <si>
    <t xml:space="preserve">15,1                                          "u výtahu"</t>
  </si>
  <si>
    <t>Zakládání</t>
  </si>
  <si>
    <t>273313711</t>
  </si>
  <si>
    <t>Základové desky z betonu tř. C 20/25</t>
  </si>
  <si>
    <t>1806237194</t>
  </si>
  <si>
    <t xml:space="preserve">2,29*1,85*0,15                  "výtahová šachta"</t>
  </si>
  <si>
    <t>8</t>
  </si>
  <si>
    <t>273362021</t>
  </si>
  <si>
    <t>Výztuž základových desek svařovanými sítěmi Kari</t>
  </si>
  <si>
    <t>-1787266483</t>
  </si>
  <si>
    <t xml:space="preserve">2,29*1,85*4,44*0,001*1,3     "výtahová šachta - 6/100 x 6/100"</t>
  </si>
  <si>
    <t>9</t>
  </si>
  <si>
    <t>274321511</t>
  </si>
  <si>
    <t>Základové pasy ze ŽB bez zvýšených nároků na prostředí tř. C 25/30</t>
  </si>
  <si>
    <t>1856775757</t>
  </si>
  <si>
    <t>0,76*2,6*1,0*1,05</t>
  </si>
  <si>
    <t>1,0*2,6*1,0*1,05</t>
  </si>
  <si>
    <t>0,5*1,39*1,0*1,05</t>
  </si>
  <si>
    <t>10</t>
  </si>
  <si>
    <t>274362021</t>
  </si>
  <si>
    <t>Výztuž základových pasů svařovanými sítěmi Kari</t>
  </si>
  <si>
    <t>1442716713</t>
  </si>
  <si>
    <t xml:space="preserve">342,0*0,001                           "D.1.2.c.8"</t>
  </si>
  <si>
    <t>11</t>
  </si>
  <si>
    <t>279232511</t>
  </si>
  <si>
    <t>Postupná podezdívka základového zdiva cihlami pálenými na MC</t>
  </si>
  <si>
    <t>-912469473</t>
  </si>
  <si>
    <t xml:space="preserve">1,25*0,50*0,35                         "131 - dozdívka základů"</t>
  </si>
  <si>
    <t>Svislé a kompletní konstrukce</t>
  </si>
  <si>
    <t>12</t>
  </si>
  <si>
    <t>310238211</t>
  </si>
  <si>
    <t>Zazdívka otvorů pl přes 0,25 do 1 m2 ve zdivu nadzákladovém cihlami pálenými na MVC</t>
  </si>
  <si>
    <t>1802047286</t>
  </si>
  <si>
    <t>0,48*1,95*0,60</t>
  </si>
  <si>
    <t xml:space="preserve">Mezisoučet                                      "3.n.p."</t>
  </si>
  <si>
    <t>13</t>
  </si>
  <si>
    <t>310239211</t>
  </si>
  <si>
    <t>Zazdívka otvorů pl přes 1 do 4 m2 ve zdivu nadzákladovém cihlami pálenými na MVC</t>
  </si>
  <si>
    <t>-1019245502</t>
  </si>
  <si>
    <t>1,0*2,1*0,3*2</t>
  </si>
  <si>
    <t>(1,3*2,1-1,0*2,1)*0,34</t>
  </si>
  <si>
    <t>1,02*2,08*0,34</t>
  </si>
  <si>
    <t>0,73*2,41*0,47</t>
  </si>
  <si>
    <t>1,16*1,54*0,65</t>
  </si>
  <si>
    <t>14</t>
  </si>
  <si>
    <t>311231126</t>
  </si>
  <si>
    <t>Zdivo nosné z cihel dl 290 mm P20 až 25 na MC 5 nebo MC 10</t>
  </si>
  <si>
    <t>-1665442049</t>
  </si>
  <si>
    <t xml:space="preserve">0,3*0,3*0,75*32                  "pilířky pod vazné trámy"</t>
  </si>
  <si>
    <t>316381117</t>
  </si>
  <si>
    <t>Komínové krycí desky tl přes 100 do 120 mm z betonu tř. C 12/15 až C 16/20 s přesahy do 70 mm</t>
  </si>
  <si>
    <t>328711624</t>
  </si>
  <si>
    <t>0,6*0,6*2</t>
  </si>
  <si>
    <t>1,65*1,65</t>
  </si>
  <si>
    <t>0,6*0,75</t>
  </si>
  <si>
    <t>2,3*0,6</t>
  </si>
  <si>
    <t>1,65*0,6</t>
  </si>
  <si>
    <t>0,6*1,95</t>
  </si>
  <si>
    <t>16</t>
  </si>
  <si>
    <t>317168011</t>
  </si>
  <si>
    <t>Překlad keramický plochý š 115 mm dl 1000 mm</t>
  </si>
  <si>
    <t>kus</t>
  </si>
  <si>
    <t>-2073221195</t>
  </si>
  <si>
    <t>18</t>
  </si>
  <si>
    <t xml:space="preserve">Mezisoučet                                  "3.n.p."</t>
  </si>
  <si>
    <t>17</t>
  </si>
  <si>
    <t>317168012</t>
  </si>
  <si>
    <t>Překlad keramický plochý š 115 mm dl 1250 mm</t>
  </si>
  <si>
    <t>-2000793075</t>
  </si>
  <si>
    <t>317168013</t>
  </si>
  <si>
    <t>Překlad keramický plochý š 115 mm dl 1500 mm</t>
  </si>
  <si>
    <t>-676145551</t>
  </si>
  <si>
    <t xml:space="preserve">Mezisoučet                                                "2.n.p."</t>
  </si>
  <si>
    <t xml:space="preserve">Mezisoučet                                                 "3.n.p."</t>
  </si>
  <si>
    <t xml:space="preserve">Součet                                                         "výtah"</t>
  </si>
  <si>
    <t>19</t>
  </si>
  <si>
    <t>317944321</t>
  </si>
  <si>
    <t>Válcované nosníky do č.12 dodatečně osazované do připravených otvorů</t>
  </si>
  <si>
    <t>-878983897</t>
  </si>
  <si>
    <t xml:space="preserve">(0,6+1,0)*11,1*0,001                      "I 120 - 131,104"</t>
  </si>
  <si>
    <t xml:space="preserve">Mezisoučet                                            "1.n.p."</t>
  </si>
  <si>
    <t xml:space="preserve">(1,45*3*2+1,55*3*11+1,72*3*4)*11,1*0,001                     "I 120 - obvodové zdivo"</t>
  </si>
  <si>
    <t xml:space="preserve">(1,50*3+1,45*3+1,50*3+1,50*3+1,50*3+1,50*3+1,40*3+1,40*2+1,50*2)*11,1*0,001  "I 120 - vnitřní zdivo"</t>
  </si>
  <si>
    <t xml:space="preserve">1,3*11,1*0,001                    "I 120 - příčka"</t>
  </si>
  <si>
    <t xml:space="preserve">Mezisoučet                                             "3.n.p."</t>
  </si>
  <si>
    <t>Součet</t>
  </si>
  <si>
    <t>20</t>
  </si>
  <si>
    <t>317944323</t>
  </si>
  <si>
    <t>Válcované nosníky č.14 až 22 dodatečně osazované do připravených otvorů</t>
  </si>
  <si>
    <t>1757902570</t>
  </si>
  <si>
    <t xml:space="preserve">1,65*3*14,3*0,001                        "pro 3 x I 140"</t>
  </si>
  <si>
    <t xml:space="preserve">1,9*2*33,7*0,001                            "HEB 140"</t>
  </si>
  <si>
    <t xml:space="preserve">Mezisoučet                                          "1.n.p."</t>
  </si>
  <si>
    <t xml:space="preserve">(2,25*3+2,4*2)*14,3*0,001          "I 140 - vnitřní stěny"</t>
  </si>
  <si>
    <t xml:space="preserve">(5,35*2+6,2*2)*42,6*0,001            "HEB 160"</t>
  </si>
  <si>
    <t xml:space="preserve">6,5*2*51,2*0,001                               "HEB 180"</t>
  </si>
  <si>
    <t xml:space="preserve">Mezisoučet                                           "3.n.p." </t>
  </si>
  <si>
    <t>340238212</t>
  </si>
  <si>
    <t>Zazdívka otvorů v příčkách nebo stěnách pl přes 0,25 do 1 m2 cihlami plnými tl přes 100 mm</t>
  </si>
  <si>
    <t>317031831</t>
  </si>
  <si>
    <t xml:space="preserve">0,62*1,0                                    "226"</t>
  </si>
  <si>
    <t xml:space="preserve">Mezisoučet                              "2.n.p."</t>
  </si>
  <si>
    <t>22</t>
  </si>
  <si>
    <t>340239212</t>
  </si>
  <si>
    <t>Zazdívka otvorů v příčkách nebo stěnách pl přes 1 do 4 m2 cihlami plnými tl přes 100 mm</t>
  </si>
  <si>
    <t>-1761122669</t>
  </si>
  <si>
    <t>1,0*2,15</t>
  </si>
  <si>
    <t xml:space="preserve">Mezisoučet                                                     "3.n.p."</t>
  </si>
  <si>
    <t>23</t>
  </si>
  <si>
    <t>342241161</t>
  </si>
  <si>
    <t>Příčky z cihel plných dl 290 mm pevnosti P 7,5 až 15 na MC tl 65 mm</t>
  </si>
  <si>
    <t>-164788565</t>
  </si>
  <si>
    <t xml:space="preserve">1,44*0,8                                    "131"</t>
  </si>
  <si>
    <t xml:space="preserve">1,43*3,15                                "309"</t>
  </si>
  <si>
    <t>24</t>
  </si>
  <si>
    <t>342241162</t>
  </si>
  <si>
    <t>Příčky z cihel plných dl 290 mm pevnosti P 7,5 až 15 na MC tl 140 mm</t>
  </si>
  <si>
    <t>1005173488</t>
  </si>
  <si>
    <t xml:space="preserve">(0,5+0,5)*2,18                              "131"</t>
  </si>
  <si>
    <t xml:space="preserve">Mezisoučet                                   "1.n.p."</t>
  </si>
  <si>
    <t>0,45*1,5*4</t>
  </si>
  <si>
    <t xml:space="preserve">Mezisoučet                                    "3.n.p."</t>
  </si>
  <si>
    <t>25</t>
  </si>
  <si>
    <t>342244211</t>
  </si>
  <si>
    <t>Příčka z cihel broušených na tenkovrstvou maltu tloušťky 115 mm</t>
  </si>
  <si>
    <t>1893448521</t>
  </si>
  <si>
    <t xml:space="preserve">1,5*(4,1+1,02)                                 "131"</t>
  </si>
  <si>
    <t xml:space="preserve">1,5*(3,79+0,10)-0,9*2,0                "226"</t>
  </si>
  <si>
    <t xml:space="preserve">1,5*(2,74+0,10)-0,9*2,0                "309"</t>
  </si>
  <si>
    <t xml:space="preserve">Mezisoučet                                    "výtah"</t>
  </si>
  <si>
    <t>(5,03+1,67*3+2,6+(2,65+0,125+2,455)*3+1,35+0,925+1,65*2+1,5+2,63+1,605+0,125+0,9)*3,1</t>
  </si>
  <si>
    <t>-(0,7*1,97*11+0,8*1,97*1+0,9*1,97*1)</t>
  </si>
  <si>
    <t>(3,61+3,0+0,125+3,24+4,5+4,39+1,0)*3,1</t>
  </si>
  <si>
    <t>-0,9*1,97*2</t>
  </si>
  <si>
    <t>(4,9+1,905+4,9+2,66+2,575*3+2,58*2)*3,1</t>
  </si>
  <si>
    <t>-0,7*1,97*7</t>
  </si>
  <si>
    <t xml:space="preserve">1,5*(2,74+0,10)-0,7*2,0                "307"</t>
  </si>
  <si>
    <t>26</t>
  </si>
  <si>
    <t>342291112</t>
  </si>
  <si>
    <t>Ukotvení příček montážní polyuretanovou pěnou tl příčky přes 100 mm</t>
  </si>
  <si>
    <t>m</t>
  </si>
  <si>
    <t>1224966026</t>
  </si>
  <si>
    <t>(5,03+1,67*3+2,6+(2,65+0,125+2,455)*3+1,35+0,925+1,65*2+1,5+2,63+1,605+0,125+0,9)</t>
  </si>
  <si>
    <t>(3,61+3,0+0,125+3,24+4,5+4,39+1,0)</t>
  </si>
  <si>
    <t>(4,9+1,905+4,9+2,66+2,575*3+2,58*2)</t>
  </si>
  <si>
    <t>27</t>
  </si>
  <si>
    <t>342291143</t>
  </si>
  <si>
    <t>Ukotvení příček expanzní cementovou maltou tl příčky přes 100 mm</t>
  </si>
  <si>
    <t>-366410812</t>
  </si>
  <si>
    <t>28</t>
  </si>
  <si>
    <t>346271114</t>
  </si>
  <si>
    <t>Přizdívky z cihel betonových tl 140 mm</t>
  </si>
  <si>
    <t>-1906749816</t>
  </si>
  <si>
    <t xml:space="preserve">1,5*0,75                                  "výtah"</t>
  </si>
  <si>
    <t>29</t>
  </si>
  <si>
    <t>346971153</t>
  </si>
  <si>
    <t>Izolace mezi příčky proti šíření zvuku deskami z minerální plsti tl přes 40 do 60 mm</t>
  </si>
  <si>
    <t>-335653476</t>
  </si>
  <si>
    <t xml:space="preserve">3,5*3,1                                    "mezi 301 a 302"</t>
  </si>
  <si>
    <t>30</t>
  </si>
  <si>
    <t>389361001</t>
  </si>
  <si>
    <t>Doplňující výztuž prefabrikovaných konstrukcí z betonářské oceli</t>
  </si>
  <si>
    <t>-748399785</t>
  </si>
  <si>
    <t xml:space="preserve">1,5*0,50*4,44*0,001*1,30                       "nad 131"</t>
  </si>
  <si>
    <t xml:space="preserve">1,5*0,30*4,44*0,001*1,30                       "nad 226"</t>
  </si>
  <si>
    <t xml:space="preserve">Mezisoučet                                             "6/100 x 6/100"</t>
  </si>
  <si>
    <t>31</t>
  </si>
  <si>
    <t>389381001</t>
  </si>
  <si>
    <t>Dobetonování prefabrikovaných konstrukcí</t>
  </si>
  <si>
    <t>-216002971</t>
  </si>
  <si>
    <t xml:space="preserve">1,5*0,50*0,35                       "nad 131"</t>
  </si>
  <si>
    <t xml:space="preserve">1,5*0,30*0,18                       "nad 226"</t>
  </si>
  <si>
    <t>Vodorovné konstrukce</t>
  </si>
  <si>
    <t>32</t>
  </si>
  <si>
    <t>411321414</t>
  </si>
  <si>
    <t>Stropy deskové ze ŽB tř. C 25/30</t>
  </si>
  <si>
    <t>-1718523120</t>
  </si>
  <si>
    <t xml:space="preserve">fig51*0,07                              "spřažená žlb deska - SPŘ"</t>
  </si>
  <si>
    <t>33</t>
  </si>
  <si>
    <t>411354311</t>
  </si>
  <si>
    <t>Zřízení podpěrné konstrukce stropů výšky do 4 m tl přes 5 do 15 cm</t>
  </si>
  <si>
    <t>1593554706</t>
  </si>
  <si>
    <t xml:space="preserve">fig51                              "spřažená žlb deska - SPŘ"</t>
  </si>
  <si>
    <t>34</t>
  </si>
  <si>
    <t>411354312</t>
  </si>
  <si>
    <t>Odstranění podpěrné konstrukce stropů výšky do 4 m tl přes 5 do 15 cm</t>
  </si>
  <si>
    <t>1675813817</t>
  </si>
  <si>
    <t>35</t>
  </si>
  <si>
    <t>411362021</t>
  </si>
  <si>
    <t>Výztuž stropů svařovanými sítěmi Kari</t>
  </si>
  <si>
    <t>89905588</t>
  </si>
  <si>
    <t xml:space="preserve">2,4*6,0*42*4,44*0,001             "6/100 x 6/100"</t>
  </si>
  <si>
    <t>36</t>
  </si>
  <si>
    <t>M</t>
  </si>
  <si>
    <t>548794321</t>
  </si>
  <si>
    <t>vrut pro spřažení dřeva s betonem - VB-48-7.5x100</t>
  </si>
  <si>
    <t>-1555958135</t>
  </si>
  <si>
    <t>3840+160</t>
  </si>
  <si>
    <t>Komunikace pozemní</t>
  </si>
  <si>
    <t>37</t>
  </si>
  <si>
    <t>564730101</t>
  </si>
  <si>
    <t>Podklad z kameniva hrubého drceného vel. 16-32 mm plochy do 100 m2 tl 100 mm</t>
  </si>
  <si>
    <t>-710275120</t>
  </si>
  <si>
    <t>564741101</t>
  </si>
  <si>
    <t>Podklad z kameniva hrubého drceného vel. 32-63 mm plochy do 100 m2 tl 120 mm</t>
  </si>
  <si>
    <t>-1540727884</t>
  </si>
  <si>
    <t>39</t>
  </si>
  <si>
    <t>596211110</t>
  </si>
  <si>
    <t>Kladení zámkové dlažby komunikací pro pěší ručně tl 60 mm skupiny A pl do 50 m2</t>
  </si>
  <si>
    <t>-1522565798</t>
  </si>
  <si>
    <t>40</t>
  </si>
  <si>
    <t>59245021</t>
  </si>
  <si>
    <t>dlažba tvar čtverec betonová 200x200x60mm přírodní</t>
  </si>
  <si>
    <t>-1670485364</t>
  </si>
  <si>
    <t>Úpravy povrchů, podlahy a osazování výplní</t>
  </si>
  <si>
    <t>41</t>
  </si>
  <si>
    <t>611131101</t>
  </si>
  <si>
    <t>Cementový postřik vnitřních stropů nanášený celoplošně ručně</t>
  </si>
  <si>
    <t>1273102989</t>
  </si>
  <si>
    <t xml:space="preserve">(2,4*2,17+4,83*1,98)*1,1                 "chodba u schodiště"</t>
  </si>
  <si>
    <t xml:space="preserve">7,77*3,79*1,1                                      "schodiště"</t>
  </si>
  <si>
    <t xml:space="preserve">9,29*1,48                                             "přístavba"</t>
  </si>
  <si>
    <t xml:space="preserve">4,66*3,79*1,1                                      "schodiště - 4.n.p."</t>
  </si>
  <si>
    <t xml:space="preserve">Mezisoučet                                              "3.n.p."</t>
  </si>
  <si>
    <t>42</t>
  </si>
  <si>
    <t>611321143</t>
  </si>
  <si>
    <t>Vápenocementová omítka štuková dvouvrstvá vnitřních kleneb nebo skořepin nanášená ručně</t>
  </si>
  <si>
    <t>825068090</t>
  </si>
  <si>
    <t>43</t>
  </si>
  <si>
    <t>611321191</t>
  </si>
  <si>
    <t>Příplatek k vápenocementové omítce vnitřních stropů za každých dalších 5 mm tloušťky ručně</t>
  </si>
  <si>
    <t>2031511739</t>
  </si>
  <si>
    <t>44</t>
  </si>
  <si>
    <t>612131101</t>
  </si>
  <si>
    <t>Cementový postřik vnitřních stěn nanášený celoplošně ručně</t>
  </si>
  <si>
    <t>2011888392</t>
  </si>
  <si>
    <t xml:space="preserve">(7,03+5,04)*2*3,1                "318"</t>
  </si>
  <si>
    <t xml:space="preserve">(5,14+5,03)*2*3,1               "317,315"    </t>
  </si>
  <si>
    <t xml:space="preserve">(5,23+4,69+0,19+2,2)*2*3,1  "311,312,313,314"</t>
  </si>
  <si>
    <t xml:space="preserve">(2,85+6,97)*2*3,1                      "304"</t>
  </si>
  <si>
    <t xml:space="preserve">(7,97+6,95)*2*3,1                      "303"</t>
  </si>
  <si>
    <t xml:space="preserve">(9,6+6,92+0,95)*2*3,1              "302"</t>
  </si>
  <si>
    <t xml:space="preserve">(11,99+2,5+2,72+6,6+1,71)*2*3,1  "301,306,305 část"</t>
  </si>
  <si>
    <t xml:space="preserve">(7,64+4,8+1,67+1,40)*2*3,1           "319,316"</t>
  </si>
  <si>
    <t xml:space="preserve">(2,865+2,575+2,58+4,9)*2*3,1       "321,322,323,324,325"</t>
  </si>
  <si>
    <t xml:space="preserve">(4,29+4,93)*2*3,1                         "320"</t>
  </si>
  <si>
    <t xml:space="preserve">(2,4+2,17+4,83+1,98)*2*3,1      "chodba u schodiště - 305 část"</t>
  </si>
  <si>
    <t xml:space="preserve">(7,77+3,79)*2*3,1                            "schodiště - 310"</t>
  </si>
  <si>
    <t xml:space="preserve">(7,5+1,47)*2*3,1                          "přístavba - 307,308"</t>
  </si>
  <si>
    <t xml:space="preserve">(4,66+3,79)*2*3,1                            "schodiště - 4.n.p."</t>
  </si>
  <si>
    <t xml:space="preserve">Mezisoučet                                          "3.n.p. -nosné obvodové a vnitřní zdivo"</t>
  </si>
  <si>
    <t>fig9*2</t>
  </si>
  <si>
    <t xml:space="preserve">Mezisoučet                                        "nové zdivo příček tl. 115 mm</t>
  </si>
  <si>
    <t>45</t>
  </si>
  <si>
    <t>612321141</t>
  </si>
  <si>
    <t>Vápenocementová omítka štuková dvouvrstvá vnitřních stěn nanášená ručně</t>
  </si>
  <si>
    <t>1752149054</t>
  </si>
  <si>
    <t>46</t>
  </si>
  <si>
    <t>612321191</t>
  </si>
  <si>
    <t>Příplatek k vápenocementové omítce vnitřních stěn za každých dalších 5 mm tloušťky ručně</t>
  </si>
  <si>
    <t>-725765090</t>
  </si>
  <si>
    <t>47</t>
  </si>
  <si>
    <t>612325302</t>
  </si>
  <si>
    <t>Vápenocementová štuková omítka ostění nebo nadpraží</t>
  </si>
  <si>
    <t>939607564</t>
  </si>
  <si>
    <t xml:space="preserve">(1,2+2,0)*2*0,5*10                      "O7"</t>
  </si>
  <si>
    <t xml:space="preserve">(1,6+2*2,1)*0,35                            "1"</t>
  </si>
  <si>
    <t xml:space="preserve">(1,66+2*4,06)*0,30                        "4"</t>
  </si>
  <si>
    <t xml:space="preserve">(1,6+2*2,1)*0,30                             "5"</t>
  </si>
  <si>
    <t xml:space="preserve">Mezisoučet                                    "1.n.p."</t>
  </si>
  <si>
    <t xml:space="preserve">(1,26+2,0)*2*0,35*3                    "O6"</t>
  </si>
  <si>
    <t xml:space="preserve">Mezisoučet                                     "2.n.p."</t>
  </si>
  <si>
    <t>48</t>
  </si>
  <si>
    <t>617131101</t>
  </si>
  <si>
    <t>Cementový postřik světlíků nebo výtahových šachet nanášený celoplošně ručně</t>
  </si>
  <si>
    <t>-1120540219</t>
  </si>
  <si>
    <t xml:space="preserve">(1,44+1,43)*2*(1,02-0,25+2,94+1,66+3,7+3,15)   "výtahová šachta"</t>
  </si>
  <si>
    <t>-1,25*2,18*2</t>
  </si>
  <si>
    <t>(1,25+2*2,18)*0,5</t>
  </si>
  <si>
    <t>49</t>
  </si>
  <si>
    <t>617321141</t>
  </si>
  <si>
    <t>Vápenocementová omítka štuková dvouvrstvá světlíků nebo výtahových šachet nanášená ručně</t>
  </si>
  <si>
    <t>-301992563</t>
  </si>
  <si>
    <t>50</t>
  </si>
  <si>
    <t>617321191</t>
  </si>
  <si>
    <t>Příplatek k vápenocementové omítce světlíků nebo šachet za každých dalších 5 mm tloušťky ručně</t>
  </si>
  <si>
    <t>1186942618</t>
  </si>
  <si>
    <t>51</t>
  </si>
  <si>
    <t>622131151</t>
  </si>
  <si>
    <t>Sanační postřik vnějších stěn nanášený celoplošně ručně</t>
  </si>
  <si>
    <t>-1407382620</t>
  </si>
  <si>
    <t>1,2*0,5</t>
  </si>
  <si>
    <t>1,8*0,7</t>
  </si>
  <si>
    <t xml:space="preserve">Mezisoučet                                      "SZ"</t>
  </si>
  <si>
    <t>15,44*(1,0-0,2+0,8-0,2)/2</t>
  </si>
  <si>
    <t>1,8*0,6</t>
  </si>
  <si>
    <t xml:space="preserve">Mezisoučet                                   "JV"</t>
  </si>
  <si>
    <t>(14,77+10,1+14,92-4,6)*(0,6+0,7)</t>
  </si>
  <si>
    <t xml:space="preserve">Mezisoučet                                    "SV"</t>
  </si>
  <si>
    <t xml:space="preserve">Součet                                        "úprava soklu - 15"</t>
  </si>
  <si>
    <t>622151031</t>
  </si>
  <si>
    <t>Penetrační silikonový nátěr vnějších pastovitých tenkovrstvých omítek stěn</t>
  </si>
  <si>
    <t>959887796</t>
  </si>
  <si>
    <t>fig36*0,20</t>
  </si>
  <si>
    <t>fig37*0,40</t>
  </si>
  <si>
    <t>53</t>
  </si>
  <si>
    <t>622211021</t>
  </si>
  <si>
    <t>Montáž kontaktního zateplení vnějších stěn lepením a mechanickým kotvením polystyrénových desek do betonu a zdiva tl přes 80 do 120 mm</t>
  </si>
  <si>
    <t>-1135400710</t>
  </si>
  <si>
    <t>54</t>
  </si>
  <si>
    <t>28376444</t>
  </si>
  <si>
    <t>deska XPS hrana rovná a strukturovaný povrch 300kPA λ=0,035 tl 120mm</t>
  </si>
  <si>
    <t>-1851012979</t>
  </si>
  <si>
    <t>fig33*1,05</t>
  </si>
  <si>
    <t>55</t>
  </si>
  <si>
    <t>622211031</t>
  </si>
  <si>
    <t>Montáž kontaktního zateplení vnějších stěn lepením a mechanickým kotvením polystyrénových desek do betonu a zdiva tl přes 120 do 160 mm</t>
  </si>
  <si>
    <t>1179893088</t>
  </si>
  <si>
    <t>1,2*2,0</t>
  </si>
  <si>
    <t>(0,14+1,8)*2,0</t>
  </si>
  <si>
    <t xml:space="preserve">-1,25*2,1*1                               "vstup do výtahu</t>
  </si>
  <si>
    <t>(0,14+15,44)*2,0</t>
  </si>
  <si>
    <t>(14,77+10,1+14,92-4,6)*2,0</t>
  </si>
  <si>
    <t xml:space="preserve">-1,6*2,1*1                            "vstupní dveře"</t>
  </si>
  <si>
    <t xml:space="preserve">-1,15*2,0*10                             "okna"</t>
  </si>
  <si>
    <t xml:space="preserve">Součet                                        "úprava fasády - 12"</t>
  </si>
  <si>
    <t>(0,14+15,43)*((12,45-2,0)+3,2/2)</t>
  </si>
  <si>
    <t>-(15,43-1,2)*(4,5-2,0)</t>
  </si>
  <si>
    <t>-(15,43-1,2+12,6)/2*1,0</t>
  </si>
  <si>
    <t>-12,6*3,5/2</t>
  </si>
  <si>
    <t>-1,05*1,55*4</t>
  </si>
  <si>
    <t>(0,14+1,8)*(11,75-2,0+12,45-2)/2</t>
  </si>
  <si>
    <t>(0,14+15,44)*((12,45-2,0)+3,2/2)</t>
  </si>
  <si>
    <t>-1,32*2,3*1</t>
  </si>
  <si>
    <t>-1,32*1,95*4</t>
  </si>
  <si>
    <t>-0,94*1,22*1</t>
  </si>
  <si>
    <t>(0,7+14,77+10,1+14,92)*(12,45-2,0+0,3)</t>
  </si>
  <si>
    <t>-10,1*(12,45-11,75)</t>
  </si>
  <si>
    <t>-4,6*(2,8+2,0)/2</t>
  </si>
  <si>
    <t>-1,15*2,0*12</t>
  </si>
  <si>
    <t>-1,15*1,95*9</t>
  </si>
  <si>
    <t>-1,15*2,8*1</t>
  </si>
  <si>
    <t>-1,95*1,2*6</t>
  </si>
  <si>
    <t xml:space="preserve">Součet                                        "úprava fasády - 8"</t>
  </si>
  <si>
    <t>56</t>
  </si>
  <si>
    <t>28376042</t>
  </si>
  <si>
    <t>deska EPS grafitová fasádní λ=0,032 tl 140mm</t>
  </si>
  <si>
    <t>455376531</t>
  </si>
  <si>
    <t>fig34*1,05</t>
  </si>
  <si>
    <t>fig35*1,05</t>
  </si>
  <si>
    <t>622212001</t>
  </si>
  <si>
    <t>Montáž kontaktního zateplení vnějšího ostění, nadpraží nebo parapetu hl. špalety do 200 mm lepením desek z polystyrenu tl do 40 mm</t>
  </si>
  <si>
    <t>-1490428733</t>
  </si>
  <si>
    <t>(1,05+1,55)*2*4</t>
  </si>
  <si>
    <t>(1,32+2,3)*2*1</t>
  </si>
  <si>
    <t>(1,32+1,95)*2*4</t>
  </si>
  <si>
    <t>(0,94+1,22)*2*1</t>
  </si>
  <si>
    <t xml:space="preserve">(1,6+2*2,1)*1         </t>
  </si>
  <si>
    <t xml:space="preserve">(1,15+2,0)*2*10                            </t>
  </si>
  <si>
    <t>(1,15+2,0)*2*12</t>
  </si>
  <si>
    <t>(1,15+1,95)*2*9</t>
  </si>
  <si>
    <t>(1,15+2*2,8)*1</t>
  </si>
  <si>
    <t>(1,95+1,2)*2*6</t>
  </si>
  <si>
    <t>58</t>
  </si>
  <si>
    <t>28376032</t>
  </si>
  <si>
    <t>deska EPS grafitová fasádní λ=0,032 tl 40mm</t>
  </si>
  <si>
    <t>1007752864</t>
  </si>
  <si>
    <t>fig36*0,20*1,1</t>
  </si>
  <si>
    <t>59</t>
  </si>
  <si>
    <t>622212051</t>
  </si>
  <si>
    <t>Montáž kontaktního zateplení vnějšího ostění, nadpraží nebo parapetu hl. špalety do 400 mm lepením desek z polystyrenu tl do 40 mm</t>
  </si>
  <si>
    <t>462334563</t>
  </si>
  <si>
    <t xml:space="preserve">(1,25+2*2,1)*1                              </t>
  </si>
  <si>
    <t>60</t>
  </si>
  <si>
    <t>-1448215616</t>
  </si>
  <si>
    <t>fig37*0,40*1,1</t>
  </si>
  <si>
    <t>61</t>
  </si>
  <si>
    <t>622251101</t>
  </si>
  <si>
    <t>Příplatek k cenám kontaktního zateplení vnějších stěn za zápustnou montáž a použití tepelněizolačních zátek z polystyrenu</t>
  </si>
  <si>
    <t>-883379029</t>
  </si>
  <si>
    <t>62</t>
  </si>
  <si>
    <t>622252001</t>
  </si>
  <si>
    <t>Montáž profilů kontaktního zateplení připevněných mechanicky</t>
  </si>
  <si>
    <t>-103846974</t>
  </si>
  <si>
    <t>15,44+40,49+15,43</t>
  </si>
  <si>
    <t>63</t>
  </si>
  <si>
    <t>59051651</t>
  </si>
  <si>
    <t>profil zakládací Al tl 0,7mm pro ETICS pro izolant tl 140mm</t>
  </si>
  <si>
    <t>-1310612103</t>
  </si>
  <si>
    <t>fig38*1,05</t>
  </si>
  <si>
    <t>64</t>
  </si>
  <si>
    <t>622252002</t>
  </si>
  <si>
    <t>Montáž profilů kontaktního zateplení lepených</t>
  </si>
  <si>
    <t>507445592</t>
  </si>
  <si>
    <t>(12,45+0,2+0,3)*2</t>
  </si>
  <si>
    <t>(12,45+0,6+0,3)*1</t>
  </si>
  <si>
    <t>(12,45+0,7+0,3)*1</t>
  </si>
  <si>
    <t>(11,75+0,65+0,3)*2</t>
  </si>
  <si>
    <t>1,4+40,49+1,4</t>
  </si>
  <si>
    <t>65</t>
  </si>
  <si>
    <t>63127464</t>
  </si>
  <si>
    <t>profil rohový Al 15x15mm s výztužnou tkaninou š 100mm pro ETICS</t>
  </si>
  <si>
    <t>481618155</t>
  </si>
  <si>
    <t>fig39*1,05</t>
  </si>
  <si>
    <t>66</t>
  </si>
  <si>
    <t>59051510</t>
  </si>
  <si>
    <t>profil začišťovací s okapnicí PVC s výztužnou tkaninou pro nadpraží ETICS</t>
  </si>
  <si>
    <t>-2039112294</t>
  </si>
  <si>
    <t>fig36*1,05</t>
  </si>
  <si>
    <t>fig37*1,05</t>
  </si>
  <si>
    <t>67</t>
  </si>
  <si>
    <t>622325121</t>
  </si>
  <si>
    <t>Sanační jádrová omítka vnějších stěn nanášená ručně</t>
  </si>
  <si>
    <t>-162987965</t>
  </si>
  <si>
    <t>68</t>
  </si>
  <si>
    <t>622325102</t>
  </si>
  <si>
    <t>Oprava vnější vápenocementové hladké omítky složitosti 1 stěn v rozsahu přes 10 do 30 %</t>
  </si>
  <si>
    <t>-994062524</t>
  </si>
  <si>
    <t>1,8*2,0</t>
  </si>
  <si>
    <t xml:space="preserve">(1,25+2*2,1)*0,45*1                              </t>
  </si>
  <si>
    <t>15,44*2,0</t>
  </si>
  <si>
    <t xml:space="preserve">(1,6+2*2,1)*0,20*1         </t>
  </si>
  <si>
    <t xml:space="preserve">(1,15+2,0)*2*0,15*10                            </t>
  </si>
  <si>
    <t>15,43*((12,45-2,0)+3,2/2)</t>
  </si>
  <si>
    <t>(1,05+1,55)*2*0,15*4</t>
  </si>
  <si>
    <t>1,8*(11,75-2,0+12,45-2)/2</t>
  </si>
  <si>
    <t>15,44*((12,45-2,0)+3,2/2)</t>
  </si>
  <si>
    <t>(1,32+2,3)*2*0,15*1</t>
  </si>
  <si>
    <t>(1,32+1,95)*2*0,15*4</t>
  </si>
  <si>
    <t>(0,94+1,22)*2*0,15*1</t>
  </si>
  <si>
    <t>(1,15+2,0)*2*0,15*12</t>
  </si>
  <si>
    <t>(1,15+1,95)*2*0,15*9</t>
  </si>
  <si>
    <t>(1,15+2*2,8)*0,15*1</t>
  </si>
  <si>
    <t>(1,95+1,2)*2*0,15*6</t>
  </si>
  <si>
    <t>69</t>
  </si>
  <si>
    <t>622325503</t>
  </si>
  <si>
    <t>Oprava vnější vápenné štukové omítky členitosti 4 v rozsahu přes 20 do 30 %</t>
  </si>
  <si>
    <t>-1637797101</t>
  </si>
  <si>
    <t>(40,96+0,1*4)*(1,8+0,2)</t>
  </si>
  <si>
    <t xml:space="preserve">-2,0*(3,3+1,0)                              "dveře se světlíkem"</t>
  </si>
  <si>
    <t xml:space="preserve">Mezisoučet                                                   "úprava fasády - 6"</t>
  </si>
  <si>
    <t>(40,96+0,1*4)*(12,45-1,8+0,3)</t>
  </si>
  <si>
    <t>-1,20*2,0*13</t>
  </si>
  <si>
    <t>(1,20+2,0)*2*0,15*13</t>
  </si>
  <si>
    <t>-1,26*2,0*15</t>
  </si>
  <si>
    <t>(1,26+2,0)*2*0,15*15</t>
  </si>
  <si>
    <t>-1,06*1,5*11</t>
  </si>
  <si>
    <t>(1,06+1,5)*2*0,15*11</t>
  </si>
  <si>
    <t>-0,84*1,5*6</t>
  </si>
  <si>
    <t>(0,84+1,5)*2*0,25*6</t>
  </si>
  <si>
    <t>10,0*1,7/2</t>
  </si>
  <si>
    <t xml:space="preserve">Mezisoučet                                                       "úprava fasády - 7"</t>
  </si>
  <si>
    <t xml:space="preserve">Součet                                                                           "JZ"</t>
  </si>
  <si>
    <t>70</t>
  </si>
  <si>
    <t>622531022</t>
  </si>
  <si>
    <t>Tenkovrstvá silikonová zrnitá omítka zrnitost 2,0 mm vnějších stěn</t>
  </si>
  <si>
    <t>-135046283</t>
  </si>
  <si>
    <t>71</t>
  </si>
  <si>
    <t>6226450011</t>
  </si>
  <si>
    <t>Kamenické opracování povrchu rovných i zakřivených stěn - pemrlováním, doplnění odražených částí, zpevnění</t>
  </si>
  <si>
    <t>-102677667</t>
  </si>
  <si>
    <t>(40,96-2,0)*0,6</t>
  </si>
  <si>
    <t xml:space="preserve">Mezisoučet                           "kamenný sokl - 4"</t>
  </si>
  <si>
    <t>72</t>
  </si>
  <si>
    <t>623131101</t>
  </si>
  <si>
    <t>Cementový postřik vnějších pilířů nebo sloupů nanášený celoplošně ručně</t>
  </si>
  <si>
    <t>1940798596</t>
  </si>
  <si>
    <t xml:space="preserve">(1,5+1,5)*2*2,0                              "komín"</t>
  </si>
  <si>
    <t>73</t>
  </si>
  <si>
    <t>623321141</t>
  </si>
  <si>
    <t>Vápenocementová omítka štuková dvouvrstvá vnějších pilířů nebo sloupů nanášená ručně</t>
  </si>
  <si>
    <t>1792172665</t>
  </si>
  <si>
    <t>74</t>
  </si>
  <si>
    <t>623321191</t>
  </si>
  <si>
    <t>Příplatek k vápenocementové omítce vnějších sloupů za každých dalších 5 mm tloušťky ručně</t>
  </si>
  <si>
    <t>-380040600</t>
  </si>
  <si>
    <t>75</t>
  </si>
  <si>
    <t>623631001</t>
  </si>
  <si>
    <t>Spárování spárovací maltou vnějších pohledových ploch pilířů nebo sloupů z cihel</t>
  </si>
  <si>
    <t>-1085713509</t>
  </si>
  <si>
    <t>(0,45+0,45)*2*1,5*2</t>
  </si>
  <si>
    <t>(0,45+0,60)*2*1,0</t>
  </si>
  <si>
    <t>(2,15+0,45)*2*1,0</t>
  </si>
  <si>
    <t>(1,50+0,45)*2*1,0</t>
  </si>
  <si>
    <t>(0,45+1,8)*2*1,5</t>
  </si>
  <si>
    <t>76</t>
  </si>
  <si>
    <t>6236450011</t>
  </si>
  <si>
    <t>Kamenické opracování povrchu rovných i zakřivených sloupů - pemrlováním, doplnění odražených částí, zpevnění</t>
  </si>
  <si>
    <t>-1498551598</t>
  </si>
  <si>
    <t>(3,3+1,7+3,3+pi*2,0/2)*(0,2+0,3)</t>
  </si>
  <si>
    <t xml:space="preserve">Mezisoučet                         "kamenné prvky na fasádě - 5"</t>
  </si>
  <si>
    <t>77</t>
  </si>
  <si>
    <t>629991011</t>
  </si>
  <si>
    <t>Zakrytí výplní otvorů a svislých ploch fólií přilepenou lepící páskou</t>
  </si>
  <si>
    <t>-1522025220</t>
  </si>
  <si>
    <t xml:space="preserve">1,25*2,1*1                               "vstup do výtahu</t>
  </si>
  <si>
    <t xml:space="preserve">Mezisoučet                                      "SZ - úprava fasády - 12"</t>
  </si>
  <si>
    <t xml:space="preserve">Mezisoučet                                   "JV - úprava fasády - 12"</t>
  </si>
  <si>
    <t xml:space="preserve">1,6*2,1*1                            "vstupní dveře"</t>
  </si>
  <si>
    <t xml:space="preserve">1,15*2,0*10                             "okna"</t>
  </si>
  <si>
    <t xml:space="preserve">Mezisoučet                                    "SV - úprava fasády -12"</t>
  </si>
  <si>
    <t>1,05*1,55*4</t>
  </si>
  <si>
    <t xml:space="preserve">Mezisoučet                                      "SZ - úprava fasády - 8"</t>
  </si>
  <si>
    <t>1,32*2,3*1</t>
  </si>
  <si>
    <t>1,32*1,95*4</t>
  </si>
  <si>
    <t>0,94*1,22*1</t>
  </si>
  <si>
    <t xml:space="preserve">Mezisoučet                                   "JV - úprava fasády - 8"</t>
  </si>
  <si>
    <t>1,15*2,0*12</t>
  </si>
  <si>
    <t>1,15*1,95*9</t>
  </si>
  <si>
    <t>1,15*2,8*1</t>
  </si>
  <si>
    <t>1,95*1,2*6</t>
  </si>
  <si>
    <t xml:space="preserve">Mezisoučet                                    "SV - úprava fasády -8"</t>
  </si>
  <si>
    <t xml:space="preserve">2,0*(3,3+1,0)                              "dveře se světlíkem"</t>
  </si>
  <si>
    <t>1,20*2,0*13</t>
  </si>
  <si>
    <t>1,26*2,0*15</t>
  </si>
  <si>
    <t>1,06*1,5*11</t>
  </si>
  <si>
    <t>0,84*1,5*6</t>
  </si>
  <si>
    <t>78</t>
  </si>
  <si>
    <t>629995215</t>
  </si>
  <si>
    <t>Očištění vnějších ploch otryskáním nesušeným křemičitým pískem kamenného měkkého povrchu</t>
  </si>
  <si>
    <t>-1383350135</t>
  </si>
  <si>
    <t>79</t>
  </si>
  <si>
    <t>631311115</t>
  </si>
  <si>
    <t>Mazanina tl přes 50 do 80 mm z betonu prostého bez zvýšených nároků na prostředí tř. C 20/25</t>
  </si>
  <si>
    <t>797780456</t>
  </si>
  <si>
    <t>P3*0,06</t>
  </si>
  <si>
    <t>631311125</t>
  </si>
  <si>
    <t>Mazanina tl přes 80 do 120 mm z betonu prostého bez zvýšených nároků na prostředí tř. C 20/25</t>
  </si>
  <si>
    <t>1619936767</t>
  </si>
  <si>
    <t xml:space="preserve">2,5*4,2*0,10                            "310 - hala"</t>
  </si>
  <si>
    <t xml:space="preserve">2,5*2,2*0,10                            "305 - chodba"</t>
  </si>
  <si>
    <t>81</t>
  </si>
  <si>
    <t>631311135</t>
  </si>
  <si>
    <t>Mazanina tl přes 120 do 240 mm z betonu prostého bez zvýšených nároků na prostředí tř. C 20/25</t>
  </si>
  <si>
    <t>-917724627</t>
  </si>
  <si>
    <t xml:space="preserve">1,44*1,43*0,25                        "výtahová šachta"</t>
  </si>
  <si>
    <t>82</t>
  </si>
  <si>
    <t>631319011</t>
  </si>
  <si>
    <t>Příplatek k mazanině tl přes 50 do 80 mm za přehlazení povrchu</t>
  </si>
  <si>
    <t>437439439</t>
  </si>
  <si>
    <t>83</t>
  </si>
  <si>
    <t>631319012</t>
  </si>
  <si>
    <t>Příplatek k mazanině tl přes 80 do 120 mm za přehlazení povrchu</t>
  </si>
  <si>
    <t>1050935917</t>
  </si>
  <si>
    <t>84</t>
  </si>
  <si>
    <t>631319013</t>
  </si>
  <si>
    <t>Příplatek k mazanině tl přes 120 do 240 mm za přehlazení povrchu</t>
  </si>
  <si>
    <t>585109273</t>
  </si>
  <si>
    <t>85</t>
  </si>
  <si>
    <t>631319175</t>
  </si>
  <si>
    <t>Příplatek k mazanině tl přes 120 do 240 mm za stržení povrchu spodní vrstvy před vložením výztuže</t>
  </si>
  <si>
    <t>-980412609</t>
  </si>
  <si>
    <t xml:space="preserve">1,44*1,43*0,25*2                        "výtahová šachta"</t>
  </si>
  <si>
    <t>86</t>
  </si>
  <si>
    <t>631362021</t>
  </si>
  <si>
    <t>Výztuž mazanin svařovanými sítěmi Kari</t>
  </si>
  <si>
    <t>1373459022</t>
  </si>
  <si>
    <t xml:space="preserve">1,44*1,43*7,89*0,001*1,30*2               "výtahová šachta - 2 x 8/100 x 8/100"</t>
  </si>
  <si>
    <t>87</t>
  </si>
  <si>
    <t>99999901</t>
  </si>
  <si>
    <t>výpis podlahových ploch - neoceňovat</t>
  </si>
  <si>
    <t>439476278</t>
  </si>
  <si>
    <t xml:space="preserve">63,07+65,9+56,36+20,29+52,83+11,02+15,09+10,14+35,31+38,78+20,02+14,91  "301-306,315,317-320,325"</t>
  </si>
  <si>
    <t xml:space="preserve">Mezisoučet                                "P1 - PVC"</t>
  </si>
  <si>
    <t xml:space="preserve">4,27+3,55+10,91+11,0+3,67+3,59+5,16+8,25+1,6   "311-314,316,321-324"</t>
  </si>
  <si>
    <t xml:space="preserve">Mezisoučet                                 "P2 - keramická dlažba"</t>
  </si>
  <si>
    <t xml:space="preserve">1,99+9,51                              "307,308"</t>
  </si>
  <si>
    <t xml:space="preserve">Mezisoučet                                   "P3 - keramická dlažba"</t>
  </si>
  <si>
    <t xml:space="preserve">2,5*4,2                                             "podesta 310"</t>
  </si>
  <si>
    <t xml:space="preserve">1,57*3,79                            "mezipodesta mezi 2. a 3.n.p."</t>
  </si>
  <si>
    <t xml:space="preserve">1,65*3,79                            "mezipodesta mezi 3.n.p. a půdou"</t>
  </si>
  <si>
    <t xml:space="preserve">Mezisoučet                                   "P4 - keramická dlažba"</t>
  </si>
  <si>
    <t>88</t>
  </si>
  <si>
    <t>632451446</t>
  </si>
  <si>
    <t>Potěr pískocementový tl přes 30 do 40 mm tř. C 25 běžný</t>
  </si>
  <si>
    <t>-1798367096</t>
  </si>
  <si>
    <t>89</t>
  </si>
  <si>
    <t>6324811111</t>
  </si>
  <si>
    <t>Vložka do potěru nebo mazaniny ze sítě do drobnozrnných betonů 2/50 x 2/50</t>
  </si>
  <si>
    <t>-1709397101</t>
  </si>
  <si>
    <t>90</t>
  </si>
  <si>
    <t>642944121</t>
  </si>
  <si>
    <t>Osazování ocelových zárubní dodatečné pl do 2,5 m2</t>
  </si>
  <si>
    <t>-1914086451</t>
  </si>
  <si>
    <t xml:space="preserve">1                                "11"</t>
  </si>
  <si>
    <t xml:space="preserve">1                                "12"</t>
  </si>
  <si>
    <t xml:space="preserve">1                                "13"</t>
  </si>
  <si>
    <t xml:space="preserve">1                                "14"</t>
  </si>
  <si>
    <t xml:space="preserve">1                                "15"</t>
  </si>
  <si>
    <t xml:space="preserve">1                                "16"</t>
  </si>
  <si>
    <t xml:space="preserve">1                                "17"</t>
  </si>
  <si>
    <t xml:space="preserve">18                              "18"</t>
  </si>
  <si>
    <t xml:space="preserve">1                                "19"</t>
  </si>
  <si>
    <t xml:space="preserve">4                                "20"</t>
  </si>
  <si>
    <t xml:space="preserve">2                                "21"</t>
  </si>
  <si>
    <t xml:space="preserve">1                                "22"</t>
  </si>
  <si>
    <t xml:space="preserve">2                                "23"</t>
  </si>
  <si>
    <t>91</t>
  </si>
  <si>
    <t>55331590</t>
  </si>
  <si>
    <t>zárubeň jednokřídlá ocelová pro sádrokartonové příčky tl stěny 75-100mm rozměru 800/1970, 2100mm</t>
  </si>
  <si>
    <t>1345556214</t>
  </si>
  <si>
    <t>92</t>
  </si>
  <si>
    <t>55331557</t>
  </si>
  <si>
    <t>zárubeň jednokřídlá ocelová pro zdění s protipožární úpravou tl stěny 75-100mm rozměru 800/1970, 2100mm</t>
  </si>
  <si>
    <t>-1868344851</t>
  </si>
  <si>
    <t>93</t>
  </si>
  <si>
    <t>55331558</t>
  </si>
  <si>
    <t>zárubeň jednokřídlá ocelová pro zdění s protipožární úpravou tl stěny 75-100mm rozměru 900/1970, 2100mm</t>
  </si>
  <si>
    <t>-1911371134</t>
  </si>
  <si>
    <t>94</t>
  </si>
  <si>
    <t>55331561</t>
  </si>
  <si>
    <t>zárubeň jednokřídlá ocelová pro zdění s protipožární úpravou tl stěny 110-150mm rozměru 700/1970, 2100mm</t>
  </si>
  <si>
    <t>-1858855902</t>
  </si>
  <si>
    <t>95</t>
  </si>
  <si>
    <t>55331482</t>
  </si>
  <si>
    <t>zárubeň jednokřídlá ocelová pro zdění tl stěny 75-100mm rozměru 800/1970, 2100mm</t>
  </si>
  <si>
    <t>1053891895</t>
  </si>
  <si>
    <t>96</t>
  </si>
  <si>
    <t>55331483</t>
  </si>
  <si>
    <t>zárubeň jednokřídlá ocelová pro zdění tl stěny 75-100mm rozměru 900/1970, 2100mm</t>
  </si>
  <si>
    <t>-460355882</t>
  </si>
  <si>
    <t>97</t>
  </si>
  <si>
    <t>55331486</t>
  </si>
  <si>
    <t>zárubeň jednokřídlá ocelová pro zdění tl stěny 110-150mm rozměru 700/1970, 2100mm</t>
  </si>
  <si>
    <t>1967059732</t>
  </si>
  <si>
    <t>98</t>
  </si>
  <si>
    <t>55331487</t>
  </si>
  <si>
    <t>zárubeň jednokřídlá ocelová pro zdění tl stěny 110-150mm rozměru 800/1970, 2100mm</t>
  </si>
  <si>
    <t>804655721</t>
  </si>
  <si>
    <t>99</t>
  </si>
  <si>
    <t>55331488</t>
  </si>
  <si>
    <t>zárubeň jednokřídlá ocelová pro zdění tl stěny 110-150mm rozměru 900/1970, 2100mm</t>
  </si>
  <si>
    <t>1855103981</t>
  </si>
  <si>
    <t>100</t>
  </si>
  <si>
    <t>644941111</t>
  </si>
  <si>
    <t>Osazování ventilačních mřížek velikosti do 150 x 200 mm</t>
  </si>
  <si>
    <t>-789226743</t>
  </si>
  <si>
    <t xml:space="preserve">1                                               "Z2"</t>
  </si>
  <si>
    <t xml:space="preserve">1                                              "3.n.p."</t>
  </si>
  <si>
    <t>101</t>
  </si>
  <si>
    <t>55341427</t>
  </si>
  <si>
    <t>mřížka větrací nerezová se síťovinou 150x150mm</t>
  </si>
  <si>
    <t>458154557</t>
  </si>
  <si>
    <t>102</t>
  </si>
  <si>
    <t>644941112</t>
  </si>
  <si>
    <t>Osazování ventilačních mřížek velikosti přes 150 x 200 do 300 x 300 mm</t>
  </si>
  <si>
    <t>1101606543</t>
  </si>
  <si>
    <t xml:space="preserve">3                                               "Z2"</t>
  </si>
  <si>
    <t>103</t>
  </si>
  <si>
    <t>55341425</t>
  </si>
  <si>
    <t>mřížka větrací nerezová se síťovinou 250x250mm</t>
  </si>
  <si>
    <t>-960994702</t>
  </si>
  <si>
    <t>Ostatní konstrukce a práce, bourání</t>
  </si>
  <si>
    <t>104</t>
  </si>
  <si>
    <t>916331112</t>
  </si>
  <si>
    <t>Osazení zahradního obrubníku betonového do lože z betonu s boční opěrou</t>
  </si>
  <si>
    <t>720473397</t>
  </si>
  <si>
    <t xml:space="preserve">7,5                                             "u výtahu"</t>
  </si>
  <si>
    <t>105</t>
  </si>
  <si>
    <t>59217017</t>
  </si>
  <si>
    <t>obrubník betonový chodníkový 1000x100x250mm</t>
  </si>
  <si>
    <t>2071866465</t>
  </si>
  <si>
    <t>106</t>
  </si>
  <si>
    <t>941111112</t>
  </si>
  <si>
    <t>Montáž lešení řadového trubkového lehkého s podlahami zatížení do 200 kg/m2 š od 0,6 do 0,9 m v přes 10 do 25 m</t>
  </si>
  <si>
    <t>2043748957</t>
  </si>
  <si>
    <t>(40,96+15,44+40,49+15,43+1,5*6*2)*13,0</t>
  </si>
  <si>
    <t>107</t>
  </si>
  <si>
    <t>941111212</t>
  </si>
  <si>
    <t>Příplatek k lešení řadovému trubkovému lehkému s podlahami do 200 kg/m2 š od 0,6 do 0,9 m v přes 10 do 25 m za každý den použití</t>
  </si>
  <si>
    <t>-1327324014</t>
  </si>
  <si>
    <t>fig99*30*3</t>
  </si>
  <si>
    <t>108</t>
  </si>
  <si>
    <t>941111322</t>
  </si>
  <si>
    <t>Odborná prohlídka lešení řadového trubkového lehkého s podlahami zatížení do 200 kg/m2 š od 0,6 do 1,5 m v do 25 m pl přes 500 do 2000 m2 zakrytého sítí</t>
  </si>
  <si>
    <t>1586213775</t>
  </si>
  <si>
    <t xml:space="preserve">3                                     "každých 30 dní"</t>
  </si>
  <si>
    <t>109</t>
  </si>
  <si>
    <t>941111812</t>
  </si>
  <si>
    <t>Demontáž lešení řadového trubkového lehkého s podlahami zatížení do 200 kg/m2 š od 0,6 do 0,9 m v přes 10 do 25 m</t>
  </si>
  <si>
    <t>2099567970</t>
  </si>
  <si>
    <t>110</t>
  </si>
  <si>
    <t>944511111</t>
  </si>
  <si>
    <t>Montáž ochranné sítě z textilie z umělých vláken</t>
  </si>
  <si>
    <t>82570836</t>
  </si>
  <si>
    <t>111</t>
  </si>
  <si>
    <t>944511211</t>
  </si>
  <si>
    <t>Příplatek k ochranné síti za každý den použití</t>
  </si>
  <si>
    <t>1708705634</t>
  </si>
  <si>
    <t>112</t>
  </si>
  <si>
    <t>944511811</t>
  </si>
  <si>
    <t>Demontáž ochranné sítě z textilie z umělých vláken</t>
  </si>
  <si>
    <t>-2102588928</t>
  </si>
  <si>
    <t>113</t>
  </si>
  <si>
    <t>949101111</t>
  </si>
  <si>
    <t>Lešení pomocné pro objekty pozemních staveb s lešeňovou podlahou v do 1,9 m zatížení do 150 kg/m2</t>
  </si>
  <si>
    <t>-1467052659</t>
  </si>
  <si>
    <t>114</t>
  </si>
  <si>
    <t>949101112</t>
  </si>
  <si>
    <t>Lešení pomocné pro objekty pozemních staveb s lešeňovou podlahou v přes 1,9 do 3,5 m zatížení do 150 kg/m2</t>
  </si>
  <si>
    <t>-1240049530</t>
  </si>
  <si>
    <t>115</t>
  </si>
  <si>
    <t>949111132</t>
  </si>
  <si>
    <t>Montáž lešení lehkého kozového trubkového ve světlíku nebo šachtě v přes 1,5 do 3,5 m</t>
  </si>
  <si>
    <t>sada</t>
  </si>
  <si>
    <t>-1220367367</t>
  </si>
  <si>
    <t>116</t>
  </si>
  <si>
    <t>949111232</t>
  </si>
  <si>
    <t>Příplatek k lešení lehkému kozovému trubkovému ve světlíku v přes 1,5 do 3,5 m za každý den použití</t>
  </si>
  <si>
    <t>-1500345588</t>
  </si>
  <si>
    <t xml:space="preserve">3*30                                    "3 sady po 30 dní"</t>
  </si>
  <si>
    <t>117</t>
  </si>
  <si>
    <t>949111832</t>
  </si>
  <si>
    <t>Demontáž lešení lehkého kozového trubkového ve světlíku nebo šachtě v přes 1,5 do 3,5 m</t>
  </si>
  <si>
    <t>-54985814</t>
  </si>
  <si>
    <t>118</t>
  </si>
  <si>
    <t>952901111</t>
  </si>
  <si>
    <t>Vyčištění budov bytové a občanské výstavby při výšce podlaží do 4 m</t>
  </si>
  <si>
    <t>-879245304</t>
  </si>
  <si>
    <t>(40,96+40,49)/2*15,43+10,1*1,8</t>
  </si>
  <si>
    <t xml:space="preserve">Mezisoučet                                         "1.n.p."</t>
  </si>
  <si>
    <t xml:space="preserve">Mezisoučet                                         "2.n.p."</t>
  </si>
  <si>
    <t xml:space="preserve">Mezisoučet                                         "3.n.p."</t>
  </si>
  <si>
    <t>119</t>
  </si>
  <si>
    <t>952903006</t>
  </si>
  <si>
    <t>Čištění budov odstranění ptačího nebo netopýřího trusu z trámů</t>
  </si>
  <si>
    <t>-640965218</t>
  </si>
  <si>
    <t xml:space="preserve">(14,5*28+10,0*4)*(0,22+0,24)*2      "vazné trámy - půda"</t>
  </si>
  <si>
    <t xml:space="preserve">(8,65+8,65)*32*(0,10+0,15)*2                  "krokve"</t>
  </si>
  <si>
    <t xml:space="preserve">81,0*(0,19+0,16)*2                              "středové vaznice"</t>
  </si>
  <si>
    <t xml:space="preserve">81,0*2*(0,16+0,14)*2                        "dvojitá pozednice"</t>
  </si>
  <si>
    <t xml:space="preserve">2,52*3*(0,19+0,16)*2                                 "sloupky"</t>
  </si>
  <si>
    <t xml:space="preserve">1,2*20*(0,19+0,16)*2                                  "vzpěry"</t>
  </si>
  <si>
    <t xml:space="preserve">(5,4*20+4,7*4)*(0,14+0,16)*2              "hambalky"</t>
  </si>
  <si>
    <t xml:space="preserve">5,3*12*(0,16+0,16)*2                              "vzpěry řez II"</t>
  </si>
  <si>
    <t xml:space="preserve">2,6*8*(0,16+0,16)*2                               "vzpěry řez I"</t>
  </si>
  <si>
    <t>120</t>
  </si>
  <si>
    <t>953943211</t>
  </si>
  <si>
    <t>Osazování hasicího přístroje</t>
  </si>
  <si>
    <t>-600341360</t>
  </si>
  <si>
    <t>2+1+1</t>
  </si>
  <si>
    <t>121</t>
  </si>
  <si>
    <t>44932114</t>
  </si>
  <si>
    <t>přístroj hasicí ruční práškový PG 6 LE</t>
  </si>
  <si>
    <t>-1749889300</t>
  </si>
  <si>
    <t>122</t>
  </si>
  <si>
    <t>44932211</t>
  </si>
  <si>
    <t>přístroj hasicí ruční sněhový KS 5 BG</t>
  </si>
  <si>
    <t>-1792276511</t>
  </si>
  <si>
    <t>123</t>
  </si>
  <si>
    <t>953946123</t>
  </si>
  <si>
    <t>Montáž atypických ocelových kcí hmotnosti přes 2,5 do 5 t z profilů hmotnosti přes 13 do 30 kg/m</t>
  </si>
  <si>
    <t>-1120703889</t>
  </si>
  <si>
    <t xml:space="preserve">4651,0*0,001                              "D.1.2.c.8"</t>
  </si>
  <si>
    <t xml:space="preserve">279,0*0,001                                 "D.1.2.c.8"</t>
  </si>
  <si>
    <t>124</t>
  </si>
  <si>
    <t>13010826</t>
  </si>
  <si>
    <t>ocel profilová jakost S235JR (11 375) průřez U (UPN) 200</t>
  </si>
  <si>
    <t>292505279</t>
  </si>
  <si>
    <t xml:space="preserve">4651,0*0,001*1,1                              "D.1.2.c.8"</t>
  </si>
  <si>
    <t>125</t>
  </si>
  <si>
    <t>136112481</t>
  </si>
  <si>
    <t>plech ocelový hladký jakost S235JR tl 20,tl 12,tl 10 mm tabule</t>
  </si>
  <si>
    <t>370776863</t>
  </si>
  <si>
    <t xml:space="preserve">279,0*0,001*1,1                                 "D.1.2.c.8"</t>
  </si>
  <si>
    <t>126</t>
  </si>
  <si>
    <t>5539990081</t>
  </si>
  <si>
    <t>atypická ocelová konstrukce - zpracování a dílenská dokumentace</t>
  </si>
  <si>
    <t>kg</t>
  </si>
  <si>
    <t>-1132542461</t>
  </si>
  <si>
    <t xml:space="preserve">4651,0                                           "D.1.2.c.8"</t>
  </si>
  <si>
    <t xml:space="preserve">279,0                                              "D.1.2.c.8"</t>
  </si>
  <si>
    <t>127</t>
  </si>
  <si>
    <t>5539990131</t>
  </si>
  <si>
    <t>syntetický nátěr - 1 x základní, 2 x vrchní</t>
  </si>
  <si>
    <t>870378930</t>
  </si>
  <si>
    <t>128</t>
  </si>
  <si>
    <t>953961113</t>
  </si>
  <si>
    <t>Kotvy chemickým tmelem M 12 hl 110 mm do betonu, ŽB nebo kamene s vyvrtáním otvoru</t>
  </si>
  <si>
    <t>1008950688</t>
  </si>
  <si>
    <t xml:space="preserve">2*2                                "k2"</t>
  </si>
  <si>
    <t xml:space="preserve">Mezisoučet                "kotvení schodiště"</t>
  </si>
  <si>
    <t>129</t>
  </si>
  <si>
    <t>953961115</t>
  </si>
  <si>
    <t>Kotvy chemickým tmelem M 20 hl 170 mm do betonu, ŽB nebo kamene s vyvrtáním otvoru</t>
  </si>
  <si>
    <t>1004247462</t>
  </si>
  <si>
    <t xml:space="preserve">4*4                                "k1"</t>
  </si>
  <si>
    <t>130</t>
  </si>
  <si>
    <t>953965121</t>
  </si>
  <si>
    <t>Kotevní šroub pro chemické kotvy M 12 dl 160 mm</t>
  </si>
  <si>
    <t>1793305617</t>
  </si>
  <si>
    <t>131</t>
  </si>
  <si>
    <t>953965142</t>
  </si>
  <si>
    <t>Kotevní šroub pro chemické kotvy M 20 dl 260 mm</t>
  </si>
  <si>
    <t>-141522300</t>
  </si>
  <si>
    <t>132</t>
  </si>
  <si>
    <t>962031132</t>
  </si>
  <si>
    <t>Bourání příček z cihel pálených na MVC tl do 100 mm</t>
  </si>
  <si>
    <t>517943301</t>
  </si>
  <si>
    <t>(1,12+2,1+2,74+3,05+0,61+0,86+1,48)*2,5</t>
  </si>
  <si>
    <t>(2,74+3,05-1,12+2,88-1,12+1,7+1,7)*2,13</t>
  </si>
  <si>
    <t>(2,14+2,64-0,4+1,48+1,48+1,48+0,8+0,8)*1,98</t>
  </si>
  <si>
    <t>(3,88+3,65+1,47+1,67+4,1)*3,1</t>
  </si>
  <si>
    <t>(3,61+2,92+4,63+5,0+3,5)*3,1</t>
  </si>
  <si>
    <t xml:space="preserve">Mezisoučet                                        "3.n.p."</t>
  </si>
  <si>
    <t>133</t>
  </si>
  <si>
    <t>962031133</t>
  </si>
  <si>
    <t>Bourání příček z cihel pálených na MVC tl do 150 mm</t>
  </si>
  <si>
    <t>-198946787</t>
  </si>
  <si>
    <t>5,23*3,1</t>
  </si>
  <si>
    <t>(4,65+4,65)*3,1</t>
  </si>
  <si>
    <t xml:space="preserve">Mezisoučet                                     "3.n.p."</t>
  </si>
  <si>
    <t>(5,1+2,1+1,15+5,1+3,1)*2,75</t>
  </si>
  <si>
    <t xml:space="preserve">Mezisoučet                                      "půda"</t>
  </si>
  <si>
    <t>134</t>
  </si>
  <si>
    <t>962032231</t>
  </si>
  <si>
    <t>Bourání zdiva z cihel pálených nebo vápenopískových na MV nebo MVC přes 1 m3</t>
  </si>
  <si>
    <t>-56743135</t>
  </si>
  <si>
    <t>4,5*3,1*0,30</t>
  </si>
  <si>
    <t>5,97*3,1*0,30</t>
  </si>
  <si>
    <t>(5,06-0,19)*3,1*0,30</t>
  </si>
  <si>
    <t xml:space="preserve">Mezisoučet                                 "3.n.p."</t>
  </si>
  <si>
    <t>2,0*2,75*0,30</t>
  </si>
  <si>
    <t xml:space="preserve">Mezisoučet                                  "půda"</t>
  </si>
  <si>
    <t>135</t>
  </si>
  <si>
    <t>962032631</t>
  </si>
  <si>
    <t>Bourání zdiva komínového nad střechou z cihel na MV nebo MVC</t>
  </si>
  <si>
    <t>647894209</t>
  </si>
  <si>
    <t>0,45*0,45*3,0</t>
  </si>
  <si>
    <t>0,45*0,60*2,0</t>
  </si>
  <si>
    <t>1,50*0,60*1,5</t>
  </si>
  <si>
    <t>0,60*0,60*4,0</t>
  </si>
  <si>
    <t>136</t>
  </si>
  <si>
    <t>965041341</t>
  </si>
  <si>
    <t>Bourání mazanin škvárobetonových tl do 100 mm pl přes 4 m2</t>
  </si>
  <si>
    <t>-1312302952</t>
  </si>
  <si>
    <t>(40,96-0,5*2+40,49-0,5*2)/2*(15,35-0,5*2)*0,06</t>
  </si>
  <si>
    <t xml:space="preserve">-5,75*4,5*0,06                              "schodiště"</t>
  </si>
  <si>
    <t xml:space="preserve">Mezisoučet                                           "podlaha půdy"</t>
  </si>
  <si>
    <t>137</t>
  </si>
  <si>
    <t>965042131</t>
  </si>
  <si>
    <t>Bourání podkladů pod dlažby nebo mazanin betonových nebo z litého asfaltu tl do 100 mm pl do 4 m2</t>
  </si>
  <si>
    <t>-1328215638</t>
  </si>
  <si>
    <t xml:space="preserve">1,44*1,43*0,08                     "nad 131"</t>
  </si>
  <si>
    <t xml:space="preserve">Mezisoučet                      "bourání pro výtah"</t>
  </si>
  <si>
    <t>138</t>
  </si>
  <si>
    <t>965042141</t>
  </si>
  <si>
    <t>Bourání podkladů pod dlažby nebo mazanin betonových nebo z litého asfaltu tl do 100 mm pl přes 4 m2</t>
  </si>
  <si>
    <t>-1600455833</t>
  </si>
  <si>
    <t xml:space="preserve">(29,85+6,11+28,46+12,26+25,69)*0,10               "311,312,318,320,321 - původní značení"</t>
  </si>
  <si>
    <t xml:space="preserve">Mezisoučet                         "podlaha ve 3.n.p."</t>
  </si>
  <si>
    <t xml:space="preserve">10,63*0,10                                         "301 - původní značení"</t>
  </si>
  <si>
    <t xml:space="preserve">Mezisoučet                           "podlaha 3.n.p."</t>
  </si>
  <si>
    <t>139</t>
  </si>
  <si>
    <t>965042231</t>
  </si>
  <si>
    <t>Bourání podkladů pod dlažby nebo mazanin betonových nebo z litého asfaltu tl přes 100 mm pl do 4 m2</t>
  </si>
  <si>
    <t>800424869</t>
  </si>
  <si>
    <t xml:space="preserve">(1,44+0,125+0,15)*1,43*0,18                        "podlaha ve 131"</t>
  </si>
  <si>
    <t xml:space="preserve">(1,44+0,125+0,15)*1,43*0,15                       "podlaha ve 131"</t>
  </si>
  <si>
    <t xml:space="preserve">Mezisoučet                                                     "bourání pro výtah"</t>
  </si>
  <si>
    <t>140</t>
  </si>
  <si>
    <t>965081113</t>
  </si>
  <si>
    <t>Bourání dlažby z dlaždic půdních plochy přes 1 m2</t>
  </si>
  <si>
    <t>-1476146138</t>
  </si>
  <si>
    <t>(40,96-0,5*2+40,49-0,5*2)/2*(15,35-0,5*2)</t>
  </si>
  <si>
    <t xml:space="preserve">-5,75*4,5                              "schodiště"</t>
  </si>
  <si>
    <t xml:space="preserve">Mezisoučet                                  "podlaha půdy"</t>
  </si>
  <si>
    <t>141</t>
  </si>
  <si>
    <t>965081213</t>
  </si>
  <si>
    <t>Bourání podlah z dlaždic keramických nebo xylolitových tl do 10 mm plochy přes 1 m2</t>
  </si>
  <si>
    <t>-265025683</t>
  </si>
  <si>
    <t>(1,44+0,125+0,15)*1,43</t>
  </si>
  <si>
    <t xml:space="preserve">29,85+6,11+28,46+12,26+25,69                       "311,312,318,320,321 - původní značení"</t>
  </si>
  <si>
    <t>142</t>
  </si>
  <si>
    <t>965081313</t>
  </si>
  <si>
    <t>Bourání podlah z dlaždic betonových, teracových nebo čedičových tl do 20 mm plochy přes 1 m2</t>
  </si>
  <si>
    <t>57114442</t>
  </si>
  <si>
    <t xml:space="preserve">10,63                                         "301 - původní značení"</t>
  </si>
  <si>
    <t>143</t>
  </si>
  <si>
    <t>968062354</t>
  </si>
  <si>
    <t>Vybourání dřevěných rámů oken dvojitých včetně křídel pl do 1 m2</t>
  </si>
  <si>
    <t>-554983032</t>
  </si>
  <si>
    <t xml:space="preserve">0,48*0,95*2                                       "O11"</t>
  </si>
  <si>
    <t xml:space="preserve">0,55*0,55*1                                        "O12"</t>
  </si>
  <si>
    <t>144</t>
  </si>
  <si>
    <t>968062355</t>
  </si>
  <si>
    <t>Vybourání dřevěných rámů oken dvojitých včetně křídel pl do 2 m2</t>
  </si>
  <si>
    <t>339706167</t>
  </si>
  <si>
    <t xml:space="preserve">1,06*1,50*11                                   "O3"</t>
  </si>
  <si>
    <t xml:space="preserve">1,06*1,57*2                                     "O4"</t>
  </si>
  <si>
    <t xml:space="preserve">1,06*1,52*4                                      "O5"</t>
  </si>
  <si>
    <t xml:space="preserve">0,94*1,22*1                                     "O10"</t>
  </si>
  <si>
    <t>145</t>
  </si>
  <si>
    <t>968062356</t>
  </si>
  <si>
    <t>Vybourání dřevěných rámů oken dvojitých včetně křídel pl do 4 m2</t>
  </si>
  <si>
    <t>-129302120</t>
  </si>
  <si>
    <t xml:space="preserve">2,24*1,52*1                                "budou O2"</t>
  </si>
  <si>
    <t xml:space="preserve">2,43*1,53*1                                "budou O2"</t>
  </si>
  <si>
    <t xml:space="preserve">1,26*2,0*3                                     "O6"</t>
  </si>
  <si>
    <t xml:space="preserve">1,2*2,0*13                                    "O7"</t>
  </si>
  <si>
    <t>146</t>
  </si>
  <si>
    <t>968062375</t>
  </si>
  <si>
    <t>Vybourání dřevěných rámů oken zdvojených včetně křídel pl do 2 m2</t>
  </si>
  <si>
    <t>132868592</t>
  </si>
  <si>
    <t xml:space="preserve">1,12*1,44*11                                    "O1"</t>
  </si>
  <si>
    <t>147</t>
  </si>
  <si>
    <t>968062456</t>
  </si>
  <si>
    <t>Vybourání dřevěných dveřních zárubní pl přes 2 m2</t>
  </si>
  <si>
    <t>-1771444726</t>
  </si>
  <si>
    <t xml:space="preserve">1,60*2,08*1                                   "1"</t>
  </si>
  <si>
    <t xml:space="preserve">1,66*2,15*1                                   "4"                 </t>
  </si>
  <si>
    <t xml:space="preserve">1,60*2,08*1                                    "5"</t>
  </si>
  <si>
    <t xml:space="preserve">Mezisoučet                                "1.n.p."   </t>
  </si>
  <si>
    <t>1,54*2,33</t>
  </si>
  <si>
    <t>148</t>
  </si>
  <si>
    <t>968062746</t>
  </si>
  <si>
    <t>Vybourání stěn dřevěných plných, zasklených nebo výkladních pl do 4 m2</t>
  </si>
  <si>
    <t>1095216939</t>
  </si>
  <si>
    <t xml:space="preserve">1,66*1,64*1                     "4"</t>
  </si>
  <si>
    <t>149</t>
  </si>
  <si>
    <t>968072455</t>
  </si>
  <si>
    <t>Vybourání kovových dveřních zárubní pl do 2 m2</t>
  </si>
  <si>
    <t>641673549</t>
  </si>
  <si>
    <t>0,6*1,97*5</t>
  </si>
  <si>
    <t>0,8*1,97*17</t>
  </si>
  <si>
    <t>0,9*1,97*2</t>
  </si>
  <si>
    <t xml:space="preserve">Mezisoučet                                "3.n.p."</t>
  </si>
  <si>
    <t>150</t>
  </si>
  <si>
    <t>971024561</t>
  </si>
  <si>
    <t>Vybourání otvorů ve zdivu kamenném pl do 1 m2 na MV nebo MVC tl do 600 mm</t>
  </si>
  <si>
    <t>-279480539</t>
  </si>
  <si>
    <t xml:space="preserve">1,25*0,6*0,25                         "131 - pískovcový sokl"</t>
  </si>
  <si>
    <t xml:space="preserve">1,25*0,5*0,50                         "131 - kamenné základy"</t>
  </si>
  <si>
    <t>151</t>
  </si>
  <si>
    <t>971033581</t>
  </si>
  <si>
    <t>Vybourání otvorů ve zdivu cihelném pl do 1 m2 na MVC nebo MV tl do 900 mm</t>
  </si>
  <si>
    <t>-436266687</t>
  </si>
  <si>
    <t>(2,82*1,5-2,1*1,5)*0,78</t>
  </si>
  <si>
    <t>(2,82*1,52-2,24*1,52)*0,78</t>
  </si>
  <si>
    <t>(1,32*1,95-1,06*1,52)*0,70*4</t>
  </si>
  <si>
    <t>1,15*(1,95-1,44)*0,68*9</t>
  </si>
  <si>
    <t xml:space="preserve">Mezisoučet                                   "3.n.p."</t>
  </si>
  <si>
    <t>152</t>
  </si>
  <si>
    <t>971033631</t>
  </si>
  <si>
    <t>Vybourání otvorů ve zdivu cihelném pl do 4 m2 na MVC nebo MV tl do 150 mm</t>
  </si>
  <si>
    <t>-1258974559</t>
  </si>
  <si>
    <t xml:space="preserve">(1,23-0,34)*4,1                              "131"</t>
  </si>
  <si>
    <t xml:space="preserve">1,23*3,79                                         "226"</t>
  </si>
  <si>
    <t>153</t>
  </si>
  <si>
    <t>971033641</t>
  </si>
  <si>
    <t>Vybourání otvorů ve zdivu cihelném pl do 4 m2 na MVC nebo MV tl do 300 mm</t>
  </si>
  <si>
    <t>263206210</t>
  </si>
  <si>
    <t xml:space="preserve">1,43*4,1*0,34                              "131"</t>
  </si>
  <si>
    <t xml:space="preserve">Mezisoučet                                  "1.n.p."</t>
  </si>
  <si>
    <t xml:space="preserve">1,43*3,79*0,34                            "226"</t>
  </si>
  <si>
    <t xml:space="preserve">Mezisoučet                                  "2.n.p."</t>
  </si>
  <si>
    <t>(1,975*2,2-0,8*1,97)*0,32</t>
  </si>
  <si>
    <t>154</t>
  </si>
  <si>
    <t>971033651</t>
  </si>
  <si>
    <t>Vybourání otvorů ve zdivu cihelném pl do 4 m2 na MVC nebo MV tl do 600 mm</t>
  </si>
  <si>
    <t>677300717</t>
  </si>
  <si>
    <t xml:space="preserve">1,25*2,18*0,50                         "131"</t>
  </si>
  <si>
    <t xml:space="preserve">Mezisoučet                              "1.n.p."</t>
  </si>
  <si>
    <t>1,1*2,1*0,65</t>
  </si>
  <si>
    <t>1,85*2,1*0,57</t>
  </si>
  <si>
    <t>1,15*1,95*0,58*2</t>
  </si>
  <si>
    <t xml:space="preserve">Mezisoučet                               "3.n.p."  </t>
  </si>
  <si>
    <t>155</t>
  </si>
  <si>
    <t>971033681</t>
  </si>
  <si>
    <t>Vybourání otvorů ve zdivu cihelném pl do 4 m2 na MVC nebo MV tl do 900 mm</t>
  </si>
  <si>
    <t>-206600319</t>
  </si>
  <si>
    <t>1,05*1,55*0,7*2</t>
  </si>
  <si>
    <t>1,15*(2,8-1,44)*0,68</t>
  </si>
  <si>
    <t xml:space="preserve">Mezisoučet                             "3.n.p."</t>
  </si>
  <si>
    <t>156</t>
  </si>
  <si>
    <t>972054691</t>
  </si>
  <si>
    <t>Vybourání otvorů v ŽB stropech nebo klenbách pl do 4 m2 tl přes 80 mm</t>
  </si>
  <si>
    <t>1357846807</t>
  </si>
  <si>
    <t xml:space="preserve">(1,44+0,1)*1,43*0,32             "strop nad 226"</t>
  </si>
  <si>
    <t>157</t>
  </si>
  <si>
    <t>973031151</t>
  </si>
  <si>
    <t>Vysekání výklenků ve zdivu cihelném na MV nebo MVC pl přes 0,25 m2</t>
  </si>
  <si>
    <t>315312078</t>
  </si>
  <si>
    <t xml:space="preserve">0,50*1,20*0,25                              "104"</t>
  </si>
  <si>
    <t>158</t>
  </si>
  <si>
    <t>973031325</t>
  </si>
  <si>
    <t>Vysekání kapes ve zdivu cihelném na MV nebo MVC pl do 0,10 m2 hl do 300 mm</t>
  </si>
  <si>
    <t>1650714625</t>
  </si>
  <si>
    <t xml:space="preserve">40*2            "kapsy pro doplněné stropní trámy nad 2.n.p."</t>
  </si>
  <si>
    <t>159</t>
  </si>
  <si>
    <t>973031345</t>
  </si>
  <si>
    <t>Vysekání kapes ve zdivu cihelném na MV nebo MVC pl do 0,25 m2 hl do 300 mm</t>
  </si>
  <si>
    <t>-500453898</t>
  </si>
  <si>
    <t xml:space="preserve">1                                          "131"</t>
  </si>
  <si>
    <t>160</t>
  </si>
  <si>
    <t>974031664</t>
  </si>
  <si>
    <t>Vysekání rýh ve zdivu cihelném pro vtahování nosníků hl do 150 mm v do 150 mm</t>
  </si>
  <si>
    <t>98716919</t>
  </si>
  <si>
    <t xml:space="preserve">1,65*3                                     "pro 3 x I 140 - 131"</t>
  </si>
  <si>
    <t xml:space="preserve">0,6*1                                         "pro I 120 - 131"</t>
  </si>
  <si>
    <t xml:space="preserve">1,0*1                                         "pro I 120 - 104"</t>
  </si>
  <si>
    <t xml:space="preserve">Mezisoučet                                      "1.n.p."</t>
  </si>
  <si>
    <t xml:space="preserve">(1,45*3*2+1,55*3*11+1,72*3*4)                     "I 120 - obvodové zdivo"</t>
  </si>
  <si>
    <t xml:space="preserve">(1,50*3+1,45*3+1,50*3+1,50*3+1,50*3+1,50*3+1,40*3+1,40*2+1,50*2)  "I 120 - vnitřní zdivo"</t>
  </si>
  <si>
    <t xml:space="preserve">(2,25*3+2,4*2)                         "I 140 - vnitřní stěny"</t>
  </si>
  <si>
    <t xml:space="preserve">(5,35*2+6,2*2)                                  "HEB 160"</t>
  </si>
  <si>
    <t xml:space="preserve">6,5*2                                                     "HEB 180"</t>
  </si>
  <si>
    <t>161</t>
  </si>
  <si>
    <t>976027231</t>
  </si>
  <si>
    <t>Vybourání krycích desek kamenných tl do 100 mm</t>
  </si>
  <si>
    <t>-1193848767</t>
  </si>
  <si>
    <t>162</t>
  </si>
  <si>
    <t>978011191</t>
  </si>
  <si>
    <t>Otlučení (osekání) vnitřní vápenné nebo vápenocementové omítky stropů v rozsahu přes 50 do 100 %</t>
  </si>
  <si>
    <t>-979945506</t>
  </si>
  <si>
    <t xml:space="preserve">1,23*1,43                           "omítka nad 226"</t>
  </si>
  <si>
    <t>163</t>
  </si>
  <si>
    <t>978012191</t>
  </si>
  <si>
    <t>Otlučení (osekání) vnitřní vápenné nebo vápenocementové omítky stropů rákosových v rozsahu přes 50 do 100 %</t>
  </si>
  <si>
    <t>-24058317</t>
  </si>
  <si>
    <t xml:space="preserve">(1,44+0,125)*1,43                  "omítka nad 131"</t>
  </si>
  <si>
    <t xml:space="preserve">Mezisoučet                                       "1.n.p."</t>
  </si>
  <si>
    <t>(3,71+2,95)*5,06</t>
  </si>
  <si>
    <t>5,14*5,04</t>
  </si>
  <si>
    <t>5,23*(4,69+0,19+2,2)</t>
  </si>
  <si>
    <t>2,85*6,98</t>
  </si>
  <si>
    <t>7,98*6,97</t>
  </si>
  <si>
    <t>5,4*6,92</t>
  </si>
  <si>
    <t>(3,47+3,9)/2*6,97</t>
  </si>
  <si>
    <t>3,61*(4,62+0,11+2,05)</t>
  </si>
  <si>
    <t>(2,92+5,0+3,5+1,8)*(4,63+1,8)</t>
  </si>
  <si>
    <t>(3,88+3,65+4,8)*(1,67+0,12+1,29)</t>
  </si>
  <si>
    <t>(2,88+3,05+0,86+1,48)*(2,14+2,64)</t>
  </si>
  <si>
    <t>4,29*4,93</t>
  </si>
  <si>
    <t xml:space="preserve">Mezisoučet                                          "3.n.p."</t>
  </si>
  <si>
    <t>164</t>
  </si>
  <si>
    <t>978013191</t>
  </si>
  <si>
    <t>Otlučení (osekání) vnitřní vápenné nebo vápenocementové omítky stěn v rozsahu přes 50 do 100 %</t>
  </si>
  <si>
    <t>1512430710</t>
  </si>
  <si>
    <t>(3,71+0,32+2,95+5,06)*2*3,1</t>
  </si>
  <si>
    <t>(5,14+5,04)*2*3,1</t>
  </si>
  <si>
    <t>(5,23+4,69+0,19+2,2)*2*3,1</t>
  </si>
  <si>
    <t>(2,85+6,98)*2*3,1</t>
  </si>
  <si>
    <t>(7,98+6,97)*2*3,1</t>
  </si>
  <si>
    <t>((5,4+6,92)*2-5,97)*3,1</t>
  </si>
  <si>
    <t>(3,47+6,97-5,97+3,9+6,97)*3,1</t>
  </si>
  <si>
    <t>((3,61+4,62+0,11+2,05)*2-5,67)*3,1</t>
  </si>
  <si>
    <t>((2,92+0,12+5,0+0,20+3,5+1,8+4,63+1,8)*2-5,67)*3,1</t>
  </si>
  <si>
    <t>(3,88+0,12+3,65+4,8+1,67+0,12+1,29)*2*3,1</t>
  </si>
  <si>
    <t>(2,88+3,05+0,86+1,48+2,14+2,64)*2*3,1</t>
  </si>
  <si>
    <t>(4,29+4,93)*2*3,1</t>
  </si>
  <si>
    <t xml:space="preserve">(9,29+1,48)*2*3,1                                      "přístavba"</t>
  </si>
  <si>
    <t xml:space="preserve">(2,4+2,17+4,83+1,98)*2*3,1                  "chodba u schodiště"</t>
  </si>
  <si>
    <t xml:space="preserve">(7,77+3,79)*2*3,1                                      "schodiště - 3.n.p."</t>
  </si>
  <si>
    <t xml:space="preserve">(4,66+3,79)*2*3,1                                      "schodiště - 4.n.p."</t>
  </si>
  <si>
    <t xml:space="preserve">Součet                                           "stávající nosné obvodové a vnitřní zdivo"</t>
  </si>
  <si>
    <t>165</t>
  </si>
  <si>
    <t>978015341</t>
  </si>
  <si>
    <t>Otlučení (osekání) vnější vápenné nebo vápenocementové omítky stupně členitosti 1 a 2 v rozsahu přes 20 do 30 %</t>
  </si>
  <si>
    <t>-805218689</t>
  </si>
  <si>
    <t>166</t>
  </si>
  <si>
    <t>978019341</t>
  </si>
  <si>
    <t>Otlučení (osekání) vnější vápenné nebo vápenocementové omítky stupně členitosti 3 až 5 v rozsahu přes 20 do 30 %</t>
  </si>
  <si>
    <t>1356507295</t>
  </si>
  <si>
    <t>167</t>
  </si>
  <si>
    <t>978023471</t>
  </si>
  <si>
    <t>Vyškrabání spár zdiva cihelného komínového</t>
  </si>
  <si>
    <t>608899007</t>
  </si>
  <si>
    <t>168</t>
  </si>
  <si>
    <t>978036171</t>
  </si>
  <si>
    <t>Otlučení (osekání) cementových omítek vnějších ploch v rozsahu do 65 %</t>
  </si>
  <si>
    <t>-168312485</t>
  </si>
  <si>
    <t>169</t>
  </si>
  <si>
    <t>978036191</t>
  </si>
  <si>
    <t>Otlučení (osekání) cementových omítek vnějších ploch v rozsahu přes 80 do 100 %</t>
  </si>
  <si>
    <t>736041023</t>
  </si>
  <si>
    <t>170</t>
  </si>
  <si>
    <t>978059541</t>
  </si>
  <si>
    <t>Odsekání a odebrání obkladů stěn z vnitřních obkládaček plochy přes 1 m2</t>
  </si>
  <si>
    <t>340872687</t>
  </si>
  <si>
    <t>(1,48+1,11)*2*2,0*4</t>
  </si>
  <si>
    <t>(2,1+2,74)*2*2,0</t>
  </si>
  <si>
    <t>(1,48+0,86+3,05+2,88+3,15)*2*1,5</t>
  </si>
  <si>
    <t>(0,7+1,65)*2*1,5*4</t>
  </si>
  <si>
    <t>(1,6+1,0)*2*1,5</t>
  </si>
  <si>
    <t>171</t>
  </si>
  <si>
    <t>9851312211</t>
  </si>
  <si>
    <t>Odsolovací zábaly - rozsah a postup dle Technické Zprávy</t>
  </si>
  <si>
    <t>1431802311</t>
  </si>
  <si>
    <t>172</t>
  </si>
  <si>
    <t>993111111</t>
  </si>
  <si>
    <t>Dovoz a odvoz lešení řadového do 10 km včetně naložení a složení</t>
  </si>
  <si>
    <t>829619996</t>
  </si>
  <si>
    <t>173</t>
  </si>
  <si>
    <t>993111119</t>
  </si>
  <si>
    <t>Příplatek k ceně dovozu a odvozu lešení řadového ZKD 10 km přes 10 km</t>
  </si>
  <si>
    <t>649753469</t>
  </si>
  <si>
    <t>997</t>
  </si>
  <si>
    <t>Přesun sutě</t>
  </si>
  <si>
    <t>174</t>
  </si>
  <si>
    <t>997013011</t>
  </si>
  <si>
    <t>Vyklizení ulehlé suti z prostorů přes 15 m2 s naložením z hl do 2 m</t>
  </si>
  <si>
    <t>-833571379</t>
  </si>
  <si>
    <t xml:space="preserve">3,0                                       "stávající suť v krovu"</t>
  </si>
  <si>
    <t>175</t>
  </si>
  <si>
    <t>997013155</t>
  </si>
  <si>
    <t>Vnitrostaveništní doprava suti a vybouraných hmot pro budovy v přes 15 do 18 m s omezením mechanizace</t>
  </si>
  <si>
    <t>655149034</t>
  </si>
  <si>
    <t>176</t>
  </si>
  <si>
    <t>997013501</t>
  </si>
  <si>
    <t>Odvoz suti a vybouraných hmot na skládku nebo meziskládku do 1 km se složením</t>
  </si>
  <si>
    <t>-1610529174</t>
  </si>
  <si>
    <t>177</t>
  </si>
  <si>
    <t>997013509</t>
  </si>
  <si>
    <t>Příplatek k odvozu suti a vybouraných hmot na skládku ZKD 1 km přes 1 km</t>
  </si>
  <si>
    <t>-1960570601</t>
  </si>
  <si>
    <t>433*10 'Přepočtené koeficientem množství</t>
  </si>
  <si>
    <t>178</t>
  </si>
  <si>
    <t>997013811</t>
  </si>
  <si>
    <t>Poplatek za uložení na skládce (skládkovné) stavebního odpadu dřevěného kód odpadu 17 02 01</t>
  </si>
  <si>
    <t>-902396793</t>
  </si>
  <si>
    <t>179</t>
  </si>
  <si>
    <t>997013869</t>
  </si>
  <si>
    <t>Poplatek za uložení stavebního odpadu na recyklační skládce (skládkovné) ze směsí betonu, cihel a keramických výrobků kód odpadu 17 01 07</t>
  </si>
  <si>
    <t>-96022667</t>
  </si>
  <si>
    <t>998</t>
  </si>
  <si>
    <t>Přesun hmot</t>
  </si>
  <si>
    <t>180</t>
  </si>
  <si>
    <t>998017003</t>
  </si>
  <si>
    <t>Přesun hmot s omezením mechanizace pro budovy v přes 12 do 24 m</t>
  </si>
  <si>
    <t>1326973299</t>
  </si>
  <si>
    <t>PSV</t>
  </si>
  <si>
    <t>Práce a dodávky PSV</t>
  </si>
  <si>
    <t>711</t>
  </si>
  <si>
    <t>Izolace proti vodě, vlhkosti a plynům</t>
  </si>
  <si>
    <t>181</t>
  </si>
  <si>
    <t>711111001</t>
  </si>
  <si>
    <t>Provedení izolace proti zemní vlhkosti vodorovné za studena nátěrem penetračním</t>
  </si>
  <si>
    <t>-270670880</t>
  </si>
  <si>
    <t xml:space="preserve">2,29*1,85                             "výtah"</t>
  </si>
  <si>
    <t>182</t>
  </si>
  <si>
    <t>711112001</t>
  </si>
  <si>
    <t>Provedení izolace proti zemní vlhkosti svislé za studena nátěrem penetračním</t>
  </si>
  <si>
    <t>-1392273769</t>
  </si>
  <si>
    <t xml:space="preserve">(2,29+1,85)*2*0,85                      "výtah"</t>
  </si>
  <si>
    <t>183</t>
  </si>
  <si>
    <t>11163150</t>
  </si>
  <si>
    <t>lak penetrační asfaltový</t>
  </si>
  <si>
    <t>-1208734304</t>
  </si>
  <si>
    <t>fig31*0,00030</t>
  </si>
  <si>
    <t>fig32*0,00035</t>
  </si>
  <si>
    <t>184</t>
  </si>
  <si>
    <t>711141559</t>
  </si>
  <si>
    <t>Provedení izolace proti zemní vlhkosti pásy přitavením vodorovné NAIP</t>
  </si>
  <si>
    <t>1038538280</t>
  </si>
  <si>
    <t>185</t>
  </si>
  <si>
    <t>711142559</t>
  </si>
  <si>
    <t>Provedení izolace proti zemní vlhkosti pásy přitavením svislé NAIP</t>
  </si>
  <si>
    <t>-1829982093</t>
  </si>
  <si>
    <t>186</t>
  </si>
  <si>
    <t>62853004</t>
  </si>
  <si>
    <t>pás asfaltový natavitelný modifikovaný SBS s vložkou ze skleněné tkaniny a spalitelnou PE fólií nebo jemnozrnným minerálním posypem na horním povrchu tl 4,0mm</t>
  </si>
  <si>
    <t>2007775445</t>
  </si>
  <si>
    <t>fig31*1,20</t>
  </si>
  <si>
    <t>fig32*1,25</t>
  </si>
  <si>
    <t>187</t>
  </si>
  <si>
    <t>998711103</t>
  </si>
  <si>
    <t>Přesun hmot tonážní pro izolace proti vodě, vlhkosti a plynům v objektech v přes 12 do 60 m</t>
  </si>
  <si>
    <t>775049506</t>
  </si>
  <si>
    <t>713</t>
  </si>
  <si>
    <t>Izolace tepelné</t>
  </si>
  <si>
    <t>188</t>
  </si>
  <si>
    <t>713121111</t>
  </si>
  <si>
    <t>Montáž izolace tepelné podlah volně kladenými rohožemi, pásy, dílci, deskami 1 vrstva</t>
  </si>
  <si>
    <t>1776199927</t>
  </si>
  <si>
    <t>189</t>
  </si>
  <si>
    <t>63151434</t>
  </si>
  <si>
    <t>deska tepelně izolační minerální plovoucích podlah λ=0,036-0,037 tl 20mm</t>
  </si>
  <si>
    <t>-1174326640</t>
  </si>
  <si>
    <t>P1*1,05</t>
  </si>
  <si>
    <t>P2*1,05</t>
  </si>
  <si>
    <t>190</t>
  </si>
  <si>
    <t>713121122</t>
  </si>
  <si>
    <t>Montáž izolace tepelné podlah volně kladenými mezi trámy nebo rošt rohožemi, pásy, dílci, deskami 2 vrstvy</t>
  </si>
  <si>
    <t>-1412587044</t>
  </si>
  <si>
    <t>191</t>
  </si>
  <si>
    <t>63148011</t>
  </si>
  <si>
    <t>deska tepelně izolační minerální univerzální λ=0,038-0,039 tl 200mm</t>
  </si>
  <si>
    <t>367843424</t>
  </si>
  <si>
    <t>fig48*1,05</t>
  </si>
  <si>
    <t>192</t>
  </si>
  <si>
    <t>63148100</t>
  </si>
  <si>
    <t>deska tepelně izolační minerální univerzální λ=0,038-0,039 tl 40mm</t>
  </si>
  <si>
    <t>1922492218</t>
  </si>
  <si>
    <t>193</t>
  </si>
  <si>
    <t>713121211</t>
  </si>
  <si>
    <t>Montáž izolace tepelné podlah volně kladenými okrajovými pásky</t>
  </si>
  <si>
    <t>-1944891592</t>
  </si>
  <si>
    <t>194</t>
  </si>
  <si>
    <t>63140274</t>
  </si>
  <si>
    <t>pásek okrajový izolační minerální plovoucích podlah š 120mm tl 12mm</t>
  </si>
  <si>
    <t>1384790573</t>
  </si>
  <si>
    <t>195</t>
  </si>
  <si>
    <t>713131151</t>
  </si>
  <si>
    <t>Montáž izolace tepelné stěn volně vloženými rohožemi, pásy, dílci, deskami 1 vrstva</t>
  </si>
  <si>
    <t>1901677053</t>
  </si>
  <si>
    <t xml:space="preserve">1,85*0,85                      "výtah"</t>
  </si>
  <si>
    <t>196</t>
  </si>
  <si>
    <t>28376416</t>
  </si>
  <si>
    <t>deska XPS hrana polodrážková a hladký povrch 300kPA λ=0,035 tl 40mm</t>
  </si>
  <si>
    <t>-693685213</t>
  </si>
  <si>
    <t xml:space="preserve">1,85*0,85*1,05                      "výtah"</t>
  </si>
  <si>
    <t>197</t>
  </si>
  <si>
    <t>713191132</t>
  </si>
  <si>
    <t>Montáž izolace tepelné podlah, stropů vrchem nebo střech překrytí separační fólií z PE</t>
  </si>
  <si>
    <t>-1039555248</t>
  </si>
  <si>
    <t>198</t>
  </si>
  <si>
    <t>28329035</t>
  </si>
  <si>
    <t>fólie kontaktní difuzně propustná pro doplňkovou hydroizolační vrstvu, třívrstvá mikroporézní PP 130-135g/m2 s integrovanou samolepící páskou</t>
  </si>
  <si>
    <t>-278864009</t>
  </si>
  <si>
    <t>fig51*1,15</t>
  </si>
  <si>
    <t>199</t>
  </si>
  <si>
    <t>28323020</t>
  </si>
  <si>
    <t>fólie separační PE 2 x 50 m</t>
  </si>
  <si>
    <t>348378781</t>
  </si>
  <si>
    <t>P2*1,15</t>
  </si>
  <si>
    <t>200</t>
  </si>
  <si>
    <t>998713103</t>
  </si>
  <si>
    <t>Přesun hmot tonážní pro izolace tepelné v objektech v přes 12 do 24 m</t>
  </si>
  <si>
    <t>823958827</t>
  </si>
  <si>
    <t>714</t>
  </si>
  <si>
    <t>Akustická a protiotřesová opatření</t>
  </si>
  <si>
    <t>201</t>
  </si>
  <si>
    <t>714112201</t>
  </si>
  <si>
    <t>Montáž akustických obkladů stěn z desek vyplněných křemičitým pískemn ukotvených do zdiva jednovrstvých</t>
  </si>
  <si>
    <t>-435655297</t>
  </si>
  <si>
    <t xml:space="preserve">22,3                                       "301"</t>
  </si>
  <si>
    <t xml:space="preserve">19,9                                       "302"</t>
  </si>
  <si>
    <t xml:space="preserve">26,9                                       "303"</t>
  </si>
  <si>
    <t xml:space="preserve">10,9                                       "318"</t>
  </si>
  <si>
    <t>202</t>
  </si>
  <si>
    <t>63126336</t>
  </si>
  <si>
    <t>panel akustický povrch velice porézní skelná tkanina hrana zatřená zkosená αw=1,00 šroubovaný bílý tl 40mm</t>
  </si>
  <si>
    <t>-532735992</t>
  </si>
  <si>
    <t>fig71*1,05</t>
  </si>
  <si>
    <t>203</t>
  </si>
  <si>
    <t>714121011</t>
  </si>
  <si>
    <t>Montáž podstropních panelů s rozšířenou zvukovou pohltivostí zavěšených na viditelný rošt</t>
  </si>
  <si>
    <t>-634298860</t>
  </si>
  <si>
    <t xml:space="preserve">6,6                                         "301"</t>
  </si>
  <si>
    <t xml:space="preserve">14,4                                       "302"</t>
  </si>
  <si>
    <t xml:space="preserve">14,4                                       "303"</t>
  </si>
  <si>
    <t xml:space="preserve">15,4                                       "318"</t>
  </si>
  <si>
    <t>204</t>
  </si>
  <si>
    <t>59030599</t>
  </si>
  <si>
    <t>deska pro bezesparý deskový podhled s celoplošnou perforací</t>
  </si>
  <si>
    <t>-912691309</t>
  </si>
  <si>
    <t>fig72*1,05</t>
  </si>
  <si>
    <t>205</t>
  </si>
  <si>
    <t>714183002</t>
  </si>
  <si>
    <t>Montáž pohltivých desek na sraz volně stropů a stěn</t>
  </si>
  <si>
    <t>1554938365</t>
  </si>
  <si>
    <t>206</t>
  </si>
  <si>
    <t>63150930</t>
  </si>
  <si>
    <t>deska speciální akustická ze skleněných vláken jednostranně kašírovaná černou netkanou textílií tl 50mm</t>
  </si>
  <si>
    <t>1648600104</t>
  </si>
  <si>
    <t>207</t>
  </si>
  <si>
    <t>998714103</t>
  </si>
  <si>
    <t>Přesun hmot tonážní pro akustická a protiotřesová opatření v objektech v do 24 m</t>
  </si>
  <si>
    <t>224259852</t>
  </si>
  <si>
    <t>762</t>
  </si>
  <si>
    <t>Konstrukce tesařské</t>
  </si>
  <si>
    <t>208</t>
  </si>
  <si>
    <t>762083122</t>
  </si>
  <si>
    <t>Impregnace řeziva proti dřevokaznému hmyzu, houbám a plísním máčením třída ohrožení 3 a 4</t>
  </si>
  <si>
    <t>2067984383</t>
  </si>
  <si>
    <t xml:space="preserve">8,65*4*0,10*0,15                                   "100/150 - krokve"</t>
  </si>
  <si>
    <t xml:space="preserve">1,2*40*0,12*0,14                                    "120/140 - výměny"</t>
  </si>
  <si>
    <t xml:space="preserve">0,9*30*0,14*0,14                                  "140/140 - pásky"</t>
  </si>
  <si>
    <t xml:space="preserve">2,6*2*0,14*0,14                                       "140/140 - sloupky"</t>
  </si>
  <si>
    <t xml:space="preserve">8,0*1*0,16*0,14                                    "160/140 - pozednice"</t>
  </si>
  <si>
    <t xml:space="preserve">81,0*0,12*0,22                          "120/220 - zesílení vaznice"</t>
  </si>
  <si>
    <t xml:space="preserve">3,0*20*2*0,12*0,23    "120/220-240 - příložky VT nebo ST"</t>
  </si>
  <si>
    <t xml:space="preserve">3,0*20*0,22*0,22          "sanace zhlaví vazných nebo stropních trámů - 220/220" </t>
  </si>
  <si>
    <t xml:space="preserve">24,5*0,20*0,24                       "200/240 - vrcholová vaznice"</t>
  </si>
  <si>
    <t>fig41*0,032</t>
  </si>
  <si>
    <t>fig42*0,06*0,06</t>
  </si>
  <si>
    <t>fig43*0,15*0,05</t>
  </si>
  <si>
    <t>fig45*0,14*0,10</t>
  </si>
  <si>
    <t>fig47*0,05*0,10</t>
  </si>
  <si>
    <t>fig48*0,024</t>
  </si>
  <si>
    <t>fig48*2*0,06*0,06</t>
  </si>
  <si>
    <t>fig51*0,038</t>
  </si>
  <si>
    <t>fig52*0,20*0,24</t>
  </si>
  <si>
    <t>fig53*0,24*0,24</t>
  </si>
  <si>
    <t>fig54*0,24*0,26</t>
  </si>
  <si>
    <t>209</t>
  </si>
  <si>
    <t>762085112</t>
  </si>
  <si>
    <t>Montáž svorníků nebo šroubů dl přes 150 do 300 mm</t>
  </si>
  <si>
    <t>1758739589</t>
  </si>
  <si>
    <t xml:space="preserve">30*9                                  "zesílení plných vazeb U 200,220,240"</t>
  </si>
  <si>
    <t xml:space="preserve">81*2                                   "zesílení středové vaznice příložkou"</t>
  </si>
  <si>
    <t>210</t>
  </si>
  <si>
    <t>31197008</t>
  </si>
  <si>
    <t>tyč závitová Pz 4.6 M20</t>
  </si>
  <si>
    <t>-383879223</t>
  </si>
  <si>
    <t xml:space="preserve">30*9*0,35           "zesílení plných vazeb U 200,220,240"</t>
  </si>
  <si>
    <t>211</t>
  </si>
  <si>
    <t>31197006</t>
  </si>
  <si>
    <t>tyč závitová Pz 4.6 M16</t>
  </si>
  <si>
    <t>1987514004</t>
  </si>
  <si>
    <t xml:space="preserve">81*2*0,35                      "zesílení středové vaznice příložkou"</t>
  </si>
  <si>
    <t>212</t>
  </si>
  <si>
    <t>762085113</t>
  </si>
  <si>
    <t>Montáž svorníků nebo šroubů dl přes 300 do 450 mm</t>
  </si>
  <si>
    <t>1469072706</t>
  </si>
  <si>
    <t xml:space="preserve">16*20                               "sanace zhlaví VT nebo ST"</t>
  </si>
  <si>
    <t>213</t>
  </si>
  <si>
    <t>-1203361260</t>
  </si>
  <si>
    <t xml:space="preserve">16*20*0,50                               "sanace zhlaví VT nebo ST"</t>
  </si>
  <si>
    <t>214</t>
  </si>
  <si>
    <t>762112120</t>
  </si>
  <si>
    <t>Montáž tesařských stěn na hladko z hraněného řeziva průřezové pl přes 120 do 224 cm2</t>
  </si>
  <si>
    <t>1649846854</t>
  </si>
  <si>
    <t>7*(1,7+2,9)+3*2,7*2</t>
  </si>
  <si>
    <t>6*(1,7+2,9)+3*2,7*2</t>
  </si>
  <si>
    <t>5*(1,7+2,7)+3*2,5*2</t>
  </si>
  <si>
    <t>9*(1,7+2,2)+1*2,2*2</t>
  </si>
  <si>
    <t>2*(1,7+2,2)+1*2,2*2</t>
  </si>
  <si>
    <t xml:space="preserve">Mezisoučet                             "140/100 - S1"</t>
  </si>
  <si>
    <t>215</t>
  </si>
  <si>
    <t>60512130</t>
  </si>
  <si>
    <t>hranol stavební řezivo průřezu do 224cm2 do dl 6m</t>
  </si>
  <si>
    <t>-837065434</t>
  </si>
  <si>
    <t>fig45*0,14*0,10*1,1</t>
  </si>
  <si>
    <t>216</t>
  </si>
  <si>
    <t>762195000</t>
  </si>
  <si>
    <t>Spojovací prostředky pro montáž stěn, příček, bednění stěn</t>
  </si>
  <si>
    <t>1391653785</t>
  </si>
  <si>
    <t>217</t>
  </si>
  <si>
    <t>762331923</t>
  </si>
  <si>
    <t>Vyřezání části střešní vazby průřezové pl řeziva přes 120 do 224 cm2 dl přes 5 do 8 m</t>
  </si>
  <si>
    <t>-1442097087</t>
  </si>
  <si>
    <t xml:space="preserve">8,0                                              "pozednice 160/140"</t>
  </si>
  <si>
    <t>218</t>
  </si>
  <si>
    <t>762331951</t>
  </si>
  <si>
    <t>Vyřezání části střešní vazby průřezové pl řeziva přes 450 cm2 dl do 3 m</t>
  </si>
  <si>
    <t>1262455197</t>
  </si>
  <si>
    <t xml:space="preserve">3,0*20          "sanace zhlaví vazných nebo stropních trámů" </t>
  </si>
  <si>
    <t>219</t>
  </si>
  <si>
    <t>762332932</t>
  </si>
  <si>
    <t>Montáž doplnění části střešní vazby hranoly nehoblovanými průřezové pl přes 120 do 224 cm2</t>
  </si>
  <si>
    <t>548940172</t>
  </si>
  <si>
    <t xml:space="preserve">8,65*4                                   "100/150 - krokve"</t>
  </si>
  <si>
    <t xml:space="preserve">1,2*40                                    "120/140 - výměny"</t>
  </si>
  <si>
    <t xml:space="preserve">0,9*30                                  "140/140 - pásky"</t>
  </si>
  <si>
    <t xml:space="preserve">2,6*2                                       "140/140 - sloupky"</t>
  </si>
  <si>
    <t xml:space="preserve">8,0*1                                      "160/140 - pozednice"</t>
  </si>
  <si>
    <t>220</t>
  </si>
  <si>
    <t>-1964892553</t>
  </si>
  <si>
    <t xml:space="preserve">1,2*40*0,12*0,14*1,1                                    "120/140 - výměny"</t>
  </si>
  <si>
    <t xml:space="preserve">0,9*30*0,14*0,14*1,1                                  "140/140 - pásky"</t>
  </si>
  <si>
    <t xml:space="preserve">2,6*2*0,14*0,14*1,1                                       "140/140 - sloupky"</t>
  </si>
  <si>
    <t xml:space="preserve">8,0*1*0,16*0,14*1,1                                      "160/140 - pozednice"</t>
  </si>
  <si>
    <t>221</t>
  </si>
  <si>
    <t>60512132</t>
  </si>
  <si>
    <t>hranol stavební řezivo průřezu do 224cm2 přes dl 8m</t>
  </si>
  <si>
    <t>253838014</t>
  </si>
  <si>
    <t xml:space="preserve">8,65*4*0,10*0,15*1,1                                   "100/150 - krokve"</t>
  </si>
  <si>
    <t>222</t>
  </si>
  <si>
    <t>762332933</t>
  </si>
  <si>
    <t>Montáž doplnění části střešní vazby hranoly nehoblovanými průřezové pl přes 224 do 288 cm2</t>
  </si>
  <si>
    <t>-782258245</t>
  </si>
  <si>
    <t xml:space="preserve">81,0                                       "120/220 - zesílení vaznice"</t>
  </si>
  <si>
    <t xml:space="preserve">3,0*20*2                              "120/220-240 - příložky VT nebo ST"</t>
  </si>
  <si>
    <t>223</t>
  </si>
  <si>
    <t>60512135</t>
  </si>
  <si>
    <t>hranol stavební řezivo průřezu do 288cm2 do dl 6m</t>
  </si>
  <si>
    <t>-202735587</t>
  </si>
  <si>
    <t xml:space="preserve">81,0*0,12*0,22*1,1                          "120/220 - zesílení vaznice"</t>
  </si>
  <si>
    <t xml:space="preserve">3,0*20*2*0,12*0,23*1,1             "120/220-240 - příložky VT nebo ST"</t>
  </si>
  <si>
    <t>224</t>
  </si>
  <si>
    <t>762332935</t>
  </si>
  <si>
    <t>Montáž doplnění části střešní vazby hranoly nehoblovanými průřezové pl přes 450 do 600 cm2</t>
  </si>
  <si>
    <t>143771738</t>
  </si>
  <si>
    <t xml:space="preserve">3,0*20          "sanace zhlaví vazných nebo stropních trámů - 220/220" </t>
  </si>
  <si>
    <t xml:space="preserve">24,5                                                    "200/240 - vrcholová vaznice"</t>
  </si>
  <si>
    <t>225</t>
  </si>
  <si>
    <t>60512145</t>
  </si>
  <si>
    <t>hranol stavební řezivo průřezu nad 450cm2 do dl 6m</t>
  </si>
  <si>
    <t>732031330</t>
  </si>
  <si>
    <t xml:space="preserve">3,0*20*0,22*0,22*1,1          "sanace zhlaví vazných nebo stropních trámů - 220/220" </t>
  </si>
  <si>
    <t xml:space="preserve">24,5*0,20*0,24*1,1                                                    "200/240 - vrcholová vaznice"</t>
  </si>
  <si>
    <t>226</t>
  </si>
  <si>
    <t>762333912</t>
  </si>
  <si>
    <t>Otesání části střešní vazby z hranolů průřezové pl přes 120 do 224 cm2</t>
  </si>
  <si>
    <t>1423416727</t>
  </si>
  <si>
    <t xml:space="preserve">21,0                                             "pozednice"</t>
  </si>
  <si>
    <t>227</t>
  </si>
  <si>
    <t>762333915</t>
  </si>
  <si>
    <t>Otesání části střešní vazby z hranolů průřezové pl přes 450 cm2</t>
  </si>
  <si>
    <t>998501112</t>
  </si>
  <si>
    <t xml:space="preserve">9,0*11+14,0+15,0                  "vazné trámy a stropní trámy"</t>
  </si>
  <si>
    <t>228</t>
  </si>
  <si>
    <t>762341210</t>
  </si>
  <si>
    <t>Montáž bednění střech rovných a šikmých sklonu do 60° z hrubých prken na sraz tl do 32 mm</t>
  </si>
  <si>
    <t>-412152598</t>
  </si>
  <si>
    <t>(40,96+0,3*2+40,49+0,3*2)/2*8,65*2+(10,1+0,3*2)*1,9</t>
  </si>
  <si>
    <t>229</t>
  </si>
  <si>
    <t>60511081</t>
  </si>
  <si>
    <t>řezivo jehličnaté středové smrk tl 18-32mm dl 4-5m</t>
  </si>
  <si>
    <t>1489632272</t>
  </si>
  <si>
    <t>fig41*0,032*1,1</t>
  </si>
  <si>
    <t>230</t>
  </si>
  <si>
    <t>762341811</t>
  </si>
  <si>
    <t>Demontáž bednění střech z prken</t>
  </si>
  <si>
    <t>-59426184</t>
  </si>
  <si>
    <t>(40,96+40,49)/2*8,65*2+10,1*1,9</t>
  </si>
  <si>
    <t>231</t>
  </si>
  <si>
    <t>762342511</t>
  </si>
  <si>
    <t>Montáž kontralatí na podklad bez tepelné izolace</t>
  </si>
  <si>
    <t>-345409493</t>
  </si>
  <si>
    <t xml:space="preserve">32*2*8,65+10*1,9                  "60/60 - kontralatě"</t>
  </si>
  <si>
    <t xml:space="preserve">1,0*57                                     "150/50 - svlaky"</t>
  </si>
  <si>
    <t>232</t>
  </si>
  <si>
    <t>60514112</t>
  </si>
  <si>
    <t>řezivo jehličnaté lať surová dl 4m</t>
  </si>
  <si>
    <t>1869256751</t>
  </si>
  <si>
    <t>fig42*0,06*0,06*1,1</t>
  </si>
  <si>
    <t>233</t>
  </si>
  <si>
    <t>60511022</t>
  </si>
  <si>
    <t>řezivo jehličnaté středové smrk tl 33-100mm dl 2-3,5m</t>
  </si>
  <si>
    <t>-1403352827</t>
  </si>
  <si>
    <t xml:space="preserve">fig43*0,15*0,05*1,1                                     </t>
  </si>
  <si>
    <t>234</t>
  </si>
  <si>
    <t>762395000</t>
  </si>
  <si>
    <t>Spojovací prostředky krovů, bednění, laťování, nadstřešních konstrukcí</t>
  </si>
  <si>
    <t>664540426</t>
  </si>
  <si>
    <t>235</t>
  </si>
  <si>
    <t>762431110</t>
  </si>
  <si>
    <t>Montáž obložení stěn deskami z dřevovláknitých hmot měkkými</t>
  </si>
  <si>
    <t>-1136066545</t>
  </si>
  <si>
    <t>(7,45+0,32*2)*(1,7+2,9)+(4,9+2,5)/2*2,7*2</t>
  </si>
  <si>
    <t>(6,08+0,32*2)*(1,7+2,9)+(4,9+2,5)/2*2,7*2</t>
  </si>
  <si>
    <t>(4,79+0,32*2)*(1,7+2,7)+(4,4+2,2)/2*2,5*2</t>
  </si>
  <si>
    <t>(10,02+0,32*2)*(1,7+2,2)+(2,6+1,5)/2*2,2*2</t>
  </si>
  <si>
    <t>(1,02+0,32*2)*(1,7+2,2)+(2,6+1,5)/2*2,2*2</t>
  </si>
  <si>
    <t xml:space="preserve">Mezisoučet                             "S1"</t>
  </si>
  <si>
    <t>236</t>
  </si>
  <si>
    <t>60715157</t>
  </si>
  <si>
    <t>deska dřevovláknitá zvukově a tepelně izolační tl 15mm</t>
  </si>
  <si>
    <t>919245188</t>
  </si>
  <si>
    <t>fig46*1,1</t>
  </si>
  <si>
    <t>237</t>
  </si>
  <si>
    <t>762439001</t>
  </si>
  <si>
    <t>Montáž obložení stěn podkladový rošt</t>
  </si>
  <si>
    <t>-1061929077</t>
  </si>
  <si>
    <t>(7,45+0,32*2)*(4+6)+(4,9+2,5)/2*5*2</t>
  </si>
  <si>
    <t>(6,08+0,32*2)*(4+6)+(4,9+2,5)/2*5*2</t>
  </si>
  <si>
    <t>(4,79+0,32*2)*(4+6)+(4,4+2,2)/2*5*2</t>
  </si>
  <si>
    <t>(10,02+0,32*2)*(4+4)+(2,6+1,5)/2*4*2</t>
  </si>
  <si>
    <t>(1,02+0,32*2)*(4+4)+(2,6+1,5)/2*4*2</t>
  </si>
  <si>
    <t>238</t>
  </si>
  <si>
    <t>204843823</t>
  </si>
  <si>
    <t>fig47*0,05*0,10*1,1</t>
  </si>
  <si>
    <t>239</t>
  </si>
  <si>
    <t>762495000</t>
  </si>
  <si>
    <t>Spojovací prostředky pro montáž olištování, obložení stropů, střešních podhledů a stěn</t>
  </si>
  <si>
    <t>-514962317</t>
  </si>
  <si>
    <t>240</t>
  </si>
  <si>
    <t>762511294</t>
  </si>
  <si>
    <t>Podlahové kce podkladové dvouvrstvé z desek OSB tl 2x15 mm broušených na pero a drážku šroubovaných</t>
  </si>
  <si>
    <t>-1457174949</t>
  </si>
  <si>
    <t>241</t>
  </si>
  <si>
    <t>762512261</t>
  </si>
  <si>
    <t>Montáž podlahové kce podkladového roštu</t>
  </si>
  <si>
    <t>1001206559</t>
  </si>
  <si>
    <t>fig48*2</t>
  </si>
  <si>
    <t>242</t>
  </si>
  <si>
    <t>967684115</t>
  </si>
  <si>
    <t>fig48*2*0,06*0,06*1,1</t>
  </si>
  <si>
    <t>243</t>
  </si>
  <si>
    <t>762521104</t>
  </si>
  <si>
    <t>Položení podlahy z hrubých prken na sraz</t>
  </si>
  <si>
    <t>-575285606</t>
  </si>
  <si>
    <t xml:space="preserve">-(7,45+0,32*2)*(4,5+0,32*2)             "světlík"</t>
  </si>
  <si>
    <t xml:space="preserve">-(6,08+0,32*2)*(4,5+0,32*2)             "světlík"</t>
  </si>
  <si>
    <t xml:space="preserve">-(4,79+0,32*2)*(3,93+0,32*2)             "světlík"</t>
  </si>
  <si>
    <t xml:space="preserve">-(10,02+0,32*2)*(2,04+0,32*2)             "světlík"</t>
  </si>
  <si>
    <t xml:space="preserve">-(1,02+0,32*2)*(2,04+0,32*2)             "světlík"</t>
  </si>
  <si>
    <t xml:space="preserve">Mezisoučet                                   "S2"</t>
  </si>
  <si>
    <t>244</t>
  </si>
  <si>
    <t>60511112</t>
  </si>
  <si>
    <t>řezivo jehličnaté smrk, borovice š přes 80mm tl 24mm dl 4-5m</t>
  </si>
  <si>
    <t>249162855</t>
  </si>
  <si>
    <t>fig48*0,024*1,1</t>
  </si>
  <si>
    <t>245</t>
  </si>
  <si>
    <t>762521812</t>
  </si>
  <si>
    <t>Demontáž podlah bez polštářů z prken nebo fošen tloušťky přes 32 mm</t>
  </si>
  <si>
    <t>937094629</t>
  </si>
  <si>
    <t xml:space="preserve">7,72+16,32+22,82+13,42+17,14+27,04+37,88+56,43+29,85+19,61+35,87+33,93+20,87+24,81+28,46+20,45+12,26+25,69   "303-311,313-321 - původní stav"</t>
  </si>
  <si>
    <t xml:space="preserve">Mezisoučet                        "podlaha 3.n.p."</t>
  </si>
  <si>
    <t>246</t>
  </si>
  <si>
    <t>762526811</t>
  </si>
  <si>
    <t>Demontáž podlah z dřevotřísky, překližky, sololitu tloušťky do 20 mm bez polštářů</t>
  </si>
  <si>
    <t>320046246</t>
  </si>
  <si>
    <t>247</t>
  </si>
  <si>
    <t>762595001</t>
  </si>
  <si>
    <t>Spojovací prostředky pro položení dřevěných podlah a zakrytí kanálů</t>
  </si>
  <si>
    <t>1646330015</t>
  </si>
  <si>
    <t>248</t>
  </si>
  <si>
    <t>762811410</t>
  </si>
  <si>
    <t>Montáž zapuštěného záklopu z hrubých prken na sraz spáry nekryté</t>
  </si>
  <si>
    <t>987513348</t>
  </si>
  <si>
    <t>(3,35+0,5+3,0+0,5+4,96)*(4,75+0,5+3,09+0,69+4,65)-1,5*1,5</t>
  </si>
  <si>
    <t>4,87*(6,92+2,16)</t>
  </si>
  <si>
    <t>(11,17+0,3+5,36)*6,8</t>
  </si>
  <si>
    <t>13,6*6,15</t>
  </si>
  <si>
    <t>(3,57+3,15)/2*(6,8+6,48)</t>
  </si>
  <si>
    <t xml:space="preserve">Mezisoučet                                                   "zapuštěný záklop stropu nad 2.n.p."</t>
  </si>
  <si>
    <t>249</t>
  </si>
  <si>
    <t>605110221</t>
  </si>
  <si>
    <t>řezivo jehličnaté - zapuštěné bednění ze stávajících prken</t>
  </si>
  <si>
    <t>-1265682441</t>
  </si>
  <si>
    <t xml:space="preserve">fig51*0,038*0,50                             "50%"</t>
  </si>
  <si>
    <t>250</t>
  </si>
  <si>
    <t>605110222</t>
  </si>
  <si>
    <t>řezivo jehličnaté - zapuštěné bednění z nových prken</t>
  </si>
  <si>
    <t>-216717763</t>
  </si>
  <si>
    <t>251</t>
  </si>
  <si>
    <t>1062382131</t>
  </si>
  <si>
    <t xml:space="preserve">(4,75*10+3,09*12+4,65*14+6,92*7+2,16*8+6,8*27+6,15*22+6,8*5+6,48*6)*2*0,04*0,04*1,1             "latě 40/40 pod zapuštěný záklop"</t>
  </si>
  <si>
    <t>252</t>
  </si>
  <si>
    <t>762811811</t>
  </si>
  <si>
    <t>Demontáž záklopů stropů z hrubých prken tl do 32 mm</t>
  </si>
  <si>
    <t>-1249541222</t>
  </si>
  <si>
    <t xml:space="preserve">Mezisoučet                                              "podlaha půdy"</t>
  </si>
  <si>
    <t>253</t>
  </si>
  <si>
    <t>762811923</t>
  </si>
  <si>
    <t>Vyřezání části záklopu nebo podbíjení stropu z prken tl do 32 mm pl jednotlivě přes 1 do 4 m2</t>
  </si>
  <si>
    <t>895303591</t>
  </si>
  <si>
    <t xml:space="preserve">1,43*2                              "omítka nad 131 - podbíjení"</t>
  </si>
  <si>
    <t xml:space="preserve">1,43*2                              "podlaha ve 226 - záklop"</t>
  </si>
  <si>
    <t>254</t>
  </si>
  <si>
    <t>762821951</t>
  </si>
  <si>
    <t>Vyřezání části stropního trámu průřezové pl řeziva přes 450 cm2 dl přes 1 do 3 m</t>
  </si>
  <si>
    <t>57301566</t>
  </si>
  <si>
    <t xml:space="preserve">1,5*2                                "podlahový trám"</t>
  </si>
  <si>
    <t xml:space="preserve">1,5*2                                   "stropní trám"</t>
  </si>
  <si>
    <t>255</t>
  </si>
  <si>
    <t>762822140</t>
  </si>
  <si>
    <t>Montáž stropního trámu z hraněného řeziva průřezové pl přes 450 do 540 cm2 s výměnami</t>
  </si>
  <si>
    <t>30717555</t>
  </si>
  <si>
    <t xml:space="preserve">5,15*1+3,5*2+2,56*4             "200/240"</t>
  </si>
  <si>
    <t>256</t>
  </si>
  <si>
    <t>-662255162</t>
  </si>
  <si>
    <t>fig52*0,20*0,24*1,1</t>
  </si>
  <si>
    <t>fig54*0,24*0,26*1,1</t>
  </si>
  <si>
    <t>257</t>
  </si>
  <si>
    <t>762822150</t>
  </si>
  <si>
    <t>Montáž stropního trámu z hraněného řeziva průřezové pl přes 540 cm2 s výměnami</t>
  </si>
  <si>
    <t>727132816</t>
  </si>
  <si>
    <t xml:space="preserve">7,2*15+6,55*10+6,9*3+7,3*3                "240/240"</t>
  </si>
  <si>
    <t xml:space="preserve">5,05*2                                                            "240/260"</t>
  </si>
  <si>
    <t>258</t>
  </si>
  <si>
    <t>60512146</t>
  </si>
  <si>
    <t>hranol stavební řezivo průřezu nad 450cm2 dl 6-8m</t>
  </si>
  <si>
    <t>-1182156994</t>
  </si>
  <si>
    <t>fig53*0,24*0,24*1,1</t>
  </si>
  <si>
    <t>259</t>
  </si>
  <si>
    <t>762841812</t>
  </si>
  <si>
    <t>Demontáž podbíjení obkladů stropů a střech sklonu do 60° z hrubých prken s omítkou</t>
  </si>
  <si>
    <t>224859018</t>
  </si>
  <si>
    <t>(7,45+6,08)*4,5</t>
  </si>
  <si>
    <t>(10,02+1,02)*2,04</t>
  </si>
  <si>
    <t>4,79*3,93</t>
  </si>
  <si>
    <t xml:space="preserve">Mezisoučet                                           "otvory pro světlíky střešních oken"</t>
  </si>
  <si>
    <t>260</t>
  </si>
  <si>
    <t>762895000</t>
  </si>
  <si>
    <t>Spojovací prostředky pro montáž záklopu, stropnice a podbíjení</t>
  </si>
  <si>
    <t>812376667</t>
  </si>
  <si>
    <t>261</t>
  </si>
  <si>
    <t>998762103</t>
  </si>
  <si>
    <t>Přesun hmot tonážní pro kce tesařské v objektech v přes 12 do 24 m</t>
  </si>
  <si>
    <t>-429354230</t>
  </si>
  <si>
    <t>763</t>
  </si>
  <si>
    <t>Konstrukce suché výstavby</t>
  </si>
  <si>
    <t>262</t>
  </si>
  <si>
    <t>763111323</t>
  </si>
  <si>
    <t>SDK příčka tl 100 mm profil CW+UW 75 desky 1xDF 12,5 s izolací EI 45 Rw do 49 dB</t>
  </si>
  <si>
    <t>-1526311602</t>
  </si>
  <si>
    <t xml:space="preserve">1,43*4,1                               "130"</t>
  </si>
  <si>
    <t>263</t>
  </si>
  <si>
    <t>763111717</t>
  </si>
  <si>
    <t>SDK příčka základní penetrační nátěr (oboustranně)</t>
  </si>
  <si>
    <t>972948086</t>
  </si>
  <si>
    <t>264</t>
  </si>
  <si>
    <t>763111741</t>
  </si>
  <si>
    <t>Montáž parotěsné zábrany do SDK příčky</t>
  </si>
  <si>
    <t>-362891218</t>
  </si>
  <si>
    <t>265</t>
  </si>
  <si>
    <t>28329282</t>
  </si>
  <si>
    <t>fólie PE vyztužená Al vrstvou pro parotěsnou vrstvu 170g/m2</t>
  </si>
  <si>
    <t>165866908</t>
  </si>
  <si>
    <t>fig62*1,15</t>
  </si>
  <si>
    <t>266</t>
  </si>
  <si>
    <t>763111742</t>
  </si>
  <si>
    <t>Montáž jedné vrstvy tepelné izolace do SDK příčky</t>
  </si>
  <si>
    <t>-663581788</t>
  </si>
  <si>
    <t>fig62*2</t>
  </si>
  <si>
    <t>267</t>
  </si>
  <si>
    <t>63148104</t>
  </si>
  <si>
    <t>deska tepelně izolační minerální univerzální λ=0,038-0,039 tl 100mm</t>
  </si>
  <si>
    <t>948751991</t>
  </si>
  <si>
    <t>fig62*2*1,02</t>
  </si>
  <si>
    <t>268</t>
  </si>
  <si>
    <t>763121421</t>
  </si>
  <si>
    <t>SDK stěna předsazená tl 62,5 mm profil CW+UW 50 deska 1xDF 12,5 s izolací EI 30</t>
  </si>
  <si>
    <t>-1121419697</t>
  </si>
  <si>
    <t>7,45*(2,0+3,2)+(4,5+2,0)/2*3,1*2</t>
  </si>
  <si>
    <t>6,08*(2,0+3,2)+(4,5+2,0)/2*3,1*2</t>
  </si>
  <si>
    <t>4,79*(2,0+3,0)+(4,0+1,6)/2*3,1*2</t>
  </si>
  <si>
    <t>10,02*(2,0+2,5)+(2,04+1,0)/2*2,5*2</t>
  </si>
  <si>
    <t>1,02*(2,0+2,5)+(2,04+1,0)/2*2,5*2</t>
  </si>
  <si>
    <t>269</t>
  </si>
  <si>
    <t>763121714</t>
  </si>
  <si>
    <t>SDK stěna předsazená základní penetrační nátěr</t>
  </si>
  <si>
    <t>1696027819</t>
  </si>
  <si>
    <t>270</t>
  </si>
  <si>
    <t>763131432</t>
  </si>
  <si>
    <t>SDK podhled deska 1xDF 15 bez izolace dvouvrstvá spodní kce profil CD+UD REI 90</t>
  </si>
  <si>
    <t>-1282182888</t>
  </si>
  <si>
    <t xml:space="preserve">10,7+2,12+1,52+8,82+2,24          "206,217,218,222,223"</t>
  </si>
  <si>
    <t>271</t>
  </si>
  <si>
    <t>763131441</t>
  </si>
  <si>
    <t>SDK podhled desky 2xDF 12,5 bez izolace dvouvrstvá spodní kce profil CD+UD REI 120</t>
  </si>
  <si>
    <t>-1996723752</t>
  </si>
  <si>
    <t>(40,96-0,7*2+40,49-0,7*2)/2*(15,35-0,7*2)</t>
  </si>
  <si>
    <t xml:space="preserve">(10,1-0,4*2)*1,47               "307,308,309"</t>
  </si>
  <si>
    <t xml:space="preserve">-3,0*4,5-3,75*2,5              "klenby nad chodbou"</t>
  </si>
  <si>
    <t xml:space="preserve">-7,45*4,5                               "světlík"</t>
  </si>
  <si>
    <t xml:space="preserve">-6,08*4,5                               "světlík"</t>
  </si>
  <si>
    <t xml:space="preserve">-4,79*3,93                             "světlík"</t>
  </si>
  <si>
    <t xml:space="preserve">-10,02*2,04                           "světlík"</t>
  </si>
  <si>
    <t xml:space="preserve">-1,02*2,04                              "světlík"</t>
  </si>
  <si>
    <t>272</t>
  </si>
  <si>
    <t>763131714</t>
  </si>
  <si>
    <t>SDK podhled základní penetrační nátěr</t>
  </si>
  <si>
    <t>675719388</t>
  </si>
  <si>
    <t>fig65*0,8</t>
  </si>
  <si>
    <t>fig66*1,2</t>
  </si>
  <si>
    <t>fig67*0,6</t>
  </si>
  <si>
    <t>273</t>
  </si>
  <si>
    <t>763131751</t>
  </si>
  <si>
    <t>Montáž parotěsné zábrany do SDK podhledu</t>
  </si>
  <si>
    <t>-592999782</t>
  </si>
  <si>
    <t>274</t>
  </si>
  <si>
    <t>-1270977468</t>
  </si>
  <si>
    <t>fig64*1,15</t>
  </si>
  <si>
    <t>275</t>
  </si>
  <si>
    <t>763131821</t>
  </si>
  <si>
    <t>Demontáž SDK podhledu s dvouvrstvou nosnou kcí z ocelových profilů opláštění jednoduché</t>
  </si>
  <si>
    <t>1183429366</t>
  </si>
  <si>
    <t>276</t>
  </si>
  <si>
    <t>763164541</t>
  </si>
  <si>
    <t>SDK obklad kcí tvaru L š do 0,8 m desky 1xH2 12,5</t>
  </si>
  <si>
    <t>-1395910096</t>
  </si>
  <si>
    <t xml:space="preserve">2,5                                "KA1"</t>
  </si>
  <si>
    <t xml:space="preserve">3,0                                "KA2"</t>
  </si>
  <si>
    <t>277</t>
  </si>
  <si>
    <t>763164715</t>
  </si>
  <si>
    <t>SDK obklad kcí uzavřeného tvaru š do 0,8 m desky 1xDF 12,5</t>
  </si>
  <si>
    <t>-470130679</t>
  </si>
  <si>
    <t xml:space="preserve">3,0*(5+4)+2,5*3+1,3*7                     "krokve"</t>
  </si>
  <si>
    <t xml:space="preserve">1,7*(2+2)+1,7*1+1,7*2                      "vzpěry"</t>
  </si>
  <si>
    <t xml:space="preserve">1,2*(2+2)+1,2*1+1,2*2                      "sloupy"</t>
  </si>
  <si>
    <t xml:space="preserve">0,9*2*(2+2)+0,9*2*1+0,9*2*2         "pásky"</t>
  </si>
  <si>
    <t>278</t>
  </si>
  <si>
    <t>763164735</t>
  </si>
  <si>
    <t>SDK obklad kcí uzavřeného tvaru š do 1,6 m desky 1xDF 12,5</t>
  </si>
  <si>
    <t>-1856111102</t>
  </si>
  <si>
    <t xml:space="preserve">4,5*(5+4)+3,93*3+2,04*7                         "rákosníkový trám"</t>
  </si>
  <si>
    <t xml:space="preserve">3,9*(5+4)+3,4*3+1,75*7                             "stropní trám"</t>
  </si>
  <si>
    <t xml:space="preserve">7,45+6,08+4,79+10,02+1,02                      "zesílené středové vaznice"</t>
  </si>
  <si>
    <t>279</t>
  </si>
  <si>
    <t>7631724181</t>
  </si>
  <si>
    <t>Montáž dvířek revizních protipožárních SDK kcí vel. 900 x 1200 mm pro příčky a předsazené stěny</t>
  </si>
  <si>
    <t>713529593</t>
  </si>
  <si>
    <t>280</t>
  </si>
  <si>
    <t>590307651</t>
  </si>
  <si>
    <t>dvířka revizní protipožární pro stěny a podhledy EI 15 900x1200 mm</t>
  </si>
  <si>
    <t>-1250735106</t>
  </si>
  <si>
    <t>281</t>
  </si>
  <si>
    <t>7631724182</t>
  </si>
  <si>
    <t>Montáž dvířek revizních protipožárních SDK kcí vel. 900 x 1600 mm pro příčky a předsazené stěny</t>
  </si>
  <si>
    <t>-1810543334</t>
  </si>
  <si>
    <t>282</t>
  </si>
  <si>
    <t>590307652</t>
  </si>
  <si>
    <t>dvířka revizní protipožární pro stěny a podhledy EI 15 900x1600 mm</t>
  </si>
  <si>
    <t>-917616802</t>
  </si>
  <si>
    <t>283</t>
  </si>
  <si>
    <t>763182411</t>
  </si>
  <si>
    <t>SDK opláštění obvodu střešního okna hl do 0,5 m</t>
  </si>
  <si>
    <t>478428990</t>
  </si>
  <si>
    <t>(0,94+1,2)*2*26</t>
  </si>
  <si>
    <t>284</t>
  </si>
  <si>
    <t>998763303</t>
  </si>
  <si>
    <t>Přesun hmot tonážní pro sádrokartonové konstrukce v objektech v přes 12 do 24 m</t>
  </si>
  <si>
    <t>2049126910</t>
  </si>
  <si>
    <t>764</t>
  </si>
  <si>
    <t>Konstrukce klempířské</t>
  </si>
  <si>
    <t>285</t>
  </si>
  <si>
    <t>764001821</t>
  </si>
  <si>
    <t>Demontáž krytiny ze svitků nebo tabulí do suti</t>
  </si>
  <si>
    <t>-210441221</t>
  </si>
  <si>
    <t>286</t>
  </si>
  <si>
    <t>764001861</t>
  </si>
  <si>
    <t>Demontáž hřebene z hřebenáčů do suti</t>
  </si>
  <si>
    <t>-1271894636</t>
  </si>
  <si>
    <t>287</t>
  </si>
  <si>
    <t>764002801</t>
  </si>
  <si>
    <t>Demontáž závětrné lišty do suti</t>
  </si>
  <si>
    <t>-1989149301</t>
  </si>
  <si>
    <t>288</t>
  </si>
  <si>
    <t>764002821</t>
  </si>
  <si>
    <t>Demontáž střešního výlezu do suti</t>
  </si>
  <si>
    <t>-283454023</t>
  </si>
  <si>
    <t>289</t>
  </si>
  <si>
    <t>764002831</t>
  </si>
  <si>
    <t>Demontáž sněhového zachytávače průběžného do suti</t>
  </si>
  <si>
    <t>350999685</t>
  </si>
  <si>
    <t>290</t>
  </si>
  <si>
    <t>764002851</t>
  </si>
  <si>
    <t>Demontáž oplechování parapetů do suti</t>
  </si>
  <si>
    <t>-234497679</t>
  </si>
  <si>
    <t>291</t>
  </si>
  <si>
    <t>764002861</t>
  </si>
  <si>
    <t>Demontáž oplechování říms a ozdobných prvků do suti</t>
  </si>
  <si>
    <t>-357925976</t>
  </si>
  <si>
    <t>292</t>
  </si>
  <si>
    <t>764002881</t>
  </si>
  <si>
    <t>Demontáž lemování střešních prostupů do suti</t>
  </si>
  <si>
    <t>1677682423</t>
  </si>
  <si>
    <t>293</t>
  </si>
  <si>
    <t>764003801</t>
  </si>
  <si>
    <t>Demontáž lemování trub, konzol, držáků, ventilačních nástavců a jiných kusových prvků do suti</t>
  </si>
  <si>
    <t>-376474120</t>
  </si>
  <si>
    <t>294</t>
  </si>
  <si>
    <t>764004821</t>
  </si>
  <si>
    <t>Demontáž nástřešního žlabu do suti</t>
  </si>
  <si>
    <t>2122925575</t>
  </si>
  <si>
    <t>295</t>
  </si>
  <si>
    <t>764004861</t>
  </si>
  <si>
    <t>Demontáž svodu do suti</t>
  </si>
  <si>
    <t>-396358120</t>
  </si>
  <si>
    <t>296</t>
  </si>
  <si>
    <t>764021403</t>
  </si>
  <si>
    <t>Podkladní plech z Al plechu rš 250 mm</t>
  </si>
  <si>
    <t>-697066921</t>
  </si>
  <si>
    <t xml:space="preserve">16,0+16,0+16,0+16,0+10,0                                    "K19"</t>
  </si>
  <si>
    <t>297</t>
  </si>
  <si>
    <t>764021404</t>
  </si>
  <si>
    <t>Podkladní plech z Al plechu rš 330 mm</t>
  </si>
  <si>
    <t>-1175567376</t>
  </si>
  <si>
    <t xml:space="preserve">16,0+16,0+16,0+16,0+10,0                                    "K9"</t>
  </si>
  <si>
    <t>298</t>
  </si>
  <si>
    <t>764021420</t>
  </si>
  <si>
    <t>Dilatační připojovací lišta z Al plechu včetně tmelení rš 80 mm</t>
  </si>
  <si>
    <t>-561745193</t>
  </si>
  <si>
    <t>(1,55+1,6)*2</t>
  </si>
  <si>
    <t>(0,50+0,50)*2*2</t>
  </si>
  <si>
    <t>(0,50+0,65)*2</t>
  </si>
  <si>
    <t>(2,20+0,50)*2</t>
  </si>
  <si>
    <t>(1,50+0,50)*2</t>
  </si>
  <si>
    <t>(0,50+2,00)*2</t>
  </si>
  <si>
    <t xml:space="preserve">Mezisoučet                                 "K11"</t>
  </si>
  <si>
    <t>299</t>
  </si>
  <si>
    <t>764121411</t>
  </si>
  <si>
    <t>Krytina střechy rovné drážkováním ze svitků z Al plechu rš 670 mm sklonu do 30°</t>
  </si>
  <si>
    <t>512625755</t>
  </si>
  <si>
    <t>(41,56+41,09)/2*(8,65+0,15)*2+10,7*1,9</t>
  </si>
  <si>
    <t xml:space="preserve">760,0                                                "K7"</t>
  </si>
  <si>
    <t>300</t>
  </si>
  <si>
    <t>764221408</t>
  </si>
  <si>
    <t>Oplechování větraného hřebene z Al plechu z hřebenáčů</t>
  </si>
  <si>
    <t>-1722811767</t>
  </si>
  <si>
    <t>(41,56+41,09)/2-0,45-2,15-1,5-0,45+4,0</t>
  </si>
  <si>
    <t xml:space="preserve">40,0                                          "K2"</t>
  </si>
  <si>
    <t>301</t>
  </si>
  <si>
    <t>764222403</t>
  </si>
  <si>
    <t>Oplechování štítu závětrnou lištou z Al plechu rš 250 mm</t>
  </si>
  <si>
    <t>-202238627</t>
  </si>
  <si>
    <t>8,7*4+1,9*2+5,4*2</t>
  </si>
  <si>
    <t xml:space="preserve">52,0                                               "K14"</t>
  </si>
  <si>
    <t>302</t>
  </si>
  <si>
    <t>764222432</t>
  </si>
  <si>
    <t>Oplechování rovné okapové hrany z Al plechu rš 200 mm</t>
  </si>
  <si>
    <t>861857345</t>
  </si>
  <si>
    <t xml:space="preserve">16,0+16,0+16,0+16,0+10,0                                    "K10"</t>
  </si>
  <si>
    <t>303</t>
  </si>
  <si>
    <t>764223452</t>
  </si>
  <si>
    <t>Střešní výlez pro krytinu skládanou nebo plechovou z Al plechu</t>
  </si>
  <si>
    <t>2146957778</t>
  </si>
  <si>
    <t xml:space="preserve">5                                            "K12"</t>
  </si>
  <si>
    <t>304</t>
  </si>
  <si>
    <t>764223455</t>
  </si>
  <si>
    <t>Sněhový zachytávač krytiny z Al plechu průběžný jednotrubkový</t>
  </si>
  <si>
    <t>-1091344050</t>
  </si>
  <si>
    <t>32,5+4,0+3,5+19,0+16,0</t>
  </si>
  <si>
    <t xml:space="preserve">81,0                                     "K4"</t>
  </si>
  <si>
    <t>305</t>
  </si>
  <si>
    <t>764223456</t>
  </si>
  <si>
    <t>Sněhový zachytávač krytiny z Al plechu průběžný dvoutrubkový</t>
  </si>
  <si>
    <t>-2008444646</t>
  </si>
  <si>
    <t>16,5+16,5+41,0+9,0</t>
  </si>
  <si>
    <t xml:space="preserve">83,0                                                "K3"</t>
  </si>
  <si>
    <t>306</t>
  </si>
  <si>
    <t>764226443</t>
  </si>
  <si>
    <t>Oplechování parapetů rovných celoplošně lepené z Al plechu rš 250 mm</t>
  </si>
  <si>
    <t>-1230979982</t>
  </si>
  <si>
    <t xml:space="preserve">1,0*4                              "oplechování fragmentů - K30"</t>
  </si>
  <si>
    <t>307</t>
  </si>
  <si>
    <t>764226444</t>
  </si>
  <si>
    <t>Oplechování parapetů rovných celoplošně lepené z Al plechu rš 330 mm</t>
  </si>
  <si>
    <t>-583166099</t>
  </si>
  <si>
    <t xml:space="preserve">9,0                                    "oplechování římsy - K30"</t>
  </si>
  <si>
    <t xml:space="preserve">80,0                                  "oplechování římsy - K30"</t>
  </si>
  <si>
    <t>308</t>
  </si>
  <si>
    <t>-412167433</t>
  </si>
  <si>
    <t xml:space="preserve">1,45*13                                           "1.n.p."</t>
  </si>
  <si>
    <t xml:space="preserve">1,45*15                                           "2.n.p."</t>
  </si>
  <si>
    <t xml:space="preserve">1,15*11+0,92*6                           "3.n.p."</t>
  </si>
  <si>
    <t xml:space="preserve">1,0*1                                                "půda"</t>
  </si>
  <si>
    <t xml:space="preserve">Mezisoučet                                       "K20"</t>
  </si>
  <si>
    <t>309</t>
  </si>
  <si>
    <t>764226445</t>
  </si>
  <si>
    <t>Oplechování parapetů rovných celoplošně lepené z Al plechu rš 400 mm</t>
  </si>
  <si>
    <t>594131340</t>
  </si>
  <si>
    <t xml:space="preserve">1,20*10+2,05*2                                 "1.n.p."</t>
  </si>
  <si>
    <t xml:space="preserve">1,20*12+2,05*2+1,4*1                   "2.n.p."</t>
  </si>
  <si>
    <t xml:space="preserve">1,40*4+1,22*14+2,05*2                "3.n.p."</t>
  </si>
  <si>
    <t xml:space="preserve">0,52*2+1,0*2                                     "půda"</t>
  </si>
  <si>
    <t>310</t>
  </si>
  <si>
    <t>764226449</t>
  </si>
  <si>
    <t>Oplechování parapetů rovných celoplošně lepené z Al plechu rš 800 mm</t>
  </si>
  <si>
    <t>-160104424</t>
  </si>
  <si>
    <t xml:space="preserve">1,2*1                                             "3.n.p."</t>
  </si>
  <si>
    <t xml:space="preserve">Mezisoučet                                   "K20"</t>
  </si>
  <si>
    <t>311</t>
  </si>
  <si>
    <t>764227442</t>
  </si>
  <si>
    <t>Oplechování parapetů oblých nebo ze segmentů celoplošně lepené z Al plechu rš 200 mm</t>
  </si>
  <si>
    <t>1374956298</t>
  </si>
  <si>
    <t xml:space="preserve">1,8*21                        "oplechování fragmentů"</t>
  </si>
  <si>
    <t xml:space="preserve">3,4*8                          "oplechování fragmentů"</t>
  </si>
  <si>
    <t xml:space="preserve">4,2*3                          "oplechování fragmentů"</t>
  </si>
  <si>
    <t xml:space="preserve">Mezisoučet                                     "K30"</t>
  </si>
  <si>
    <t>312</t>
  </si>
  <si>
    <t>764306113</t>
  </si>
  <si>
    <t>Montáž lemování sloupků zábradlí obvodu přes 200 mm do 300 mm</t>
  </si>
  <si>
    <t>1135002279</t>
  </si>
  <si>
    <t xml:space="preserve">6                                                   "K18"</t>
  </si>
  <si>
    <t>313</t>
  </si>
  <si>
    <t>55351070</t>
  </si>
  <si>
    <t>prostup nalepovací 80-125mm pro falcované Al střechy</t>
  </si>
  <si>
    <t>933311609</t>
  </si>
  <si>
    <t>314</t>
  </si>
  <si>
    <t>764324412</t>
  </si>
  <si>
    <t>Lemování prostupů střech s krytinou skládanou nebo plechovou bez lišty z Al plechu</t>
  </si>
  <si>
    <t>-1997614244</t>
  </si>
  <si>
    <t>(1,55+1,6)*2*0,5</t>
  </si>
  <si>
    <t>(0,50+0,50)*2*2*0,5</t>
  </si>
  <si>
    <t>(0,50+0,65)*2*0,5</t>
  </si>
  <si>
    <t>(2,20+0,50)*2*0,5</t>
  </si>
  <si>
    <t>(1,50+0,50)*2*0,5</t>
  </si>
  <si>
    <t>(0,50+2,00)*2*0,5</t>
  </si>
  <si>
    <t>315</t>
  </si>
  <si>
    <t>764523407</t>
  </si>
  <si>
    <t>Žlaby nadokapní (nástřešní ) oblého tvaru včetně háků, čel a hrdel z Al plechu rš 670 mm</t>
  </si>
  <si>
    <t>-206931009</t>
  </si>
  <si>
    <t xml:space="preserve">16,0+16,0+16,0+16,0+10,0                                    "K6"</t>
  </si>
  <si>
    <t>316</t>
  </si>
  <si>
    <t>764528423</t>
  </si>
  <si>
    <t>Svody kruhové včetně objímek, kolen, odskoků z Al plechu průměru 120 mm</t>
  </si>
  <si>
    <t>356193591</t>
  </si>
  <si>
    <t xml:space="preserve">13,5*4                                     "K17"</t>
  </si>
  <si>
    <t>317</t>
  </si>
  <si>
    <t>764528424</t>
  </si>
  <si>
    <t>Svody kruhové včetně objímek, kolen, odskoků z Al plechu průměru 150 mm</t>
  </si>
  <si>
    <t>189649873</t>
  </si>
  <si>
    <t xml:space="preserve">13,5*2                                     "K16"</t>
  </si>
  <si>
    <t>318</t>
  </si>
  <si>
    <t>998764103</t>
  </si>
  <si>
    <t>Přesun hmot tonážní pro konstrukce klempířské v objektech v přes 12 do 24 m</t>
  </si>
  <si>
    <t>-580766499</t>
  </si>
  <si>
    <t>765</t>
  </si>
  <si>
    <t>Krytina skládaná</t>
  </si>
  <si>
    <t>319</t>
  </si>
  <si>
    <t>765113112</t>
  </si>
  <si>
    <t>okapová hrana s větracím pásem kovovým</t>
  </si>
  <si>
    <t>1624000195</t>
  </si>
  <si>
    <t xml:space="preserve">16,0+16,0+16,0+16,0+10,0                              </t>
  </si>
  <si>
    <t>320</t>
  </si>
  <si>
    <t>765135021</t>
  </si>
  <si>
    <t>Montáž stoupací plošiny skládané vláknocementové krytiny d do 1,0 m</t>
  </si>
  <si>
    <t>1120678486</t>
  </si>
  <si>
    <t xml:space="preserve">5                                                 "K15"</t>
  </si>
  <si>
    <t>321</t>
  </si>
  <si>
    <t>55351097</t>
  </si>
  <si>
    <t>plošina stoupací pro falcované i skládané Al střechy 250x800mm</t>
  </si>
  <si>
    <t>-1028019866</t>
  </si>
  <si>
    <t>322</t>
  </si>
  <si>
    <t>55351072</t>
  </si>
  <si>
    <t>držák stoupací plošiny pro falcované i skládané hliníkové střechy</t>
  </si>
  <si>
    <t>-751825403</t>
  </si>
  <si>
    <t>323</t>
  </si>
  <si>
    <t>765191021</t>
  </si>
  <si>
    <t>Montáž pojistné hydroizolační nebo parotěsné fólie kladené ve sklonu přes 20° s lepenými spoji na krokve</t>
  </si>
  <si>
    <t>1341391031</t>
  </si>
  <si>
    <t>324</t>
  </si>
  <si>
    <t>28329036</t>
  </si>
  <si>
    <t>fólie kontaktní difuzně propustná pro doplňkovou hydroizolační vrstvu, třívrstvá mikroporézní PP 150g/m2 s integrovanou samolepící páskou</t>
  </si>
  <si>
    <t>1517624418</t>
  </si>
  <si>
    <t>fig41*1,1</t>
  </si>
  <si>
    <t>325</t>
  </si>
  <si>
    <t>765191051</t>
  </si>
  <si>
    <t>Montáž pojistné hydroizolační nebo parotěsné fólie hřebene větrané střechy</t>
  </si>
  <si>
    <t>345406948</t>
  </si>
  <si>
    <t>41,0+4,0</t>
  </si>
  <si>
    <t>326</t>
  </si>
  <si>
    <t>765193001</t>
  </si>
  <si>
    <t>Montáž podkladního vyrovnávacího pásu</t>
  </si>
  <si>
    <t>1481385507</t>
  </si>
  <si>
    <t>327</t>
  </si>
  <si>
    <t>628665221</t>
  </si>
  <si>
    <t xml:space="preserve">pás asfaltový modifikovaný tl 1,5mm </t>
  </si>
  <si>
    <t>1092121554</t>
  </si>
  <si>
    <t>328</t>
  </si>
  <si>
    <t>998765103</t>
  </si>
  <si>
    <t>Přesun hmot tonážní pro krytiny skládané v objektech v přes 12 do 24 m</t>
  </si>
  <si>
    <t>1768657474</t>
  </si>
  <si>
    <t>766</t>
  </si>
  <si>
    <t>Konstrukce truhlářské</t>
  </si>
  <si>
    <t>329</t>
  </si>
  <si>
    <t>766621012</t>
  </si>
  <si>
    <t>Montáž dřevěných oken plochy přes 1 m2 pevných výšky do 2,5 m s rámem do zdiva</t>
  </si>
  <si>
    <t>1409804147</t>
  </si>
  <si>
    <t xml:space="preserve">1,66*1,64*1                                 "4 - světlík"</t>
  </si>
  <si>
    <t>330</t>
  </si>
  <si>
    <t>611100051</t>
  </si>
  <si>
    <t>okno dřevěné s fixním zasklením - světlík nad dveřmi - 4</t>
  </si>
  <si>
    <t>kpl</t>
  </si>
  <si>
    <t>-523328580</t>
  </si>
  <si>
    <t xml:space="preserve">1                                                  "4 - světlík"</t>
  </si>
  <si>
    <t>331</t>
  </si>
  <si>
    <t>766621211</t>
  </si>
  <si>
    <t>Montáž dřevěných oken plochy přes 1 m2 otevíravých výšky do 1,5 m s rámem do zdiva</t>
  </si>
  <si>
    <t>459057944</t>
  </si>
  <si>
    <t xml:space="preserve">0,84*1,50*6                                   "O2"</t>
  </si>
  <si>
    <t xml:space="preserve">1,06*1,50*11                                  "O3"</t>
  </si>
  <si>
    <t>332</t>
  </si>
  <si>
    <t>611100111</t>
  </si>
  <si>
    <t>okno dřevěné otevíravé/sklopné trojsklo - O2</t>
  </si>
  <si>
    <t>1347355153</t>
  </si>
  <si>
    <t xml:space="preserve">6                                                   "O2"</t>
  </si>
  <si>
    <t>333</t>
  </si>
  <si>
    <t>611100112</t>
  </si>
  <si>
    <t>okno dřevěné otevíravé/sklopné trojsklo - O3</t>
  </si>
  <si>
    <t>1960293880</t>
  </si>
  <si>
    <t xml:space="preserve">11                                                  "O3"</t>
  </si>
  <si>
    <t>334</t>
  </si>
  <si>
    <t>766621212</t>
  </si>
  <si>
    <t>Montáž dřevěných oken plochy přes 1 m2 otevíravých výšky do 2,5 m s rámem do zdiva</t>
  </si>
  <si>
    <t>1926050380</t>
  </si>
  <si>
    <t xml:space="preserve">1,15*1,95*10                                   "O1"</t>
  </si>
  <si>
    <t xml:space="preserve">1,05*1,55*4                                     "O4"</t>
  </si>
  <si>
    <t xml:space="preserve">1,32*1,95*4                                     "O5"</t>
  </si>
  <si>
    <t xml:space="preserve">1,26*2,00*3                                     "O6"</t>
  </si>
  <si>
    <t xml:space="preserve">1,24*2,00*13                                   "O7"</t>
  </si>
  <si>
    <t>335</t>
  </si>
  <si>
    <t>611100131</t>
  </si>
  <si>
    <t>okno dřevěné otevíravé/sklopné trojsklo - O1</t>
  </si>
  <si>
    <t>441838271</t>
  </si>
  <si>
    <t xml:space="preserve">10                                                  "O1"</t>
  </si>
  <si>
    <t>336</t>
  </si>
  <si>
    <t>611100132</t>
  </si>
  <si>
    <t>okno dřevěné otevíravé/sklopné trojsklo - O4</t>
  </si>
  <si>
    <t>-803609160</t>
  </si>
  <si>
    <t xml:space="preserve">4                                                   "O4"</t>
  </si>
  <si>
    <t>337</t>
  </si>
  <si>
    <t>611100133</t>
  </si>
  <si>
    <t>okno dřevěné otevíravé/sklopné trojsklo - O5</t>
  </si>
  <si>
    <t>-277251552</t>
  </si>
  <si>
    <t xml:space="preserve">4                                                   "O5"</t>
  </si>
  <si>
    <t>338</t>
  </si>
  <si>
    <t>611100121</t>
  </si>
  <si>
    <t>okno dřevěné otevíravé/sklopné dvojsklo - O6</t>
  </si>
  <si>
    <t>-1170486357</t>
  </si>
  <si>
    <t xml:space="preserve">3                                                   "O6"</t>
  </si>
  <si>
    <t>339</t>
  </si>
  <si>
    <t>611100122</t>
  </si>
  <si>
    <t>okno dřevěné otevíravé/sklopné dvojsklo - O7</t>
  </si>
  <si>
    <t>1383356261</t>
  </si>
  <si>
    <t xml:space="preserve">13                                                  "O7"</t>
  </si>
  <si>
    <t>340</t>
  </si>
  <si>
    <t>766621435</t>
  </si>
  <si>
    <t>Montáž dřevěných oken obloukových nebo kulatých plochy přes 1 m2 výšky do 1,5 m s rámem do zdiva</t>
  </si>
  <si>
    <t>-925221268</t>
  </si>
  <si>
    <t xml:space="preserve">0,48*0,95*2                                    "O11"</t>
  </si>
  <si>
    <t xml:space="preserve">0,55*0,55*1                                     "O12" </t>
  </si>
  <si>
    <t>341</t>
  </si>
  <si>
    <t>611100081</t>
  </si>
  <si>
    <t>okno dřevěné otevíravé - O10</t>
  </si>
  <si>
    <t>1882164929</t>
  </si>
  <si>
    <t xml:space="preserve">1                                                   "O10"</t>
  </si>
  <si>
    <t>342</t>
  </si>
  <si>
    <t>611100082</t>
  </si>
  <si>
    <t>okno dřevěné otevíravé - O11</t>
  </si>
  <si>
    <t>560636112</t>
  </si>
  <si>
    <t xml:space="preserve">2                                                   "O11"</t>
  </si>
  <si>
    <t>343</t>
  </si>
  <si>
    <t>611100083</t>
  </si>
  <si>
    <t>okno dřevěné otevíravé - O12</t>
  </si>
  <si>
    <t>1792448541</t>
  </si>
  <si>
    <t xml:space="preserve">1                                                   "O12"</t>
  </si>
  <si>
    <t>344</t>
  </si>
  <si>
    <t>766629215</t>
  </si>
  <si>
    <t>Příplatek k montáži oken za izolaci pro rovné ostění připojovací spára do 45 mm</t>
  </si>
  <si>
    <t>-2082883244</t>
  </si>
  <si>
    <t xml:space="preserve">(1,15+1,95)*2*10                              "O1"</t>
  </si>
  <si>
    <t xml:space="preserve">(0,84+1,50)*2*6                                "O2"</t>
  </si>
  <si>
    <t xml:space="preserve">(1,06+1,50)*2*11                              "O3"</t>
  </si>
  <si>
    <t xml:space="preserve">(1,05+1,55)*2*4                                "O4"</t>
  </si>
  <si>
    <t xml:space="preserve">(1,32+1,95)*2*4                                "O5"</t>
  </si>
  <si>
    <t xml:space="preserve">(1,26+2,00)*2*3                                "O6"</t>
  </si>
  <si>
    <t xml:space="preserve">(1,24+2,00)*2*13                              "O7"</t>
  </si>
  <si>
    <t xml:space="preserve">(0,94+1,22)*2*1                               "O10"</t>
  </si>
  <si>
    <t xml:space="preserve">(0,48+0,95)*2*2                               "O11"</t>
  </si>
  <si>
    <t xml:space="preserve">pi*0,55*1                                            "O12"</t>
  </si>
  <si>
    <t xml:space="preserve">Mezisoučet                                      "okna"</t>
  </si>
  <si>
    <t xml:space="preserve">(1,60+2*2,08)*1                                      "1"</t>
  </si>
  <si>
    <t xml:space="preserve">(1,15+2*2,80)*1                                      "3"</t>
  </si>
  <si>
    <t xml:space="preserve">(1,66+2*4,06)*1                                      "4"</t>
  </si>
  <si>
    <t xml:space="preserve">(1,60+2*2,08)*1                                      "5"</t>
  </si>
  <si>
    <t xml:space="preserve">Mezisoučet                                          "dveře"</t>
  </si>
  <si>
    <t>345</t>
  </si>
  <si>
    <t>766660001</t>
  </si>
  <si>
    <t>Montáž dveřních křídel otvíravých jednokřídlových š do 0,8 m do ocelové zárubně</t>
  </si>
  <si>
    <t>1196276845</t>
  </si>
  <si>
    <t>346</t>
  </si>
  <si>
    <t>61162031</t>
  </si>
  <si>
    <t>dveře jednokřídlé dřevotřískové povrch fóliový částečně prosklené 700x1970-2100mm</t>
  </si>
  <si>
    <t>2010056523</t>
  </si>
  <si>
    <t>347</t>
  </si>
  <si>
    <t>61162032</t>
  </si>
  <si>
    <t>dveře jednokřídlé dřevotřískové povrch fóliový částečně prosklené 800x1970-2100mm</t>
  </si>
  <si>
    <t>460837703</t>
  </si>
  <si>
    <t>348</t>
  </si>
  <si>
    <t>766660002</t>
  </si>
  <si>
    <t>Montáž dveřních křídel otvíravých jednokřídlových š přes 0,8 m do ocelové zárubně</t>
  </si>
  <si>
    <t>210588968</t>
  </si>
  <si>
    <t>349</t>
  </si>
  <si>
    <t>61162033</t>
  </si>
  <si>
    <t>dveře jednokřídlé dřevotřískové povrch fóliový částečně prosklené 900x1970-2100mm</t>
  </si>
  <si>
    <t>-614925581</t>
  </si>
  <si>
    <t>350</t>
  </si>
  <si>
    <t>766660021</t>
  </si>
  <si>
    <t>Montáž dveřních křídel otvíravých jednokřídlových š do 0,8 m požárních do ocelové zárubně</t>
  </si>
  <si>
    <t>453193586</t>
  </si>
  <si>
    <t>351</t>
  </si>
  <si>
    <t>61162097</t>
  </si>
  <si>
    <t>dveře jednokřídlé dřevotřískové protipožární EI (EW) 30 D3 povrch laminátový plné 700x1970-2100mm</t>
  </si>
  <si>
    <t>923175485</t>
  </si>
  <si>
    <t>352</t>
  </si>
  <si>
    <t>61162098</t>
  </si>
  <si>
    <t>dveře jednokřídlé dřevotřískové protipožární EI (EW) 30 D3 povrch laminátový plné 800x1970-2100mm</t>
  </si>
  <si>
    <t>-281129438</t>
  </si>
  <si>
    <t>353</t>
  </si>
  <si>
    <t>766660022</t>
  </si>
  <si>
    <t>Montáž dveřních křídel otvíravých jednokřídlových š přes 0,8 m požárních do ocelové zárubně</t>
  </si>
  <si>
    <t>376099826</t>
  </si>
  <si>
    <t>354</t>
  </si>
  <si>
    <t>61165314</t>
  </si>
  <si>
    <t>dveře jednokřídlé dřevotřískové protipožární EI (EW) 30 D3 povrch laminátový plné 900x1970-2100mm</t>
  </si>
  <si>
    <t>-820634945</t>
  </si>
  <si>
    <t>355</t>
  </si>
  <si>
    <t>766660421</t>
  </si>
  <si>
    <t>Montáž vchodových dveří jednokřídlových s nadsvětlíkem do zdiva</t>
  </si>
  <si>
    <t>310591101</t>
  </si>
  <si>
    <t xml:space="preserve">1                                           "3"</t>
  </si>
  <si>
    <t>356</t>
  </si>
  <si>
    <t>611732061</t>
  </si>
  <si>
    <t>dveře jednokřídlé dřevěné plné s nadsvětlíkem - 3</t>
  </si>
  <si>
    <t>1381976340</t>
  </si>
  <si>
    <t>357</t>
  </si>
  <si>
    <t>766660451</t>
  </si>
  <si>
    <t>Montáž vchodových dveří dvoukřídlových bez nadsvětlíku do zdiva</t>
  </si>
  <si>
    <t>-824016080</t>
  </si>
  <si>
    <t xml:space="preserve">1                                          "1"</t>
  </si>
  <si>
    <t xml:space="preserve">1                                          "4"</t>
  </si>
  <si>
    <t xml:space="preserve">1                                          "5"</t>
  </si>
  <si>
    <t>358</t>
  </si>
  <si>
    <t>611732051</t>
  </si>
  <si>
    <t>dveře dvoukřídlé dřevěné - 1</t>
  </si>
  <si>
    <t>1910010491</t>
  </si>
  <si>
    <t xml:space="preserve">1                                              "1"</t>
  </si>
  <si>
    <t>359</t>
  </si>
  <si>
    <t>611732052</t>
  </si>
  <si>
    <t>dveře dvoukřídlé dřevěné - 4</t>
  </si>
  <si>
    <t>-1622790384</t>
  </si>
  <si>
    <t xml:space="preserve">1                                              "4"</t>
  </si>
  <si>
    <t>360</t>
  </si>
  <si>
    <t>611732053</t>
  </si>
  <si>
    <t>dveře dvoukřídlé dřevěné - 5</t>
  </si>
  <si>
    <t>331396942</t>
  </si>
  <si>
    <t xml:space="preserve">1                                              "5"</t>
  </si>
  <si>
    <t>361</t>
  </si>
  <si>
    <t>766660728</t>
  </si>
  <si>
    <t>Montáž dveřního interiérového kování - zámku</t>
  </si>
  <si>
    <t>27365336</t>
  </si>
  <si>
    <t>362</t>
  </si>
  <si>
    <t>549260001</t>
  </si>
  <si>
    <t>zámek zadlabací hluboký FAB generální klíč</t>
  </si>
  <si>
    <t>-1790357319</t>
  </si>
  <si>
    <t>363</t>
  </si>
  <si>
    <t>766660729</t>
  </si>
  <si>
    <t>Montáž dveřního interiérového kování - štítku s klikou</t>
  </si>
  <si>
    <t>1636501860</t>
  </si>
  <si>
    <t>364</t>
  </si>
  <si>
    <t>549141231</t>
  </si>
  <si>
    <t xml:space="preserve">kování -  klika + štítek společný</t>
  </si>
  <si>
    <t>1537024968</t>
  </si>
  <si>
    <t>365</t>
  </si>
  <si>
    <t>766671008</t>
  </si>
  <si>
    <t>Montáž střešního okna do krytiny ploché 94 x 118 cm</t>
  </si>
  <si>
    <t>1043341906</t>
  </si>
  <si>
    <t xml:space="preserve">6                                           "V1"</t>
  </si>
  <si>
    <t xml:space="preserve">14                                         "V2"</t>
  </si>
  <si>
    <t xml:space="preserve">4                                           "V3"</t>
  </si>
  <si>
    <t xml:space="preserve">2                                           "V4"</t>
  </si>
  <si>
    <t>366</t>
  </si>
  <si>
    <t>61124750</t>
  </si>
  <si>
    <t>okno střešní dřevěné bílé PU povrch kyvné, izolační trojsklo 94x118cm, Uw=1,1W/m2K Al oplechování</t>
  </si>
  <si>
    <t>-1673848815</t>
  </si>
  <si>
    <t>367</t>
  </si>
  <si>
    <t>611241661</t>
  </si>
  <si>
    <t>lemování střešních oken 94x118cm</t>
  </si>
  <si>
    <t>1754264781</t>
  </si>
  <si>
    <t>368</t>
  </si>
  <si>
    <t>611243651</t>
  </si>
  <si>
    <t>roleta zatemňující na el.pohon 94x118cm</t>
  </si>
  <si>
    <t>171726345</t>
  </si>
  <si>
    <t>369</t>
  </si>
  <si>
    <t>61140613</t>
  </si>
  <si>
    <t>motorová jednotka pro střešní okna</t>
  </si>
  <si>
    <t>-428272741</t>
  </si>
  <si>
    <t>370</t>
  </si>
  <si>
    <t>611406131</t>
  </si>
  <si>
    <t>venkovní markýza na elektrický pohon</t>
  </si>
  <si>
    <t>1959572186</t>
  </si>
  <si>
    <t>371</t>
  </si>
  <si>
    <t>611406132</t>
  </si>
  <si>
    <t>řídící set pro 5 prvků</t>
  </si>
  <si>
    <t>-1194331646</t>
  </si>
  <si>
    <t>372</t>
  </si>
  <si>
    <t>766694116</t>
  </si>
  <si>
    <t>Montáž parapetních desek dřevěných nebo plastových š do 30 cm</t>
  </si>
  <si>
    <t>2047191515</t>
  </si>
  <si>
    <t xml:space="preserve">1,3*1                                 "1.n.p."</t>
  </si>
  <si>
    <t>373</t>
  </si>
  <si>
    <t>60794102</t>
  </si>
  <si>
    <t>parapet dřevotřískový vnitřní povrch laminátový š 260mm</t>
  </si>
  <si>
    <t>-364500078</t>
  </si>
  <si>
    <t>374</t>
  </si>
  <si>
    <t>766694126</t>
  </si>
  <si>
    <t>Montáž parapetních desek dřevěných nebo plastových š přes 30 cm</t>
  </si>
  <si>
    <t>1449788706</t>
  </si>
  <si>
    <t xml:space="preserve">1,25+1,35                                           "1.n.p."</t>
  </si>
  <si>
    <t xml:space="preserve">1,40*3                                                "2.n.p."</t>
  </si>
  <si>
    <t xml:space="preserve">1,45*10                                               "1.n.p."</t>
  </si>
  <si>
    <t xml:space="preserve">2,8*2+1,15*11+1,05*4+1,15*10+1,32*4              "3.n.p."</t>
  </si>
  <si>
    <t xml:space="preserve">Mezisoučet                                 </t>
  </si>
  <si>
    <t>375</t>
  </si>
  <si>
    <t>60794104</t>
  </si>
  <si>
    <t>parapet dřevotřískový vnitřní povrch laminátový š 340mm</t>
  </si>
  <si>
    <t>-1545608637</t>
  </si>
  <si>
    <t>376</t>
  </si>
  <si>
    <t>60794107</t>
  </si>
  <si>
    <t>parapet dřevotřískový vnitřní povrch laminátový š 500mm</t>
  </si>
  <si>
    <t>-765324418</t>
  </si>
  <si>
    <t>377</t>
  </si>
  <si>
    <t>998766103</t>
  </si>
  <si>
    <t>Přesun hmot tonážní pro kce truhlářské v objektech v přes 12 do 24 m</t>
  </si>
  <si>
    <t>1966624708</t>
  </si>
  <si>
    <t>767</t>
  </si>
  <si>
    <t>Konstrukce zámečnické</t>
  </si>
  <si>
    <t>378</t>
  </si>
  <si>
    <t>5539990051</t>
  </si>
  <si>
    <t>M + D výplně zábradlí - lankové nerezové pletivo</t>
  </si>
  <si>
    <t>-397398900</t>
  </si>
  <si>
    <t>3,25*10+0,9*10+2,15*5</t>
  </si>
  <si>
    <t>379</t>
  </si>
  <si>
    <t>767161871</t>
  </si>
  <si>
    <t>Demontáž madel schodišťových k dalšímu použití</t>
  </si>
  <si>
    <t>635193310</t>
  </si>
  <si>
    <t xml:space="preserve">3,0                                             "Z1"</t>
  </si>
  <si>
    <t>380</t>
  </si>
  <si>
    <t>767165114</t>
  </si>
  <si>
    <t>Montáž zábradlí rovného madla z trubek nebo tenkostěnných profilů svařovaného</t>
  </si>
  <si>
    <t>-943243740</t>
  </si>
  <si>
    <t>381</t>
  </si>
  <si>
    <t>767590120</t>
  </si>
  <si>
    <t>Montáž podlahového roštu šroubovaného</t>
  </si>
  <si>
    <t>-517718272</t>
  </si>
  <si>
    <t xml:space="preserve">13,0*23                                        "podesty"</t>
  </si>
  <si>
    <t xml:space="preserve">7,0*45                                  "schodišťové stupně"</t>
  </si>
  <si>
    <t>382</t>
  </si>
  <si>
    <t>553470471</t>
  </si>
  <si>
    <t xml:space="preserve">rošt podlahový svařovaný žárově zinkovaný velikost 30/2mm </t>
  </si>
  <si>
    <t>1612992477</t>
  </si>
  <si>
    <t xml:space="preserve">13,0                                           "podesty"</t>
  </si>
  <si>
    <t>383</t>
  </si>
  <si>
    <t>553471241</t>
  </si>
  <si>
    <t>stupeň schodišťový svařovaný žárově zinkovaný velikost 30/2mm 900x260 mm</t>
  </si>
  <si>
    <t>-239455494</t>
  </si>
  <si>
    <t xml:space="preserve">45                                 "schodišťové stupně"</t>
  </si>
  <si>
    <t>384</t>
  </si>
  <si>
    <t>767995115</t>
  </si>
  <si>
    <t>Montáž atypických zámečnických konstrukcí hm přes 50 do 100 kg</t>
  </si>
  <si>
    <t>1383760821</t>
  </si>
  <si>
    <t xml:space="preserve">6*140,0                       "P1"</t>
  </si>
  <si>
    <t>385</t>
  </si>
  <si>
    <t>130104421</t>
  </si>
  <si>
    <t>úhelník ocelový rovnostranný jakost S235JR (11 375) 100x100x10mm, P 100x10 mm, U 180, výztuž R 10 mm - opláštění zdiva - P1</t>
  </si>
  <si>
    <t>-1914880288</t>
  </si>
  <si>
    <t xml:space="preserve">6*140,0*0,001                       "P1"</t>
  </si>
  <si>
    <t>386</t>
  </si>
  <si>
    <t>767995117</t>
  </si>
  <si>
    <t>Montáž atypických zámečnických konstrukcí hm přes 250 do 500 kg</t>
  </si>
  <si>
    <t>-2096320846</t>
  </si>
  <si>
    <t xml:space="preserve">70,6*25,3                              "U 200"</t>
  </si>
  <si>
    <t xml:space="preserve">120,0*29,4                            "U 220"</t>
  </si>
  <si>
    <t xml:space="preserve">45,0*33,2                              "U 240"</t>
  </si>
  <si>
    <t>387</t>
  </si>
  <si>
    <t>-481724574</t>
  </si>
  <si>
    <t xml:space="preserve">70,6*25,3*0,001*1,1                              "U 200"</t>
  </si>
  <si>
    <t>388</t>
  </si>
  <si>
    <t>13010828</t>
  </si>
  <si>
    <t>ocel profilová jakost S235JR (11 375) průřez U (UPN) 220</t>
  </si>
  <si>
    <t>726051975</t>
  </si>
  <si>
    <t xml:space="preserve">120,0*29,4*0,001*1,1                            "U 220"</t>
  </si>
  <si>
    <t>389</t>
  </si>
  <si>
    <t>13010830</t>
  </si>
  <si>
    <t>ocel profilová jakost S235JR (11 375) průřez U (UPN) 240</t>
  </si>
  <si>
    <t>1882514934</t>
  </si>
  <si>
    <t xml:space="preserve">45,0*33,2*0,001*1,1                              "U 240"</t>
  </si>
  <si>
    <t>390</t>
  </si>
  <si>
    <t>998767103</t>
  </si>
  <si>
    <t>Přesun hmot tonážní pro zámečnické konstrukce v objektech v přes 12 do 24 m</t>
  </si>
  <si>
    <t>-1303181322</t>
  </si>
  <si>
    <t>771</t>
  </si>
  <si>
    <t>Podlahy z dlaždic</t>
  </si>
  <si>
    <t>391</t>
  </si>
  <si>
    <t>771121011</t>
  </si>
  <si>
    <t>Nátěr penetrační na podlahu</t>
  </si>
  <si>
    <t>57018630</t>
  </si>
  <si>
    <t>fig82*0,5</t>
  </si>
  <si>
    <t>392</t>
  </si>
  <si>
    <t>771151011</t>
  </si>
  <si>
    <t>Samonivelační stěrka podlah pevnosti 20 MPa tl 3 mm</t>
  </si>
  <si>
    <t>1668268087</t>
  </si>
  <si>
    <t>393</t>
  </si>
  <si>
    <t>771274114</t>
  </si>
  <si>
    <t>Montáž obkladů stupnic z dlaždic keramických hladkých lepených cementovým flexibilním lepidlem š přes 300 do 350 mm</t>
  </si>
  <si>
    <t>-1959371159</t>
  </si>
  <si>
    <t>1,60*13</t>
  </si>
  <si>
    <t>1,60*11</t>
  </si>
  <si>
    <t>1,40*12</t>
  </si>
  <si>
    <t>394</t>
  </si>
  <si>
    <t>771274231</t>
  </si>
  <si>
    <t>Montáž obkladů podstupnic z dlaždic keramických hladkých lepených cementovým flexibilním lepidlem v do 150 mm</t>
  </si>
  <si>
    <t>-874011680</t>
  </si>
  <si>
    <t>395</t>
  </si>
  <si>
    <t>771474112</t>
  </si>
  <si>
    <t>Montáž soklů z dlaždic keramických rovných lepených cementovým flexibilním lepidlem v přes 65 do 90 mm</t>
  </si>
  <si>
    <t>1531306304</t>
  </si>
  <si>
    <t xml:space="preserve">1,57+3,79+1,57                      "mezipodesta mezi 2. a 3.n.p."</t>
  </si>
  <si>
    <t xml:space="preserve">1,65+3,79+1,65              "mezipodesta mezi 3.n.p. a půdou"</t>
  </si>
  <si>
    <t xml:space="preserve">(6,1+1,47)*2-1,35-0,7-0,9                "308"</t>
  </si>
  <si>
    <t xml:space="preserve">(2,5+4,2+0,65)*2-1,35-0,8-0,9*2    "310"</t>
  </si>
  <si>
    <t>396</t>
  </si>
  <si>
    <t>771474132</t>
  </si>
  <si>
    <t>Montáž soklů z dlaždic keramických schodišťových stupňovitých lepených cementovým flexibilním lepidlem v přes 65 do 90 mm</t>
  </si>
  <si>
    <t>-1628395347</t>
  </si>
  <si>
    <t>13*0,5</t>
  </si>
  <si>
    <t>11*0,5</t>
  </si>
  <si>
    <t>12*0,5*1,5</t>
  </si>
  <si>
    <t>397</t>
  </si>
  <si>
    <t>771574416</t>
  </si>
  <si>
    <t>Montáž podlah keramických hladkých lepených cementovým flexibilním lepidlem přes 9 do 12 ks/m2</t>
  </si>
  <si>
    <t>838745267</t>
  </si>
  <si>
    <t xml:space="preserve">1,25*0,5                              "131"</t>
  </si>
  <si>
    <t xml:space="preserve">1,43*0,6                              "131"</t>
  </si>
  <si>
    <t>398</t>
  </si>
  <si>
    <t>59761160</t>
  </si>
  <si>
    <t>dlažba keramická slinutá mrazuvzdorná do interiéru i exteriéru povrch hladký/matný tl do 10mm přes 9 do 12ks/m2</t>
  </si>
  <si>
    <t>199422595</t>
  </si>
  <si>
    <t>fig81*1,1</t>
  </si>
  <si>
    <t>fig82*0,5*1,1</t>
  </si>
  <si>
    <t>fig83*0,09*1,1</t>
  </si>
  <si>
    <t>fig84*0,09*1,1</t>
  </si>
  <si>
    <t>399</t>
  </si>
  <si>
    <t>771591112</t>
  </si>
  <si>
    <t>Izolace pod dlažbu nátěrem nebo stěrkou ve dvou vrstvách</t>
  </si>
  <si>
    <t>1340596124</t>
  </si>
  <si>
    <t>400</t>
  </si>
  <si>
    <t>998771103</t>
  </si>
  <si>
    <t>Přesun hmot tonážní pro podlahy z dlaždic v objektech v přes 12 do 24 m</t>
  </si>
  <si>
    <t>371496455</t>
  </si>
  <si>
    <t>776</t>
  </si>
  <si>
    <t>Podlahy povlakové</t>
  </si>
  <si>
    <t>401</t>
  </si>
  <si>
    <t>776111311</t>
  </si>
  <si>
    <t>Vysátí podkladu povlakových podlah</t>
  </si>
  <si>
    <t>497882243</t>
  </si>
  <si>
    <t>402</t>
  </si>
  <si>
    <t>776201811</t>
  </si>
  <si>
    <t>Demontáž lepených povlakových podlah bez podložky ručně</t>
  </si>
  <si>
    <t>-1441392204</t>
  </si>
  <si>
    <t xml:space="preserve">13,61+7,72+16,32+22,82+13,42+17,14+27,04+37,88+56,43+19,81+35,87+33,93+20,87+24,81+20,45   "302-310,313-317,319 - původní značení"</t>
  </si>
  <si>
    <t xml:space="preserve">Mezisoučet                                      "podlaha 3.n.p."</t>
  </si>
  <si>
    <t>403</t>
  </si>
  <si>
    <t>776221111</t>
  </si>
  <si>
    <t>Lepení pásů z PVC standardním lepidlem</t>
  </si>
  <si>
    <t>-1039345443</t>
  </si>
  <si>
    <t>404</t>
  </si>
  <si>
    <t>28411143</t>
  </si>
  <si>
    <t>PVC vinyl homogenní protiskluzná se vsypem a výztuž. vrstvou, s nopy tl 2,00mm nášlapná vrstva 2,00mm, hořlavost Bfl-s1, třída zátěže 34/43, útlum 13dB, bodová zátěž ≤ 0,10mm, protiskluznost R10</t>
  </si>
  <si>
    <t>-2104113511</t>
  </si>
  <si>
    <t>P1*1,10</t>
  </si>
  <si>
    <t>P1*0,06*1,10</t>
  </si>
  <si>
    <t>405</t>
  </si>
  <si>
    <t>776223112</t>
  </si>
  <si>
    <t>Spoj povlakových podlahovin z PVC svařováním za studena</t>
  </si>
  <si>
    <t>118068047</t>
  </si>
  <si>
    <t>406</t>
  </si>
  <si>
    <t>776411211</t>
  </si>
  <si>
    <t>Montáž tahaných obvodových soklíků z PVC výšky do 80 mm</t>
  </si>
  <si>
    <t>-104645125</t>
  </si>
  <si>
    <t>407</t>
  </si>
  <si>
    <t>998776103</t>
  </si>
  <si>
    <t>Přesun hmot tonážní pro podlahy povlakové v objektech v přes 12 do 24 m</t>
  </si>
  <si>
    <t>1154491400</t>
  </si>
  <si>
    <t>781</t>
  </si>
  <si>
    <t>Dokončovací práce - obklady</t>
  </si>
  <si>
    <t>408</t>
  </si>
  <si>
    <t>781121011</t>
  </si>
  <si>
    <t>Nátěr penetrační na stěnu</t>
  </si>
  <si>
    <t>2038752267</t>
  </si>
  <si>
    <t>409</t>
  </si>
  <si>
    <t>781131112</t>
  </si>
  <si>
    <t>Izolace pod obklad nátěrem nebo stěrkou ve dvou vrstvách</t>
  </si>
  <si>
    <t>1730103984</t>
  </si>
  <si>
    <t>410</t>
  </si>
  <si>
    <t>781474113</t>
  </si>
  <si>
    <t>Montáž obkladů vnitřních keramických hladkých přes 12 do 19 ks/m2 lepených flexibilním lepidlem</t>
  </si>
  <si>
    <t>1303472689</t>
  </si>
  <si>
    <t xml:space="preserve">(0,4+3,67+0,4)*0,8                               "301"</t>
  </si>
  <si>
    <t xml:space="preserve">(0,35+1,0+0,35)*0,8                               "302"</t>
  </si>
  <si>
    <t xml:space="preserve">(0,35+1,0+0,35)*0,8                               "303"</t>
  </si>
  <si>
    <t xml:space="preserve">(0,6+2,5)*0,8                                           "304"</t>
  </si>
  <si>
    <t xml:space="preserve">(0,6+2,5)*0,8                                           "315"</t>
  </si>
  <si>
    <t xml:space="preserve">(0,4+0,6)*0,8                                           "318"</t>
  </si>
  <si>
    <t xml:space="preserve">(1,315+1,47)*2*2,0-0,7*2,0                    "307"</t>
  </si>
  <si>
    <t xml:space="preserve">(1,625+2,63)*2*2,0-0,9*2,0                     "311"</t>
  </si>
  <si>
    <t xml:space="preserve">(1,35+1,605+1,35+0,9)*2*2,0-0,7*2,0*2           "312"</t>
  </si>
  <si>
    <t xml:space="preserve">(2,65+1,5+1,55+1,65+0,95+1,65+2,65+0,925)*2*2,0-0,7*2,0*7  "313"</t>
  </si>
  <si>
    <t xml:space="preserve">(2,455+1,5+2,455+1,65+2,455+0,925)*2*2,0-0,7*2,0*5  "314"</t>
  </si>
  <si>
    <t xml:space="preserve">(1,0+1,67+1,2+1,67)*2*2,0-0,7*2,0*3            "316"</t>
  </si>
  <si>
    <t xml:space="preserve">(1,355+2,66)*2*2,0-0,7*2,0                    "321"</t>
  </si>
  <si>
    <t xml:space="preserve">(2,58+1,0+2,58+1,0)*2*2,0-0,7*2,0*3     "322"</t>
  </si>
  <si>
    <t xml:space="preserve">(2,575+1,2+2,575+1,0+2,575+1,0)*2*2,0-0,7*2,0*5  "323"</t>
  </si>
  <si>
    <t xml:space="preserve">(1,165+1,905)*2*2,0-0,7*2,0                "324"</t>
  </si>
  <si>
    <t>411</t>
  </si>
  <si>
    <t>59761071</t>
  </si>
  <si>
    <t>obklad keramický hladký přes 12 do 19ks/m2</t>
  </si>
  <si>
    <t>-1282760905</t>
  </si>
  <si>
    <t>fig85*1,1</t>
  </si>
  <si>
    <t>fig88*1,1</t>
  </si>
  <si>
    <t>412</t>
  </si>
  <si>
    <t>781492211</t>
  </si>
  <si>
    <t>Montáž profilů rohových lepených flexibilním cementovým lepidlem</t>
  </si>
  <si>
    <t>-1320803245</t>
  </si>
  <si>
    <t xml:space="preserve">1*2,0                     "311"</t>
  </si>
  <si>
    <t xml:space="preserve">3*2,0                      "312"</t>
  </si>
  <si>
    <t xml:space="preserve">3*2,0                      "313"</t>
  </si>
  <si>
    <t xml:space="preserve">3*2,0                       "314"</t>
  </si>
  <si>
    <t xml:space="preserve">1*2,0                       "316"</t>
  </si>
  <si>
    <t xml:space="preserve">1*2,0                        "321"</t>
  </si>
  <si>
    <t xml:space="preserve">3*2,0                        "322"</t>
  </si>
  <si>
    <t xml:space="preserve">3*2,0                         "323"</t>
  </si>
  <si>
    <t xml:space="preserve">1*2,0                        "324"</t>
  </si>
  <si>
    <t>413</t>
  </si>
  <si>
    <t>28342003</t>
  </si>
  <si>
    <t>lišta ukončovací z PVC 10mm</t>
  </si>
  <si>
    <t>1215194451</t>
  </si>
  <si>
    <t>fig86*1,05</t>
  </si>
  <si>
    <t>414</t>
  </si>
  <si>
    <t>781492251</t>
  </si>
  <si>
    <t>Montáž profilů ukončovacích lepených flexibilním cementovým lepidlem</t>
  </si>
  <si>
    <t>-1808703365</t>
  </si>
  <si>
    <t xml:space="preserve">(1,315+1,47)*2-0,7                    "307"</t>
  </si>
  <si>
    <t xml:space="preserve">(1,625+2,63)*2-0,9                     "311"</t>
  </si>
  <si>
    <t xml:space="preserve">(1,35+1,605+1,35+0,9)*2-0,7*2           "312"</t>
  </si>
  <si>
    <t xml:space="preserve">(2,65+1,5+1,55+1,65+0,95+1,65+2,65+0,925)*2-0,7*7  "313"</t>
  </si>
  <si>
    <t xml:space="preserve">(2,455+1,5+2,455+1,65+2,455+0,925)*2-0,7*5  "314"</t>
  </si>
  <si>
    <t xml:space="preserve">(1,0+1,67+1,2+1,67)*2-0,7*3            "316"</t>
  </si>
  <si>
    <t xml:space="preserve">(1,355+2,66)*2-0,7                    "321"</t>
  </si>
  <si>
    <t xml:space="preserve">(2,58+1,0+2,58+1,0)*2-0,7*3     "322"</t>
  </si>
  <si>
    <t xml:space="preserve">(2,575+1,2+2,575+1,0+2,575+1,0)*2-0,7*5  "323"</t>
  </si>
  <si>
    <t xml:space="preserve">(1,165+1,905)*2-0,7                "324"</t>
  </si>
  <si>
    <t>415</t>
  </si>
  <si>
    <t>-1970729776</t>
  </si>
  <si>
    <t>fig87*1,05</t>
  </si>
  <si>
    <t>416</t>
  </si>
  <si>
    <t>998781103</t>
  </si>
  <si>
    <t>Přesun hmot tonážní pro obklady keramické v objektech v přes 12 do 24 m</t>
  </si>
  <si>
    <t>-1982746125</t>
  </si>
  <si>
    <t>783</t>
  </si>
  <si>
    <t>Dokončovací práce - nátěry</t>
  </si>
  <si>
    <t>417</t>
  </si>
  <si>
    <t>783106801</t>
  </si>
  <si>
    <t>Odstranění nátěrů z truhlářských konstrukcí obroušením</t>
  </si>
  <si>
    <t>-1750722883</t>
  </si>
  <si>
    <t>1,15*2,0*10*2</t>
  </si>
  <si>
    <t>1,95*1,08*2*2</t>
  </si>
  <si>
    <t xml:space="preserve">Mezisoučet                                      "1.n.p."  </t>
  </si>
  <si>
    <t>1,10*2,0*2*2</t>
  </si>
  <si>
    <t>1,26*2,0*10*2</t>
  </si>
  <si>
    <t>1,15*2,0*2*2</t>
  </si>
  <si>
    <t>1,32*2,3*2</t>
  </si>
  <si>
    <t xml:space="preserve">Mezisoučet                                   "2.n.p."</t>
  </si>
  <si>
    <t xml:space="preserve">Součet                                      "stávající okna"</t>
  </si>
  <si>
    <t>418</t>
  </si>
  <si>
    <t>783114101</t>
  </si>
  <si>
    <t>Základní jednonásobný syntetický nátěr truhlářských konstrukcí</t>
  </si>
  <si>
    <t>1918366913</t>
  </si>
  <si>
    <t>419</t>
  </si>
  <si>
    <t>783117101</t>
  </si>
  <si>
    <t>Krycí jednonásobný syntetický nátěr truhlářských konstrukcí</t>
  </si>
  <si>
    <t>-1348365287</t>
  </si>
  <si>
    <t>420</t>
  </si>
  <si>
    <t>783201201</t>
  </si>
  <si>
    <t>Obroušení tesařských konstrukcí před provedením nátěru</t>
  </si>
  <si>
    <t>-906639220</t>
  </si>
  <si>
    <t xml:space="preserve">(14,5*28+10,0*4)*(0,20+0,22)*2      "stropní trámy - půda"</t>
  </si>
  <si>
    <t xml:space="preserve">Mezisoučet                                                 "krov"</t>
  </si>
  <si>
    <t xml:space="preserve">fig51                                          "ošetření stávajících stropních trámů a rákosníků"</t>
  </si>
  <si>
    <t xml:space="preserve">Mezisoučet                                                  "3.n.p."</t>
  </si>
  <si>
    <t>421</t>
  </si>
  <si>
    <t>783213111</t>
  </si>
  <si>
    <t>Napouštěcí jednonásobný syntetický biocidní nátěr tesařských konstrukcí zabudovaných do konstrukce</t>
  </si>
  <si>
    <t>-385690778</t>
  </si>
  <si>
    <t xml:space="preserve">Mezisoučet                                                        "krov"</t>
  </si>
  <si>
    <t>422</t>
  </si>
  <si>
    <t>783314201</t>
  </si>
  <si>
    <t>Základní antikorozní jednonásobný syntetický standardní nátěr zámečnických konstrukcí</t>
  </si>
  <si>
    <t>237106148</t>
  </si>
  <si>
    <t xml:space="preserve">70,6*25,3*0,001*26,09                              "U 200"</t>
  </si>
  <si>
    <t xml:space="preserve">120,0*29,4*0,001*24,42                            "U 220"</t>
  </si>
  <si>
    <t xml:space="preserve">45,0*33,2*0,001*23,37                              "U 240"</t>
  </si>
  <si>
    <t>((0,7+2*1,97)*19+(0,8+2*1,97)*6+(0,9+2*1,97)*10)*0,25</t>
  </si>
  <si>
    <t xml:space="preserve">Mezisoučet                                                 "zárubně"</t>
  </si>
  <si>
    <t>423</t>
  </si>
  <si>
    <t>783317101</t>
  </si>
  <si>
    <t>Krycí jednonásobný syntetický standardní nátěr zámečnických konstrukcí</t>
  </si>
  <si>
    <t>1087017187</t>
  </si>
  <si>
    <t>424</t>
  </si>
  <si>
    <t>783826655</t>
  </si>
  <si>
    <t>Hydrofobizační transparentní silikonový nátěr lícového zdiva</t>
  </si>
  <si>
    <t>-1523086819</t>
  </si>
  <si>
    <t>784</t>
  </si>
  <si>
    <t>Dokončovací práce - malby a tapety</t>
  </si>
  <si>
    <t>425</t>
  </si>
  <si>
    <t>784181101</t>
  </si>
  <si>
    <t>Základní akrylátová jednonásobná bezbarvá penetrace podkladu v místnostech v do 3,80 m</t>
  </si>
  <si>
    <t>189078856</t>
  </si>
  <si>
    <t xml:space="preserve">Mezisoučet                          "zdivo"</t>
  </si>
  <si>
    <t>fig61*2</t>
  </si>
  <si>
    <t xml:space="preserve">Mezisoučet                                  "SDK"</t>
  </si>
  <si>
    <t>426</t>
  </si>
  <si>
    <t>784211101</t>
  </si>
  <si>
    <t>Dvojnásobné bílé malby ze směsí za mokra výborně oděruvzdorných v místnostech v do 3,80 m</t>
  </si>
  <si>
    <t>205772554</t>
  </si>
  <si>
    <t xml:space="preserve">(11,99+6,6+0,43+0,32)*2*1,5                     "301"</t>
  </si>
  <si>
    <t xml:space="preserve">(9,6+6,97+0,95)*2*1,5                                   "302"</t>
  </si>
  <si>
    <t xml:space="preserve">(7,97+6,95)*2*1,5                                            "303"</t>
  </si>
  <si>
    <t xml:space="preserve">(9,855+3,0+3,39+8,0+1,98+2,95)*2*1,5     "305"    </t>
  </si>
  <si>
    <t xml:space="preserve">(2,72+4,39)*2*1,5                                              "306"</t>
  </si>
  <si>
    <t xml:space="preserve">(6,1+1,47+2,4+4,2+0,65)*2*1,5                   "308"    </t>
  </si>
  <si>
    <t xml:space="preserve">(4,66+3,79)*2*1,5                              "schodiště z 2. do 3.n.p."</t>
  </si>
  <si>
    <t xml:space="preserve">(4,66+3,79)*2*1,5                              "schodiště z 3. do půdy"</t>
  </si>
  <si>
    <t xml:space="preserve">(7,03+5,04+0,19)*2*1,5                                  "318"</t>
  </si>
  <si>
    <t xml:space="preserve">(7,64+4,8+1,67+1,4)*2*1,5                            "319"</t>
  </si>
  <si>
    <t xml:space="preserve">(2,865+4,9)*2*1,5                                             "325"</t>
  </si>
  <si>
    <t>427</t>
  </si>
  <si>
    <t>784221101</t>
  </si>
  <si>
    <t>Dvojnásobné bílé malby ze směsí za sucha dobře otěruvzdorných v místnostech do 3,80 m</t>
  </si>
  <si>
    <t>-1102537047</t>
  </si>
  <si>
    <t>786</t>
  </si>
  <si>
    <t>Dokončovací práce - čalounické úpravy</t>
  </si>
  <si>
    <t>428</t>
  </si>
  <si>
    <t>7866131101</t>
  </si>
  <si>
    <t>Montáž ochranné sítě proti hmyzu</t>
  </si>
  <si>
    <t>2028306288</t>
  </si>
  <si>
    <t xml:space="preserve">1,2*2,0*6                                    "os"</t>
  </si>
  <si>
    <t>429</t>
  </si>
  <si>
    <t>553462001</t>
  </si>
  <si>
    <t>ochranná síť proti hmyzu - os</t>
  </si>
  <si>
    <t>381855883</t>
  </si>
  <si>
    <t>430</t>
  </si>
  <si>
    <t>786624111</t>
  </si>
  <si>
    <t>Montáž lamelové žaluzie do oken zdvojených dřevěných otevíravých, sklápěcích a vyklápěcích</t>
  </si>
  <si>
    <t>1042314575</t>
  </si>
  <si>
    <t xml:space="preserve">1,2*2,0*6                                    "ža"</t>
  </si>
  <si>
    <t>431</t>
  </si>
  <si>
    <t>55346200</t>
  </si>
  <si>
    <t>žaluzie horizontální interiérové</t>
  </si>
  <si>
    <t>-1115933972</t>
  </si>
  <si>
    <t>432</t>
  </si>
  <si>
    <t>7866311601</t>
  </si>
  <si>
    <t>Montáž textilních rolet</t>
  </si>
  <si>
    <t>545584490</t>
  </si>
  <si>
    <t>2,8*1,5*1+1,1*1,5*2+1,2*1,95*2</t>
  </si>
  <si>
    <t xml:space="preserve">Mezisoučet                          "RNZ"</t>
  </si>
  <si>
    <t>1,2*1,95*3+1,3*1,95*4+2,8*1,5*1+1,1*1,5*6+1,1*1,55*1</t>
  </si>
  <si>
    <t xml:space="preserve">Mezisoučet                            "RZ"</t>
  </si>
  <si>
    <t>433</t>
  </si>
  <si>
    <t>611240421</t>
  </si>
  <si>
    <t>roleta zatemňovací neprůhledná textilní - RNZ</t>
  </si>
  <si>
    <t>-2073888539</t>
  </si>
  <si>
    <t>434</t>
  </si>
  <si>
    <t>611240422</t>
  </si>
  <si>
    <t>roleta textilní proti slunečnímu svitu - RZ</t>
  </si>
  <si>
    <t>-827775850</t>
  </si>
  <si>
    <t>435</t>
  </si>
  <si>
    <t>998786103</t>
  </si>
  <si>
    <t>Přesun hmot tonážní pro stínění a čalounické úpravy v objektech v přes 12 do 24 m</t>
  </si>
  <si>
    <t>-1495344321</t>
  </si>
  <si>
    <t>Práce a dodávky M</t>
  </si>
  <si>
    <t>33-M</t>
  </si>
  <si>
    <t>Montáže dopr.zaříz.,sklad. zař. a váh</t>
  </si>
  <si>
    <t>436</t>
  </si>
  <si>
    <t>99999913</t>
  </si>
  <si>
    <t>M+D výtahu</t>
  </si>
  <si>
    <t>-929949090</t>
  </si>
  <si>
    <t>HZS</t>
  </si>
  <si>
    <t>Hodinové zúčtovací sazby</t>
  </si>
  <si>
    <t>437</t>
  </si>
  <si>
    <t>HZS1291</t>
  </si>
  <si>
    <t>Hodinová zúčtovací sazba pomocný stavební dělník</t>
  </si>
  <si>
    <t>hod</t>
  </si>
  <si>
    <t>512</t>
  </si>
  <si>
    <t>965988475</t>
  </si>
  <si>
    <t xml:space="preserve">100                                         "vyklízení stávajícího vybavení"</t>
  </si>
  <si>
    <t>438</t>
  </si>
  <si>
    <t>HZS2491</t>
  </si>
  <si>
    <t>Hodinová zúčtovací sazba dělník zednických výpomocí</t>
  </si>
  <si>
    <t>-192652760</t>
  </si>
  <si>
    <t xml:space="preserve">500                           "přípomoce pro řemesla"</t>
  </si>
  <si>
    <t>2 - Vytápění</t>
  </si>
  <si>
    <t xml:space="preserve"> 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</si>
  <si>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</si>
  <si>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</si>
  <si>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</si>
  <si>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</si>
  <si>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</si>
  <si>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731</t>
  </si>
  <si>
    <t>Ústřední vytápění - kotelny</t>
  </si>
  <si>
    <t>731200829</t>
  </si>
  <si>
    <t xml:space="preserve">Demontáž kotlů ocelových  na kapalná nebo plynná paliva, o výkonu přes 100 do 125 kW</t>
  </si>
  <si>
    <t>731244115</t>
  </si>
  <si>
    <t>Kotle ocelové teplovodní plynové závěsné kondenzační pro vytápění 9,7-48,7 kW</t>
  </si>
  <si>
    <t>soubor</t>
  </si>
  <si>
    <t>731391815</t>
  </si>
  <si>
    <t xml:space="preserve">Vypuštění vody z kotlů do kanalizace  samospádem o výhřevné ploše kotlů přes 50 do 100 m2</t>
  </si>
  <si>
    <t>731810332</t>
  </si>
  <si>
    <t>Nucené odtahy spalin od kondenzačních kotlů soustředným potrubím vedeným svisle šikmou střechou, průměru 80/125 mm</t>
  </si>
  <si>
    <t>731810342</t>
  </si>
  <si>
    <t>Nucené odtahy spalin od kondenzačních kotlů prodloužení soustředného potrubí, průměru 80/125 mm</t>
  </si>
  <si>
    <t>731890801</t>
  </si>
  <si>
    <t xml:space="preserve">Vnitrostaveništní přemístění vybouraných (demontovaných) hmot kotelen  vodorovně do 100 m umístěných ve výšce (hloubce) do 6 m</t>
  </si>
  <si>
    <t>731999001</t>
  </si>
  <si>
    <t xml:space="preserve">Ekvitermní regulace systému:  Ekvitermní regulátor - 1ks Venkovní čidlo - 1ks Modul kaskády 2 kotlů - 1ks Modul - anuloit - 1ks Modul - ohřev TV - 2ks Modul - cirkulační čerpadlo - 1ks Modul - směšovaná větev - 5ks Modul - nesměšovaná větev - 3ks</t>
  </si>
  <si>
    <t>soub</t>
  </si>
  <si>
    <t>731999002</t>
  </si>
  <si>
    <t>Demontáž stávající regulace kotelny III. kategorie</t>
  </si>
  <si>
    <t>731999003</t>
  </si>
  <si>
    <t>Inhibitor - ochranná protikorozní kapalina pro nové i stávající topné systémy, poměr ředění 1:200.</t>
  </si>
  <si>
    <t>litr</t>
  </si>
  <si>
    <t>731999004</t>
  </si>
  <si>
    <t>Kapalina pro chemické čištění topných systémů, poměr ředění 1:200. Použití pro čištění topení, chladících systémů a rozvodů vody.</t>
  </si>
  <si>
    <t>731999005</t>
  </si>
  <si>
    <t>Uvedení kotlů a regulace do provozu, zaškolení obsluhy</t>
  </si>
  <si>
    <t>998731101</t>
  </si>
  <si>
    <t xml:space="preserve">Přesun hmot pro kotelny  stanovený z hmotnosti přesunovaného materiálu vodorovná dopravní vzdálenost do 50 m v objektech výšky do 6 m</t>
  </si>
  <si>
    <t>732</t>
  </si>
  <si>
    <t>Ústřední vytápění - strojovny</t>
  </si>
  <si>
    <t>732294319</t>
  </si>
  <si>
    <t>Elektrická topná jednotka vestavná přírubová o výkonu 15,0 kW</t>
  </si>
  <si>
    <t>998732101</t>
  </si>
  <si>
    <t xml:space="preserve">Přesun hmot pro strojovny  stanovený z hmotnosti přesunovaného materiálu vodorovná dopravní vzdálenost do 50 m v objektech výšky do 6 m</t>
  </si>
  <si>
    <t>733</t>
  </si>
  <si>
    <t>Ústřední vytápění - rozvodné potrubí</t>
  </si>
  <si>
    <t>733110810</t>
  </si>
  <si>
    <t xml:space="preserve">Demontáž potrubí z trubek ocelových závitových  DN přes 50 do 80</t>
  </si>
  <si>
    <t>733113113</t>
  </si>
  <si>
    <t>Potrubí z trubek ocelových závitových černých Příplatek k ceně za zhotovení přípojky z ocelových trubek závitových DN 15</t>
  </si>
  <si>
    <t>733122222</t>
  </si>
  <si>
    <t>Potrubí z trubek ocelových hladkých spojovaných lisováním z uhlíkové oceli tenkostěnné vně pozinkované PN 16, T= +110°C Ø 15/1,2</t>
  </si>
  <si>
    <t>733122223</t>
  </si>
  <si>
    <t>Potrubí z trubek ocelových hladkých spojovaných lisováním z uhlíkové oceli tenkostěnné vně pozinkované PN 16, T= +110°C Ø 18/1,2</t>
  </si>
  <si>
    <t>733122224</t>
  </si>
  <si>
    <t>Potrubí z trubek ocelových hladkých spojovaných lisováním z uhlíkové oceli tenkostěnné vně pozinkované PN 16, T= +110°C Ø 22/1,5</t>
  </si>
  <si>
    <t>733122225</t>
  </si>
  <si>
    <t>Potrubí z trubek ocelových hladkých spojovaných lisováním z uhlíkové oceli tenkostěnné vně pozinkované PN 16, T= +110°C Ø 28/1,5</t>
  </si>
  <si>
    <t>733122227</t>
  </si>
  <si>
    <t>Potrubí z trubek ocelových hladkých spojovaných lisováním z uhlíkové oceli tenkostěnné vně pozinkované PN 16, T= +110°C Ø 42/1,5</t>
  </si>
  <si>
    <t>733122230</t>
  </si>
  <si>
    <t>Potrubí z trubek ocelových hladkých spojovaných lisováním z uhlíkové oceli tenkostěnné vně pozinkované PN 16, T= +110°C Ø 76,1/2</t>
  </si>
  <si>
    <t>733190217</t>
  </si>
  <si>
    <t>Zkoušky těsnosti potrubí, manžety prostupové z trubek ocelových zkoušky těsnosti potrubí (za provozu) z trubek ocelových hladkých Ø do 51/2,6</t>
  </si>
  <si>
    <t>733190225</t>
  </si>
  <si>
    <t>Zkoušky těsnosti potrubí, manžety prostupové z trubek ocelových zkoušky těsnosti potrubí (za provozu) z trubek ocelových hladkých Ø přes 60,3/2,9 do 89/5,0</t>
  </si>
  <si>
    <t>733194912</t>
  </si>
  <si>
    <t>Opravy rozvodů potrubí z trubek ocelových hladkých navaření odbočky na stávající potrubí odbočka Ø 28/2,6</t>
  </si>
  <si>
    <t>733290801</t>
  </si>
  <si>
    <t xml:space="preserve">Demontáž potrubí z trubek měděných  Ø do 35/1,5</t>
  </si>
  <si>
    <t>733811254</t>
  </si>
  <si>
    <t>Ochrana potrubí termoizolačními trubicemi z pěnového polyetylenu PE přilepenými v příčných a podélných spojích, tloušťky izolace přes 20 do 25 mm, vnitřního průměru izolace DN přes 63 do 89 mm</t>
  </si>
  <si>
    <t>998733102</t>
  </si>
  <si>
    <t xml:space="preserve">Přesun hmot pro rozvody potrubí  stanovený z hmotnosti přesunovaného materiálu vodorovná dopravní vzdálenost do 50 m v objektech výšky přes 6 do 12 m</t>
  </si>
  <si>
    <t>734</t>
  </si>
  <si>
    <t>Ústřední vytápění - armatury</t>
  </si>
  <si>
    <t>734211126</t>
  </si>
  <si>
    <t>Ventily odvzdušňovací závitové automatické se zpětnou klapkou PN 14 do 120°C G 3/8</t>
  </si>
  <si>
    <t>734221682</t>
  </si>
  <si>
    <t>Ventily regulační závitové hlavice termostatické, pro ovládání ventilů PN 10 do 110°C kapalinové otopných těles VK</t>
  </si>
  <si>
    <t>734242416</t>
  </si>
  <si>
    <t>Ventily zpětné závitové PN 16 do 110°C přímé G 6/4</t>
  </si>
  <si>
    <t>734261236</t>
  </si>
  <si>
    <t>Šroubení topenářské PN 16 do 120°C přímé G 5/4</t>
  </si>
  <si>
    <t>734261402</t>
  </si>
  <si>
    <t>Šroubení připojovací armatury radiátorů VK PN 10 do 110°C, regulační uzavíratelné rohové G 1/2 x 18</t>
  </si>
  <si>
    <t>734291123</t>
  </si>
  <si>
    <t>Ostatní armatury kohouty plnicí a vypouštěcí PN 10 do 90°C G 1/2</t>
  </si>
  <si>
    <t>734291265</t>
  </si>
  <si>
    <t>Ostatní armatury filtry závitové PN 30 do 110°C přímé s vnitřními závity G 1 1/4</t>
  </si>
  <si>
    <t>734292775</t>
  </si>
  <si>
    <t>Ostatní armatury kulové kohouty PN 42 do 185°C plnoprůtokové vnitřní závit G 1 1/4</t>
  </si>
  <si>
    <t>734292778</t>
  </si>
  <si>
    <t>Ostatní armatury kulové kohouty PN 42 do 185°C plnoprůtokové vnitřní závit G 2 1/2</t>
  </si>
  <si>
    <t>998734102</t>
  </si>
  <si>
    <t xml:space="preserve">Přesun hmot pro armatury  stanovený z hmotnosti přesunovaného materiálu vodorovná dopravní vzdálenost do 50 m v objektech výšky přes 6 do 12 m</t>
  </si>
  <si>
    <t>735</t>
  </si>
  <si>
    <t>Ústřední vytápění - otopná tělesa</t>
  </si>
  <si>
    <t>735000912</t>
  </si>
  <si>
    <t xml:space="preserve">Regulace otopného systému při opravách  vyregulování dvojregulačních ventilů a kohoutů s termostatickým ovládáním</t>
  </si>
  <si>
    <t>735111810</t>
  </si>
  <si>
    <t xml:space="preserve">Demontáž otopných těles litinových  článkových</t>
  </si>
  <si>
    <t>735152272</t>
  </si>
  <si>
    <t>Otopná tělesa panelová VK jednodesková PN 1,0 MPa, T do 110°C s jednou přídavnou přestupní plochou výšky tělesa 600 mm stavební délky / výkonu 500 mm / 501 W</t>
  </si>
  <si>
    <t>735152275</t>
  </si>
  <si>
    <t>Otopná tělesa panelová VK jednodesková PN 1,0 MPa, T do 110°C s jednou přídavnou přestupní plochou výšky tělesa 600 mm stavební délky / výkonu 800 mm / 802 W</t>
  </si>
  <si>
    <t>735152276</t>
  </si>
  <si>
    <t>Otopná tělesa panelová VK jednodesková PN 1,0 MPa, T do 110°C s jednou přídavnou přestupní plochou výšky tělesa 600 mm stavební délky / výkonu 900 mm / 902 W</t>
  </si>
  <si>
    <t>735152277</t>
  </si>
  <si>
    <t>Otopná tělesa panelová VK jednodesková PN 1,0 MPa, T do 110°C s jednou přídavnou přestupní plochou výšky tělesa 600 mm stavební délky / výkonu 1000 mm / 1002 W</t>
  </si>
  <si>
    <t>735152278</t>
  </si>
  <si>
    <t>Otopná tělesa panelová VK jednodesková PN 1,0 MPa, T do 110°C s jednou přídavnou přestupní plochou výšky tělesa 600 mm stavební délky / výkonu 1100 mm / 1102 W</t>
  </si>
  <si>
    <t>735152283</t>
  </si>
  <si>
    <t>Otopná tělesa panelová VK jednodesková PN 1,0 MPa, T do 110°C s jednou přídavnou přestupní plochou výšky tělesa 600 mm stavební délky / výkonu 2000 mm / 2004 W</t>
  </si>
  <si>
    <t>735152297</t>
  </si>
  <si>
    <t>Otopná tělesa panelová VK jednodesková PN 1,0 MPa, T do 110°C s jednou přídavnou přestupní plochou výšky tělesa 900 mm stavební délky / výkonu 1000 mm / 1394 W</t>
  </si>
  <si>
    <t>735152572</t>
  </si>
  <si>
    <t>Otopná tělesa panelová VK dvoudesková PN 1,0 MPa, T do 110°C se dvěma přídavnými přestupními plochami výšky tělesa 600 mm stavební délky / výkonu 500 mm / 840 W</t>
  </si>
  <si>
    <t>735152573</t>
  </si>
  <si>
    <t>Otopná tělesa panelová VK dvoudesková PN 1,0 MPa, T do 110°C se dvěma přídavnými přestupními plochami výšky tělesa 600 mm stavební délky / výkonu 600 mm / 1007 W</t>
  </si>
  <si>
    <t>735152574</t>
  </si>
  <si>
    <t>Otopná tělesa panelová VK dvoudesková PN 1,0 MPa, T do 110°C se dvěma přídavnými přestupními plochami výšky tělesa 600 mm stavební délky / výkonu 700 mm / 1175 W</t>
  </si>
  <si>
    <t>735152577</t>
  </si>
  <si>
    <t>Otopná tělesa panelová VK dvoudesková PN 1,0 MPa, T do 110°C se dvěma přídavnými přestupními plochami výšky tělesa 600 mm stavební délky / výkonu 1000 mm / 1679 W</t>
  </si>
  <si>
    <t>735152578</t>
  </si>
  <si>
    <t>Otopná tělesa panelová VK dvoudesková PN 1,0 MPa, T do 110°C se dvěma přídavnými přestupními plochami výšky tělesa 600 mm stavební délky / výkonu 1100 mm / 1847 W</t>
  </si>
  <si>
    <t>735152679</t>
  </si>
  <si>
    <t>Otopná tělesa panelová VK třídesková PN 1,0 MPa, T do 110°C se třemi přídavnými přestupními plochami výšky tělesa 600 mm stavební délky / výkonu 1200 mm / 2887 W</t>
  </si>
  <si>
    <t>735152681</t>
  </si>
  <si>
    <t>Otopná tělesa panelová VK třídesková PN 1,0 MPa, T do 110°C se třemi přídavnými přestupními plochami výšky tělesa 600 mm stavební délky / výkonu 1600 mm / 3850 W</t>
  </si>
  <si>
    <t>735191905</t>
  </si>
  <si>
    <t xml:space="preserve">Ostatní opravy otopných těles  odvzdušnění tělesa</t>
  </si>
  <si>
    <t>735494811</t>
  </si>
  <si>
    <t>Vypuštění vody z otopných soustav bez kotlů, ohříváků, zásobníků a nádrží</t>
  </si>
  <si>
    <t>735494812</t>
  </si>
  <si>
    <t>Proplach a vyčištění otopného systému pomocí kapaliny na čištění.</t>
  </si>
  <si>
    <t>735494813</t>
  </si>
  <si>
    <t>Napuštění a otopného systému a implementace inhybitoru</t>
  </si>
  <si>
    <t>998735102</t>
  </si>
  <si>
    <t xml:space="preserve">Přesun hmot pro otopná tělesa  stanovený z hmotnosti přesunovaného materiálu vodorovná dopravní vzdálenost do 50 m v objektech výšky přes 6 do 12 m</t>
  </si>
  <si>
    <t>HZS2222</t>
  </si>
  <si>
    <t>Hodinové zúčtovací sazby profesí PSV provádění stavebních instalací topenář odborný</t>
  </si>
  <si>
    <t>262144</t>
  </si>
  <si>
    <t>3 - Vzduchotechnika</t>
  </si>
  <si>
    <t xml:space="preserve">    751 - Vzduchotechnika</t>
  </si>
  <si>
    <t xml:space="preserve">    751-1 - Zařízení č.1</t>
  </si>
  <si>
    <t xml:space="preserve">      751-2 - Zařízení č.2</t>
  </si>
  <si>
    <t xml:space="preserve">      751-3 - Zařízení č.3</t>
  </si>
  <si>
    <t xml:space="preserve">      751-4 - Ostatní</t>
  </si>
  <si>
    <t>VRN - Vedlejší rozpočtové náklady</t>
  </si>
  <si>
    <t xml:space="preserve">    VRN2 - Příprava staveniště</t>
  </si>
  <si>
    <t>751</t>
  </si>
  <si>
    <t>751-1</t>
  </si>
  <si>
    <t>Zařízení č.1</t>
  </si>
  <si>
    <t>751611116</t>
  </si>
  <si>
    <t>Montáž vzduchotechnické jednotky s rekuperací tepla centrální stojaté s výměnou vzduchu přes 1000 do 5000 m3/h</t>
  </si>
  <si>
    <t>751999011</t>
  </si>
  <si>
    <t>Jednotka splňuje ErP (Ecodesign) - nařízení EU 1253/2014, platné od 1.1.2016 i 1.1.2018. A100645 Jednotka 4500 - 1 ks A102348 Me.110.EC3 (4500ME) - EC 1 ks A103348 Mi.110.EC3 (4500ME) - EC 1 ks A104450 S7.C_protiproudý rekuperační výměník (5000M,MV,4500ME</t>
  </si>
  <si>
    <t>751999014</t>
  </si>
  <si>
    <t>ZAPOJENÍ REGULCE JEDNOTKY</t>
  </si>
  <si>
    <t>751611131</t>
  </si>
  <si>
    <t>Montáž vzduchotechnické jednotky s rekuperací tepla Příplatek k cenám za montáž jednotky po částech</t>
  </si>
  <si>
    <t>751398053</t>
  </si>
  <si>
    <t>Montáž ostatních zařízení protidešťové žaluzie nebo žaluziové klapky na čtyřhranné potrubí, průřezu přes 0,300 do 0,450 m2</t>
  </si>
  <si>
    <t>42972925a</t>
  </si>
  <si>
    <t>žaluzie protidešťová s pevnými lamelami, pozink, pro potrubí 800x630mm</t>
  </si>
  <si>
    <t>42972923a</t>
  </si>
  <si>
    <t>žaluzie protidešťová s pevnými lamelami, pozink, pro potrubí 800x500mm</t>
  </si>
  <si>
    <t>751311092</t>
  </si>
  <si>
    <t>Montáž vyústi čtyřhranné do čtyřhranného potrubí, průřezu přes 0,040 do 0,080 m2</t>
  </si>
  <si>
    <t>42972706a</t>
  </si>
  <si>
    <t>výustka komfortní dvouřadá Al 325x125mm</t>
  </si>
  <si>
    <t>42972715a</t>
  </si>
  <si>
    <t>výustka komfortní dvouřadá Al 525x125mm</t>
  </si>
  <si>
    <t>751322011</t>
  </si>
  <si>
    <t xml:space="preserve">Montáž talířových ventilů, anemostatů, dýz  talířového ventilu, průměru do 100 mm</t>
  </si>
  <si>
    <t>42972201</t>
  </si>
  <si>
    <t>ventil talířový pro přívod a odvod vzduchu plastový D 100mm</t>
  </si>
  <si>
    <t>751322012</t>
  </si>
  <si>
    <t xml:space="preserve">Montáž talířových ventilů, anemostatů, dýz  talířového ventilu, průměru přes 100 do 200 mm</t>
  </si>
  <si>
    <t>42972202</t>
  </si>
  <si>
    <t>ventil talířový pro přívod a odvod vzduchu plastový D 125mm</t>
  </si>
  <si>
    <t>42972208</t>
  </si>
  <si>
    <t>ventil talířový pro přívod vzduchu kovový D 150mm</t>
  </si>
  <si>
    <t>751344122</t>
  </si>
  <si>
    <t xml:space="preserve">Montáž tlumičů  hluku pro čtyřhranné potrubí, průřezu přes 0,150 do 0,300 m2</t>
  </si>
  <si>
    <t>429229</t>
  </si>
  <si>
    <t>Tlumič hluku 500x500x1500mm</t>
  </si>
  <si>
    <t>751344123</t>
  </si>
  <si>
    <t>Montáž tlumičů hluku pro čtyřhranné potrubí, průřezu přes 0,300 do 0,450 m2</t>
  </si>
  <si>
    <t>429230</t>
  </si>
  <si>
    <t>Tlumič hluku 500x630x1500mm</t>
  </si>
  <si>
    <t>751510015</t>
  </si>
  <si>
    <t xml:space="preserve">Vzduchotechnické potrubí z pozinkovaného plechu  čtyřhranné s přírubou, průřezu přes 0,28 do 0,50 m2</t>
  </si>
  <si>
    <t>751510044</t>
  </si>
  <si>
    <t>Vzduchotechnické potrubí z pozinkovaného plechu kruhové, trouba spirálně vinutá bez příruby, průměru přes 300 do 400 mm</t>
  </si>
  <si>
    <t>751514613</t>
  </si>
  <si>
    <t xml:space="preserve">Montáž škrtící klapky nebo zpětné klapky do plechového potrubí  čtyřhranné s přírubou, průřezu přes 0,070 do 0,140 m2</t>
  </si>
  <si>
    <t>42982405a</t>
  </si>
  <si>
    <t>klapka čtyřhranná regulační Pz 315x200mm</t>
  </si>
  <si>
    <t>751514614</t>
  </si>
  <si>
    <t xml:space="preserve">Montáž škrtící klapky nebo zpětné klapky do plechového potrubí  čtyřhranné s přírubou, průřezu přes 0,140 do 0,210 m2</t>
  </si>
  <si>
    <t>42982463a</t>
  </si>
  <si>
    <t>klapka čtyřhranná regulační Pz 500x315mm</t>
  </si>
  <si>
    <t>751514615</t>
  </si>
  <si>
    <t xml:space="preserve">Montáž škrtící klapky nebo zpětné klapky do plechového potrubí  čtyřhranné s přírubou, průřezu přes 0,210 do 0,280 m2</t>
  </si>
  <si>
    <t>42982464a</t>
  </si>
  <si>
    <t>Protipožární klapka čtyřhranná regulační Pz 500x500mm</t>
  </si>
  <si>
    <t>7511999050</t>
  </si>
  <si>
    <t>požární izolace odolnost 30minut, tl. 60mm + Al polep</t>
  </si>
  <si>
    <t>751571061</t>
  </si>
  <si>
    <t>Závěs čtyřhranného potrubí upevněného na potrubí, kotveného do trapézového plechu</t>
  </si>
  <si>
    <t>751572131</t>
  </si>
  <si>
    <t>Závěs kruhového potrubí upevněného na potrubí, kotveného do trapézového plechu</t>
  </si>
  <si>
    <t>751691111</t>
  </si>
  <si>
    <t>Zaregulování systému vzduchotechnického zařízení za 1 koncový (distribuční) prvek</t>
  </si>
  <si>
    <t>751-2</t>
  </si>
  <si>
    <t>Zařízení č.2</t>
  </si>
  <si>
    <t>751721121</t>
  </si>
  <si>
    <t>Montáž klimatizační jednotky venkovní trojfázové napájení do 7 vnitřních jednotek</t>
  </si>
  <si>
    <t>Venkovní jednotka o chladícím výkonu min. 17kW</t>
  </si>
  <si>
    <t>Komunikační modul pro kondenzační jendotku - VZT</t>
  </si>
  <si>
    <t>Elektronický vystřikovací ventil pro jednotky do 45kW vč. kabelu</t>
  </si>
  <si>
    <t>kpt</t>
  </si>
  <si>
    <t>Filtrdehydrátor 12mm pájecí, pro jednotky 7-26kW</t>
  </si>
  <si>
    <t>Průhledítko 10mm pájecí, pro jednotky do 7-26kW</t>
  </si>
  <si>
    <t>Izolátor chvění</t>
  </si>
  <si>
    <t>chladivo, plnění, oživení, vakuování</t>
  </si>
  <si>
    <t>751791116</t>
  </si>
  <si>
    <t>Montáž napojovacího potrubí měděného předizolovaného, D mm (" x tl. stěny) 22 (7/8" x 1,0)</t>
  </si>
  <si>
    <t>42981912</t>
  </si>
  <si>
    <t>trubka předizolovaná Cu 7/8" (22 mm), stěna tl 1,0 mm, izolace 9mm</t>
  </si>
  <si>
    <t>14,5631067961165*1,03 "Přepočtené koeficientem množství</t>
  </si>
  <si>
    <t>751791146</t>
  </si>
  <si>
    <t>Montáž napojovacího potrubí měděného neizolované tyče, D x tl. stěny 28 x 1</t>
  </si>
  <si>
    <t>19632695</t>
  </si>
  <si>
    <t>trubka Cu 99,99 stav tvrdý D 28 tl stěny 1,0mm</t>
  </si>
  <si>
    <t>751792004</t>
  </si>
  <si>
    <t>Montáž ostatních zařízení uložení pro klimatizační jednotky na stěnu konzol (2 ks)</t>
  </si>
  <si>
    <t>42990006</t>
  </si>
  <si>
    <t>konzole pevná nástěnná pro klimatizační jednotku, délka podpěry 620mm, nosnost konzoly 80kg</t>
  </si>
  <si>
    <t>1*2 "Přepočtené koeficientem množství</t>
  </si>
  <si>
    <t>42990007</t>
  </si>
  <si>
    <t xml:space="preserve">kotevní sada pro upevnění konzol pro  klimatizační jednotku</t>
  </si>
  <si>
    <t>751792009</t>
  </si>
  <si>
    <t>Montáž ostatních zařízení izolace rozvodů klimatizace</t>
  </si>
  <si>
    <t>28655581</t>
  </si>
  <si>
    <t>trubice tepelně izolační pro chlazení/klimatizaci/vzduchotechniku 38/13mm</t>
  </si>
  <si>
    <t>751-3</t>
  </si>
  <si>
    <t>Zařízení č.3</t>
  </si>
  <si>
    <t>751111011</t>
  </si>
  <si>
    <t xml:space="preserve">Montáž ventilátoru axiálního nízkotlakého  nástěnného základního, průměru do 100 mm</t>
  </si>
  <si>
    <t>42914113</t>
  </si>
  <si>
    <t>ventilátor axiální stěnový skříň z plastu zpětná klapka a zpožděný doběh IP44 17W D 100mm</t>
  </si>
  <si>
    <t>751398041</t>
  </si>
  <si>
    <t>Montáž ostatních zařízení protidešťové žaluzie nebo žaluziové klapky na kruhové potrubí, průměru do 300 mm</t>
  </si>
  <si>
    <t>42972838</t>
  </si>
  <si>
    <t>mřížka větrací kruhová plastová s okapničkou a síťkou D 100mm</t>
  </si>
  <si>
    <t>751510041</t>
  </si>
  <si>
    <t xml:space="preserve">Vzduchotechnické potrubí z pozinkovaného plechu  kruhové, trouba spirálně vinutá bez příruby, průměru do 100 mm</t>
  </si>
  <si>
    <t>751-4</t>
  </si>
  <si>
    <t>Ostatní</t>
  </si>
  <si>
    <t>751999035</t>
  </si>
  <si>
    <t>TĚSNÍCÍ A SPOJOVACÍ MATERIÁL</t>
  </si>
  <si>
    <t>751999036</t>
  </si>
  <si>
    <t>výška podl. do 2.5m</t>
  </si>
  <si>
    <t>M2</t>
  </si>
  <si>
    <t>751999037</t>
  </si>
  <si>
    <t>MONTÁŽNÍ MATERIÁL</t>
  </si>
  <si>
    <t>751999051</t>
  </si>
  <si>
    <t>Vzduchotechnické potrubí čtyřhranné přímé z protipožárních desek EI 30</t>
  </si>
  <si>
    <t>998751102</t>
  </si>
  <si>
    <t>Přesun hmot tonážní pro vzduchotechniku v objektech v do 24 m</t>
  </si>
  <si>
    <t>HZS3211</t>
  </si>
  <si>
    <t>Hodinové zúčtovací sazby montáží technologických zařízení na stavebních objektech montér vzduchotechniky a chlazení</t>
  </si>
  <si>
    <t>HZS3212</t>
  </si>
  <si>
    <t>Hodinové zúčtovací sazby montáží technologických zařízení na stavebních objektech montér vzduchotechniky odborný</t>
  </si>
  <si>
    <t>VRN</t>
  </si>
  <si>
    <t>Vedlejší rozpočtové náklady</t>
  </si>
  <si>
    <t>VRN2</t>
  </si>
  <si>
    <t>Příprava staveniště</t>
  </si>
  <si>
    <t>023002000</t>
  </si>
  <si>
    <t>Odstranění materiálů a konstrukcí, zpětné zazdění a začištění konstrukcí po prostupech</t>
  </si>
  <si>
    <t>4 - Zdravotní technika</t>
  </si>
  <si>
    <t xml:space="preserve">    1 -  Zemní práce</t>
  </si>
  <si>
    <t xml:space="preserve">    4 -  Vodorovné konstrukce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</si>
  <si>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</si>
  <si>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</si>
  <si>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</si>
  <si>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</si>
  <si>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</si>
  <si>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</si>
  <si>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Zemní práce</t>
  </si>
  <si>
    <t>132251102</t>
  </si>
  <si>
    <t>Hloubení nezapažených rýh šířky do 800 mm strojně s urovnáním dna do předepsaného profilu a spádu v hornině třídy těžitelnosti I skupiny 3 přes 20 do 50 m3</t>
  </si>
  <si>
    <t xml:space="preserve">"výkopy pro potrubí"   (15*0,6*1,2)</t>
  </si>
  <si>
    <t>"šachty" (1*1*1,2)*2</t>
  </si>
  <si>
    <t>139001101</t>
  </si>
  <si>
    <t>Příplatek k cenám hloubených vykopávek za ztížení vykopávky v blízkosti podzemního vedení nebo výbušnin pro jakoukoliv třídu horniny</t>
  </si>
  <si>
    <t>"výkopy pro potrubí - ztížené vykopávky v místě patek"</t>
  </si>
  <si>
    <t>5,0*0,6*1,2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</si>
  <si>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</si>
  <si>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</si>
  <si>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 xml:space="preserve">"staveništní přemístění kameniva pro lože a obsypy potrubí (dle kptl. 4)"  5,5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</si>
  <si>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</si>
  <si>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 xml:space="preserve">"odvoz přebytečné vytěžené zeminy na skládku (uvažováno do 18km)"  </t>
  </si>
  <si>
    <t xml:space="preserve">"vytěženo celkem"   13,2</t>
  </si>
  <si>
    <t xml:space="preserve">"odpočet - zemina pro zpětné zásypy"   -5,5</t>
  </si>
  <si>
    <t>167151101</t>
  </si>
  <si>
    <t>Nakládání, skládání a překládání neulehlého výkopku nebo sypaniny strojně nakládání, množství do 100 m3, z horniny třídy těžitelnosti I, skupiny 1 až 3</t>
  </si>
  <si>
    <t xml:space="preserve">"staveništní přemístění kameniva pro lože a obsypy potrubí (dle kptl. 4)"   5,5</t>
  </si>
  <si>
    <t>Poplatek za uložení stavebního odpadu na recyklační skládce (skládkovné) zeminy a kamení zatříděného do Katalogu odpadů pod kódem 17 05 04</t>
  </si>
  <si>
    <t xml:space="preserve">"uložení přebytečné vytěžené zeminy na skládce"    5,5*1,800</t>
  </si>
  <si>
    <t>174151101</t>
  </si>
  <si>
    <t>Zásyp sypaninou z jakékoliv horniny strojně s uložením výkopku ve vrstvách se zhutněním jam, šachet, rýh nebo kolem objektů v těchto vykopávkách</t>
  </si>
  <si>
    <t>"zpětné zásypy vhodnou vytěženou zeminou (minimálně prvních 200mm zásypu provádět z tříděného materiálu ):"</t>
  </si>
  <si>
    <t xml:space="preserve">"vytěženo"   13,2</t>
  </si>
  <si>
    <t xml:space="preserve">"odpočet - lože a obsypy potrubí z drobného kameniva (dle kptl. 4)"   -5,5</t>
  </si>
  <si>
    <t xml:space="preserve"> Vodorovné konstrukce</t>
  </si>
  <si>
    <t>451572111</t>
  </si>
  <si>
    <t>Lože pod potrubí otevřený výkop z kameniva drobného těženého</t>
  </si>
  <si>
    <t xml:space="preserve">"výkopy pro potrubí - lože a obsypy potrubí"   15*0,6*0,5</t>
  </si>
  <si>
    <t xml:space="preserve">"šachty"   (1*1*0,5)*2</t>
  </si>
  <si>
    <t>583336740</t>
  </si>
  <si>
    <t xml:space="preserve">kamenivo těžené hrubé  frakce 16-32</t>
  </si>
  <si>
    <t>4,5*1,654</t>
  </si>
  <si>
    <t>1*1,654</t>
  </si>
  <si>
    <t>Trubní vedení</t>
  </si>
  <si>
    <t>871310330</t>
  </si>
  <si>
    <t>Montáž kanalizačního potrubí z plastů z polypropylenu PP hladkého plnostěnného SN 16 DN 150</t>
  </si>
  <si>
    <t>28617094</t>
  </si>
  <si>
    <t>trubka kanalizační PP plnostěnná třívrstvá DN 150x6000mm SN16</t>
  </si>
  <si>
    <t>4,92610837438424*1,015 "Přepočtené koeficientem množství</t>
  </si>
  <si>
    <t>871360330</t>
  </si>
  <si>
    <t>Montáž kanalizačního potrubí z plastů z polypropylenu PP hladkého plnostěnného SN 16 DN 250</t>
  </si>
  <si>
    <t>28617096</t>
  </si>
  <si>
    <t>trubka kanalizační PP plnostěnná třívrstvá DN 250x6000mm SN16</t>
  </si>
  <si>
    <t>9,85221674876847*1,015 "Přepočtené koeficientem množství</t>
  </si>
  <si>
    <t>877310310</t>
  </si>
  <si>
    <t>Montáž tvarovek na kanalizačním plastovém potrubí z polypropylenu PP hladkého plnostěnného kolen DN 150</t>
  </si>
  <si>
    <t>28617162</t>
  </si>
  <si>
    <t>koleno kanalizační PP SN16 15° DN 150</t>
  </si>
  <si>
    <t>28617192</t>
  </si>
  <si>
    <t>koleno kanalizační PP SN16 87° DN 150</t>
  </si>
  <si>
    <t>877360310</t>
  </si>
  <si>
    <t>Montáž tvarovek na kanalizačním plastovém potrubí z polypropylenu PP hladkého plnostěnného kolen DN 250</t>
  </si>
  <si>
    <t>28617174</t>
  </si>
  <si>
    <t>koleno kanalizační PP SN16 30° DN 250</t>
  </si>
  <si>
    <t>OSM.224840</t>
  </si>
  <si>
    <t>KGUSM přech. PVC/kam. DN 250 SN8</t>
  </si>
  <si>
    <t>OSM.222840</t>
  </si>
  <si>
    <t>KGUSM přech. PVC/kam. DN 160 SN8</t>
  </si>
  <si>
    <t>894812322</t>
  </si>
  <si>
    <t>Revizní a čistící šachta z polypropylenu PP pro hladké trouby DN 600 šachtové dno (DN šachty / DN trubního vedení) DN 600/250 průtočné 30°,60°,90°</t>
  </si>
  <si>
    <t>894812332</t>
  </si>
  <si>
    <t>Revizní a čistící šachta z polypropylenu PP pro hladké trouby DN 600 roura šachtová korugovaná, světlé hloubky 2 000 mm</t>
  </si>
  <si>
    <t>894812339</t>
  </si>
  <si>
    <t>Revizní a čistící šachta z polypropylenu PP pro hladké trouby DN 600 Příplatek k cenám 2331 - 2334 za uříznutí šachtové roury</t>
  </si>
  <si>
    <t>894812376</t>
  </si>
  <si>
    <t>Revizní a čistící šachta z polypropylenu PP pro hladké trouby DN 600 poklop (mříž) litinový pro třídu zatížení D400 s betonovým prstencem</t>
  </si>
  <si>
    <t>721</t>
  </si>
  <si>
    <t>Zdravotechnika - vnitřní kanalizace</t>
  </si>
  <si>
    <t>721170973</t>
  </si>
  <si>
    <t xml:space="preserve">Opravy odpadního potrubí plastového  krácení trub DN 70</t>
  </si>
  <si>
    <t>721170974</t>
  </si>
  <si>
    <t xml:space="preserve">Opravy odpadního potrubí plastového  krácení trub DN 110</t>
  </si>
  <si>
    <t>721171903</t>
  </si>
  <si>
    <t xml:space="preserve">Opravy odpadního potrubí plastového  vsazení odbočky do potrubí DN 50</t>
  </si>
  <si>
    <t>721171904</t>
  </si>
  <si>
    <t xml:space="preserve">Opravy odpadního potrubí plastového  vsazení odbočky do potrubí DN 75</t>
  </si>
  <si>
    <t>721171905</t>
  </si>
  <si>
    <t xml:space="preserve">Opravy odpadního potrubí plastového  vsazení odbočky do potrubí DN 110</t>
  </si>
  <si>
    <t>721171914</t>
  </si>
  <si>
    <t xml:space="preserve">Opravy odpadního potrubí plastového  propojení dosavadního potrubí DN 75</t>
  </si>
  <si>
    <t>721171915</t>
  </si>
  <si>
    <t xml:space="preserve">Opravy odpadního potrubí plastového  propojení dosavadního potrubí DN 110</t>
  </si>
  <si>
    <t>721174025</t>
  </si>
  <si>
    <t>Potrubí z trub polypropylenových odpadní (svislé) DN 110</t>
  </si>
  <si>
    <t>721174042</t>
  </si>
  <si>
    <t>Potrubí z trub polypropylenových připojovací DN 40</t>
  </si>
  <si>
    <t>721174043</t>
  </si>
  <si>
    <t>Potrubí z trub polypropylenových připojovací DN 50</t>
  </si>
  <si>
    <t>721174063</t>
  </si>
  <si>
    <t>Potrubí z trub polypropylenových větrací DN 110</t>
  </si>
  <si>
    <t>721194104</t>
  </si>
  <si>
    <t>Vyměření přípojek na potrubí vyvedení a upevnění odpadních výpustek DN 40</t>
  </si>
  <si>
    <t>721194105</t>
  </si>
  <si>
    <t>Vyměření přípojek na potrubí vyvedení a upevnění odpadních výpustek DN 50</t>
  </si>
  <si>
    <t>721194109</t>
  </si>
  <si>
    <t>Vyměření přípojek na potrubí vyvedení a upevnění odpadních výpustek DN 110</t>
  </si>
  <si>
    <t>721226521</t>
  </si>
  <si>
    <t>Zápachové uzávěrky nástěnné (PP) pro pračku a myčku DN 40</t>
  </si>
  <si>
    <t>721242105</t>
  </si>
  <si>
    <t>Lapače střešních splavenin polypropylenové (PP) se svislým odtokem DN 110</t>
  </si>
  <si>
    <t>721273153</t>
  </si>
  <si>
    <t>Ventilační hlavice z polypropylenu (PP) DN 110</t>
  </si>
  <si>
    <t>721290111</t>
  </si>
  <si>
    <t xml:space="preserve">Zkouška těsnosti kanalizace  v objektech vodou do DN 125</t>
  </si>
  <si>
    <t>721910912</t>
  </si>
  <si>
    <t xml:space="preserve">Pročištění  svislých odpadů v jednom podlaží do DN 200</t>
  </si>
  <si>
    <t>998721102</t>
  </si>
  <si>
    <t xml:space="preserve">Přesun hmot pro vnitřní kanalizace  stanovený z hmotnosti přesunovaného materiálu vodorovná dopravní vzdálenost do 50 m v objektech výšky přes 6 do 12 m</t>
  </si>
  <si>
    <t>722</t>
  </si>
  <si>
    <t>Zdravotechnika - vnitřní vodovod</t>
  </si>
  <si>
    <t>722171933</t>
  </si>
  <si>
    <t xml:space="preserve">Výměna trubky, tvarovky, vsazení odbočky  na rozvodech vody z plastů D přes 20 do 25 mm</t>
  </si>
  <si>
    <t>722173914</t>
  </si>
  <si>
    <t xml:space="preserve">Spoje rozvodů vody z plastů  svary polyfuzí D přes 25 do 32 mm</t>
  </si>
  <si>
    <t>722174022</t>
  </si>
  <si>
    <t>Potrubí z plastových trubek z polypropylenu PPR svařovaných polyfúzně PN 20 (SDR 6) D 20 x 3,4</t>
  </si>
  <si>
    <t>722174023</t>
  </si>
  <si>
    <t>Potrubí z plastových trubek z polypropylenu PPR svařovaných polyfúzně PN 20 (SDR 6) D 25 x 4,2</t>
  </si>
  <si>
    <t>722181232</t>
  </si>
  <si>
    <t xml:space="preserve">Ochrana potrubí  termoizolačními trubicemi z pěnového polyetylenu PE přilepenými v příčných a podélných spojích, tloušťky izolace přes 9 do 13 mm, vnitřního průměru izolace DN přes 22 do 45 mm</t>
  </si>
  <si>
    <t>722181252</t>
  </si>
  <si>
    <t xml:space="preserve">Ochrana potrubí  termoizolačními trubicemi z pěnového polyetylenu PE přilepenými v příčných a podélných spojích, tloušťky izolace přes 20 do 25 mm, vnitřního průměru izolace DN přes 22 do 45 mm</t>
  </si>
  <si>
    <t>722182012</t>
  </si>
  <si>
    <t>Podpůrný žlab pro potrubí průměru D 25</t>
  </si>
  <si>
    <t>722190401</t>
  </si>
  <si>
    <t xml:space="preserve">Zřízení přípojek na potrubí  vyvedení a upevnění výpustek do DN 25</t>
  </si>
  <si>
    <t>722190901</t>
  </si>
  <si>
    <t xml:space="preserve">Opravy ostatní  uzavření nebo otevření vodovodního potrubí při opravách včetně vypuštění a napuštění</t>
  </si>
  <si>
    <t>722225303</t>
  </si>
  <si>
    <t>Armatury s jedním závitem přechodová šroubení krátká s vnitřním závitem D 25 x R 3/4</t>
  </si>
  <si>
    <t>722231073</t>
  </si>
  <si>
    <t>Armatury se dvěma závity ventily zpětné mosazné PN 10 do 110°C G 3/4"</t>
  </si>
  <si>
    <t>722231221</t>
  </si>
  <si>
    <t>Armatury se dvěma závity ventily pojistné k bojleru mosazné PN 6 do 100°C G 1/2"</t>
  </si>
  <si>
    <t>722232123</t>
  </si>
  <si>
    <t>Armatury se dvěma závity kulové kohouty PN 42 do 185 °C plnoprůtokové vnitřní závit G 3/4"</t>
  </si>
  <si>
    <t>722232124</t>
  </si>
  <si>
    <t>Armatury se dvěma závity kulové kohouty PN 42 do 185 °C plnoprůtokové vnitřní závit G 1"</t>
  </si>
  <si>
    <t>722250133</t>
  </si>
  <si>
    <t xml:space="preserve">Požární příslušenství a armatury  hydrantový systém s tvarově stálou hadicí celoplechový D 25 x 30 m</t>
  </si>
  <si>
    <t>722290226</t>
  </si>
  <si>
    <t xml:space="preserve">Zkoušky, proplach a desinfekce vodovodního potrubí  zkoušky těsnosti vodovodního potrubí závitového do DN 50</t>
  </si>
  <si>
    <t>722290234</t>
  </si>
  <si>
    <t xml:space="preserve">Zkoušky, proplach a desinfekce vodovodního potrubí  proplach a desinfekce vodovodního potrubí do DN 80</t>
  </si>
  <si>
    <t>998722102</t>
  </si>
  <si>
    <t xml:space="preserve">Přesun hmot pro vnitřní vodovod  stanovený z hmotnosti přesunovaného materiálu vodorovná dopravní vzdálenost do 50 m v objektech výšky přes 6 do 12 m</t>
  </si>
  <si>
    <t>723</t>
  </si>
  <si>
    <t>Zdravotechnika - vnitřní plynovod</t>
  </si>
  <si>
    <t>723111204</t>
  </si>
  <si>
    <t xml:space="preserve">Potrubí z ocelových trubek závitových černých  spojovaných svařováním, bezešvých běžných DN 25</t>
  </si>
  <si>
    <t>723111206</t>
  </si>
  <si>
    <t xml:space="preserve">Potrubí z ocelových trubek závitových černých  spojovaných svařováním, bezešvých běžných DN 40</t>
  </si>
  <si>
    <t>723120804</t>
  </si>
  <si>
    <t xml:space="preserve">Demontáž potrubí svařovaného z ocelových trubek závitových  do DN 25</t>
  </si>
  <si>
    <t>723120805</t>
  </si>
  <si>
    <t xml:space="preserve">Demontáž potrubí svařovaného z ocelových trubek závitových  přes 25 do DN 50</t>
  </si>
  <si>
    <t>723150342</t>
  </si>
  <si>
    <t xml:space="preserve">Potrubí z ocelových trubek hladkých  černých spojovaných redukce - zhotovení kováním přes 1 DN DN 40/ 25</t>
  </si>
  <si>
    <t>723190204</t>
  </si>
  <si>
    <t xml:space="preserve">Přípojky plynovodní ke strojům a zařízením z trubek  ocelových závitových černých spojovaných na závit, bezešvých, běžných DN 25</t>
  </si>
  <si>
    <t>723190901</t>
  </si>
  <si>
    <t xml:space="preserve">Opravy plynovodního potrubí  uzavření nebo otevření potrubí</t>
  </si>
  <si>
    <t>723190907</t>
  </si>
  <si>
    <t xml:space="preserve">Opravy plynovodního potrubí  odvzdušnění a napuštění potrubí</t>
  </si>
  <si>
    <t>723190909</t>
  </si>
  <si>
    <t xml:space="preserve">Opravy plynovodního potrubí  neúřední zkouška těsnosti dosavadního potrubí</t>
  </si>
  <si>
    <t>723190916</t>
  </si>
  <si>
    <t xml:space="preserve">Opravy plynovodního potrubí  navaření odbočky na potrubí DN 40</t>
  </si>
  <si>
    <t>723220214</t>
  </si>
  <si>
    <t>Armatury s jedním závitem přechodová šroubení vnitřní závit G 1" F x D 32</t>
  </si>
  <si>
    <t>723230104</t>
  </si>
  <si>
    <t>Armatury se dvěma závity s protipožární armaturou PN 5 kulové uzávěry přímé závity vnitřní G 1" FF</t>
  </si>
  <si>
    <t>998723101</t>
  </si>
  <si>
    <t xml:space="preserve">Přesun hmot pro vnitřní plynovod  stanovený z hmotnosti přesunovaného materiálu vodorovná dopravní vzdálenost do 50 m v objektech výšky do 6 m</t>
  </si>
  <si>
    <t>725</t>
  </si>
  <si>
    <t>Zdravotechnika - zařizovací předměty</t>
  </si>
  <si>
    <t>725110814</t>
  </si>
  <si>
    <t xml:space="preserve">Demontáž klozetů  kombi</t>
  </si>
  <si>
    <t>725112022</t>
  </si>
  <si>
    <t>Zařízení záchodů klozety keramické závěsné na nosné stěny s hlubokým splachováním odpad vodorovný</t>
  </si>
  <si>
    <t>725112173</t>
  </si>
  <si>
    <t>Zařízení záchodů kombi klozety s hlubokým splachováním zvýšený 50 cm s odpadem svislým</t>
  </si>
  <si>
    <t>725121001</t>
  </si>
  <si>
    <t>Pisoárové záchodky splachovače automatické bez montážní krabice</t>
  </si>
  <si>
    <t>725121011</t>
  </si>
  <si>
    <t>Pisoárové záchodky splachovače automatické s montážní krabicí skupinové</t>
  </si>
  <si>
    <t>725121525</t>
  </si>
  <si>
    <t>Pisoárové záchodky keramické automatické s radarovým senzorem</t>
  </si>
  <si>
    <t>725210821</t>
  </si>
  <si>
    <t xml:space="preserve">Demontáž umyvadel  bez výtokových armatur umyvadel</t>
  </si>
  <si>
    <t>725211617</t>
  </si>
  <si>
    <t>Umyvadla keramická bílá bez výtokových armatur připevněná na stěnu šrouby s krytem na sifon (polosloupem), šířka umyvadla 600 mm</t>
  </si>
  <si>
    <t>725211681</t>
  </si>
  <si>
    <t>Umyvadla keramická bílá bez výtokových armatur připevněná na stěnu šrouby zdravotní, šířka umyvadla 640 mm</t>
  </si>
  <si>
    <t>725231203</t>
  </si>
  <si>
    <t>Bidety bez výtokových armatur se zápachovou uzávěrkou keramické závěsné</t>
  </si>
  <si>
    <t>725331111</t>
  </si>
  <si>
    <t>Výlevky bez výtokových armatur a splachovací nádrže keramické se sklopnou plastovou mřížkou 425 mm</t>
  </si>
  <si>
    <t>725531101</t>
  </si>
  <si>
    <t>Elektrické ohřívače zásobníkové beztlakové přepadové objem nádrže (příkon) 5 l (2,0 kW)</t>
  </si>
  <si>
    <t>725532111a</t>
  </si>
  <si>
    <t>Elektrické ohřívače zásobníkové beztlakové přepadové akumulační s pojistným ventilem závěsné svislé objem nádrže (příkon) 20 l (2,0 kW) rychloohřev 220 V</t>
  </si>
  <si>
    <t>725532114</t>
  </si>
  <si>
    <t>Elektrické ohřívače zásobníkové beztlakové přepadové akumulační s pojistným ventilem závěsné svislé objem nádrže (příkon) 80 l (3,0 kW) rychloohřev 220 V</t>
  </si>
  <si>
    <t>725821316</t>
  </si>
  <si>
    <t>Baterie dřezové nástěnné pákové s otáčivým plochým ústím a délkou ramínka 300 mm</t>
  </si>
  <si>
    <t>725822613</t>
  </si>
  <si>
    <t>Baterie umyvadlové stojánkové pákové s výpustí</t>
  </si>
  <si>
    <t>725823111</t>
  </si>
  <si>
    <t>Baterie bidetové stojánkové pákové bez výpusti</t>
  </si>
  <si>
    <t>725861102</t>
  </si>
  <si>
    <t>Zápachové uzávěrky zařizovacích předmětů pro umyvadla DN 40</t>
  </si>
  <si>
    <t>725862103</t>
  </si>
  <si>
    <t>Zápachové uzávěrky zařizovacích předmětů pro dřezy DN 40/50</t>
  </si>
  <si>
    <t>725863311</t>
  </si>
  <si>
    <t>Zápachové uzávěrky zařizovacích předmětů pro bidety DN 40</t>
  </si>
  <si>
    <t>725865411</t>
  </si>
  <si>
    <t>Zápachové uzávěrky zařizovacích předmětů pro pisoáry DN 32/40</t>
  </si>
  <si>
    <t>725980123</t>
  </si>
  <si>
    <t xml:space="preserve">Dvířka  30/30</t>
  </si>
  <si>
    <t>998725102</t>
  </si>
  <si>
    <t xml:space="preserve">Přesun hmot pro zařizovací předměty  stanovený z hmotnosti přesunovaného materiálu vodorovná dopravní vzdálenost do 50 m v objektech výšky přes 6 do 12 m</t>
  </si>
  <si>
    <t>726</t>
  </si>
  <si>
    <t>Zdravotechnika - předstěnové instalace</t>
  </si>
  <si>
    <t>726131011</t>
  </si>
  <si>
    <t>Předstěnové instalační systémy do lehkých stěn s kovovou konstrukcí pro bidety stavební výška 1120 mm</t>
  </si>
  <si>
    <t>726131041</t>
  </si>
  <si>
    <t>Předstěnové instalační systémy do lehkých stěn s kovovou konstrukcí pro závěsné klozety ovládání zepředu, stavební výšky 1120 mm</t>
  </si>
  <si>
    <t>998726112</t>
  </si>
  <si>
    <t xml:space="preserve">Přesun hmot pro instalační prefabrikáty  stanovený z hmotnosti přesunovaného materiálu vodorovná dopravní vzdálenost do 50 m v objektech výšky přes 6 m do 12 m</t>
  </si>
  <si>
    <t>HZS2212</t>
  </si>
  <si>
    <t xml:space="preserve">Hodinové zúčtovací sazby profesí PSV  provádění stavebních instalací instalatér odborný</t>
  </si>
  <si>
    <t>5 - Elektroinstalace</t>
  </si>
  <si>
    <t xml:space="preserve">    211-M - Elektromontáže - 46M - zemní práce při elektromontážích</t>
  </si>
  <si>
    <t xml:space="preserve">    212-M - Elektromontáže - 741 - silnoproud</t>
  </si>
  <si>
    <t xml:space="preserve">    213-M - Elektromontáže - 742 - slaboproud</t>
  </si>
  <si>
    <t xml:space="preserve">    214-M - Elektromontáže - ostatní náklady</t>
  </si>
  <si>
    <t xml:space="preserve">    215-M - Elektromontáže - materiály</t>
  </si>
  <si>
    <t>211-M</t>
  </si>
  <si>
    <t>Elektromontáže - 46M - zemní práce při elektromontážích</t>
  </si>
  <si>
    <t>460010024</t>
  </si>
  <si>
    <t>Vytyčení trasy vedení kabelového podzemního v zastavěném prostoru</t>
  </si>
  <si>
    <t>km</t>
  </si>
  <si>
    <t>460161292</t>
  </si>
  <si>
    <t>Hloubení kabelových rýh ručně š 50 cm hl 100 cm v hornině tř I skupiny 3</t>
  </si>
  <si>
    <t>460431312</t>
  </si>
  <si>
    <t>Zásyp kabelových rýh ručně se zhutněním š 50 cm hl 100 cm z horniny tř I skupiny 3</t>
  </si>
  <si>
    <t>460871144</t>
  </si>
  <si>
    <t>Podklad vozovky a chodníku ze štěrkodrti se zhutněním při elektromontážích tl přes 15 do 20 cm</t>
  </si>
  <si>
    <t>460881113</t>
  </si>
  <si>
    <t>Kryt vozovky a chodníku z betonu prostého při elektromontážích tl přes 10 do 15 cm</t>
  </si>
  <si>
    <t>460881313</t>
  </si>
  <si>
    <t>Kryt vozovky a chodníku z litého asfaltu při elektromontážích tl do 5 cm</t>
  </si>
  <si>
    <t>460891121</t>
  </si>
  <si>
    <t>Osazení betonového obrubníku silničního ležatého do betonu při elektromontážích</t>
  </si>
  <si>
    <t>460911121</t>
  </si>
  <si>
    <t>Očištění dlaždic betonových čtyřhranných z rozebraných dlažeb při elektromontážích</t>
  </si>
  <si>
    <t>460911122</t>
  </si>
  <si>
    <t>Očištění dlaždic betonových tvarovaných nebo zámkových z rozebraných dlažeb při elektromontážích</t>
  </si>
  <si>
    <t>460912111</t>
  </si>
  <si>
    <t>Očištění vybouraných obrubníků silničních od spojovacího materiálu</t>
  </si>
  <si>
    <t>460921221</t>
  </si>
  <si>
    <t>Kladení dlažby po překopech při elektromontážích dlaždice betonové čtyřhranné do lože z kameniva těženého</t>
  </si>
  <si>
    <t>460921222</t>
  </si>
  <si>
    <t>Kladení dlažby po překopech při elektromontážích dlaždice betonové zámkové do lože z kameniva těženého</t>
  </si>
  <si>
    <t>468011122</t>
  </si>
  <si>
    <t>Odstranění podkladu nebo krytu komunikace při elektromontážích z kameniva těženého tl přes 10 do 20 cm</t>
  </si>
  <si>
    <t>468021212</t>
  </si>
  <si>
    <t>Rozebrání dlažeb při elektromontážích ručně z dlaždic betonových nebo keramických do písku spáry nezalité</t>
  </si>
  <si>
    <t>468022221</t>
  </si>
  <si>
    <t>Rozebrání dlažeb při elektromontážích ručně z dlaždic zámkových do malty spáry nezalité</t>
  </si>
  <si>
    <t>468031121</t>
  </si>
  <si>
    <t>Vytrhání obrub při elektromontážích ležatých silničních s odhozením nebo naložením na dopravní prostředek</t>
  </si>
  <si>
    <t>468041111</t>
  </si>
  <si>
    <t>Řezání betonového podkladu nebo krytu při elektromontážích hl do 10 cm</t>
  </si>
  <si>
    <t>468041122</t>
  </si>
  <si>
    <t>Řezání živičného podkladu nebo krytu při elektromontážích hl přes 5 do 10 cm</t>
  </si>
  <si>
    <t>212-M</t>
  </si>
  <si>
    <t>Elektromontáže - 741 - silnoproud</t>
  </si>
  <si>
    <t>741110061</t>
  </si>
  <si>
    <t>Montáž trubka plastová ohebná D přes 11 do 23 mm uložená pod omítku</t>
  </si>
  <si>
    <t>741110063</t>
  </si>
  <si>
    <t>Montáž trubka plastová ohebná D přes 35 mm uložená pod omítku</t>
  </si>
  <si>
    <t>741110511</t>
  </si>
  <si>
    <t>Montáž lišta a kanálek vkládací šířky do 60 mm s víčkem</t>
  </si>
  <si>
    <t>741112061</t>
  </si>
  <si>
    <t>Montáž krabice přístrojová zapuštěná plastová kruhová</t>
  </si>
  <si>
    <t>ks</t>
  </si>
  <si>
    <t>741122201</t>
  </si>
  <si>
    <t>Montáž kabel Cu plný kulatý žíla 2x1,5 až 6 mm2 uložený volně (např. CYKY)</t>
  </si>
  <si>
    <t>741122211</t>
  </si>
  <si>
    <t>Montáž kabel Cu plný kulatý žíla 3x1,5 až 6 mm2 uložený volně (např. CYKY)</t>
  </si>
  <si>
    <t>741122231</t>
  </si>
  <si>
    <t>Montáž kabel Cu plný kulatý žíla 5x1,5 až 2,5 mm2 uložený volně (např. CYKY)</t>
  </si>
  <si>
    <t>741122232</t>
  </si>
  <si>
    <t>Montáž kabel Cu plný kulatý žíla 5x4 až 6 mm2 uložený volně (např. CYKY)</t>
  </si>
  <si>
    <t>741130001</t>
  </si>
  <si>
    <t>Ukončení vodič izolovaný do 2,5 mm2 v rozváděči nebo na přístroji</t>
  </si>
  <si>
    <t>741130003</t>
  </si>
  <si>
    <t>Ukončení vodič izolovaný do 4 mm2 v rozváděči nebo na přístroji</t>
  </si>
  <si>
    <t>741130005</t>
  </si>
  <si>
    <t>Ukončení vodič izolovaný do 10 mm2 v rozváděči nebo na přístroji</t>
  </si>
  <si>
    <t>741130006</t>
  </si>
  <si>
    <t>Ukončení vodič izolovaný do 16 mm2 v rozváděči nebo na přístroji</t>
  </si>
  <si>
    <t>741210002</t>
  </si>
  <si>
    <t>Montáž rozvodnice oceloplechová nebo plastová běžná do 50 kg</t>
  </si>
  <si>
    <t>741210001</t>
  </si>
  <si>
    <t>Montáž rozvodnice oceloplechová nebo plastová běžná do 20 kg</t>
  </si>
  <si>
    <t>741310101</t>
  </si>
  <si>
    <t>Montáž vypínač (polo)zapuštěný bezšroubové připojení 1-jednopólový</t>
  </si>
  <si>
    <t>741310112</t>
  </si>
  <si>
    <t>Montáž ovladač (polo)zapuštěný bezšroubové připojení 1/0-tlačítkový zapínací se zapojením vodičů</t>
  </si>
  <si>
    <t>741310121</t>
  </si>
  <si>
    <t>Montáž přepínač (polo)zapuštěný bezšroubové připojení 5-seriový</t>
  </si>
  <si>
    <t>741310122</t>
  </si>
  <si>
    <t>Montáž přepínač (polo)zapuštěný bezšroubové připojení 6-střídavý</t>
  </si>
  <si>
    <t>741310126</t>
  </si>
  <si>
    <t>Montáž přepínač (polo)zapuštěný bezšroubové připojení 7-křížový</t>
  </si>
  <si>
    <t>741313002</t>
  </si>
  <si>
    <t>Montáž zásuvka (polo)zapuštěná bezšroubové připojení 2P+PE dvojí zapojení - průběžná</t>
  </si>
  <si>
    <t>741313082</t>
  </si>
  <si>
    <t>Montáž zásuvka chráněná v krabici šroubové připojení 2P+PE prostředí venkovní, mokré</t>
  </si>
  <si>
    <t>741313471</t>
  </si>
  <si>
    <t>Montáž zásuvka vícepólová s krytem bez zapojení vodičů</t>
  </si>
  <si>
    <t>741320101</t>
  </si>
  <si>
    <t>Montáž jističů jednopólových nn do 25 A bez krytu se zapojením vodičů</t>
  </si>
  <si>
    <t>741370002</t>
  </si>
  <si>
    <t>Montáž svítidlo žárovkové bytové stropní přisazené 1 zdroj se sklem</t>
  </si>
  <si>
    <t>741370011</t>
  </si>
  <si>
    <t>Montáž svítidlo žárovkové bytové stropní závěsné 1 zdroj</t>
  </si>
  <si>
    <t>741371032</t>
  </si>
  <si>
    <t>Montáž svítidlo zářivkové bytové nástěnné přisazené 1 zdroj kompaktní</t>
  </si>
  <si>
    <t>741410021</t>
  </si>
  <si>
    <t>Montáž vodič uzemňovací pásek průřezu do 120 mm2 v městské zástavbě v zemi</t>
  </si>
  <si>
    <t>741410041</t>
  </si>
  <si>
    <t>Montáž vodič uzemňovací drát nebo lano D do 10 mm v městské zástavbě</t>
  </si>
  <si>
    <t>741410071</t>
  </si>
  <si>
    <t>Montáž pospojování ochranné konstrukce ostatní vodičem do 16 mm2 uloženým volně nebo pod omítku</t>
  </si>
  <si>
    <t>741420001</t>
  </si>
  <si>
    <t>Montáž drát nebo lano hromosvodné svodové D do 10 mm s podpěrou</t>
  </si>
  <si>
    <t>741420021</t>
  </si>
  <si>
    <t>Montáž svorka hromosvodná se 2 šrouby</t>
  </si>
  <si>
    <t>741420022</t>
  </si>
  <si>
    <t>Montáž svorka hromosvodná se 3 a více šrouby</t>
  </si>
  <si>
    <t>741420031</t>
  </si>
  <si>
    <t>Montáž svorka hromosvodná na potrubí D do 200 mm se zhotovením</t>
  </si>
  <si>
    <t>741420051</t>
  </si>
  <si>
    <t>Montáž vedení hromosvodné-úhelník nebo trubka s držáky do zdiva</t>
  </si>
  <si>
    <t>741420083</t>
  </si>
  <si>
    <t>Montáž vedení hromosvodné-štítek k označení svodu</t>
  </si>
  <si>
    <t>741420121</t>
  </si>
  <si>
    <t>Montáž izolační tyče oddáleného vedení</t>
  </si>
  <si>
    <t>741430004</t>
  </si>
  <si>
    <t>Montáž tyč jímací délky do 3 m na střešní hřeben</t>
  </si>
  <si>
    <t>741430011</t>
  </si>
  <si>
    <t>Montáž tyč jímací délky přes 3 m na střešní hřeben</t>
  </si>
  <si>
    <t>741810003</t>
  </si>
  <si>
    <t>Celková prohlídka elektrického rozvodu a zařízení přes 0,5 do 1 milionu Kč</t>
  </si>
  <si>
    <t>741810011</t>
  </si>
  <si>
    <t>Příplatek k celkové prohlídce za každých dalších 500 000,- Kč</t>
  </si>
  <si>
    <t>213-M</t>
  </si>
  <si>
    <t>Elektromontáže - 742 - slaboproud</t>
  </si>
  <si>
    <t>742110002</t>
  </si>
  <si>
    <t>Montáž trubek pro slaboproud plastových ohebných uložených pod omítku</t>
  </si>
  <si>
    <t>742121001</t>
  </si>
  <si>
    <t>Montáž kabelů sdělovacích pro vnitřní rozvody do 15 žil</t>
  </si>
  <si>
    <t>742220001</t>
  </si>
  <si>
    <t>Montáž ústředny PZTS do 16 ti zón a 4 podsystémů s komunikátorem na PCO a zdrojem</t>
  </si>
  <si>
    <t>742220081</t>
  </si>
  <si>
    <t>Montáž čtečky bezkontaktních karet bez PIN</t>
  </si>
  <si>
    <t>742220131</t>
  </si>
  <si>
    <t>Montáž univerzálního reléového modulu se svorkovnicí a přepínačem NC/NO</t>
  </si>
  <si>
    <t>742220141</t>
  </si>
  <si>
    <t>Montáž ovládací klávesnice pro dodanou ústřednu</t>
  </si>
  <si>
    <t>742220161</t>
  </si>
  <si>
    <t>Montáž akumulátoru 12V</t>
  </si>
  <si>
    <t>742220171</t>
  </si>
  <si>
    <t>Montáž komunikátoru do ústředny</t>
  </si>
  <si>
    <t>742220232</t>
  </si>
  <si>
    <t>Montáž detektoru na stěnu nebo na strop</t>
  </si>
  <si>
    <t>742220235</t>
  </si>
  <si>
    <t>Montáž magnetického kontaktu povrchového</t>
  </si>
  <si>
    <t>742220255</t>
  </si>
  <si>
    <t>Montáž sirény vnitřní pro vyhlášení poplachu</t>
  </si>
  <si>
    <t>742230001</t>
  </si>
  <si>
    <t>Montáž DVR nebo NAS, nahrávacího zařízení pro kamery</t>
  </si>
  <si>
    <t>742230003</t>
  </si>
  <si>
    <t>Montáž venkovní kamery</t>
  </si>
  <si>
    <t>742230004</t>
  </si>
  <si>
    <t>Montáž vnitřní kamery</t>
  </si>
  <si>
    <t>742230102</t>
  </si>
  <si>
    <t>Instalace a nastavení SW pro sledování kamer</t>
  </si>
  <si>
    <t>742310001</t>
  </si>
  <si>
    <t>Montáž napájecího modulu k domácímu telefonu na DIN lištu</t>
  </si>
  <si>
    <t>742310002</t>
  </si>
  <si>
    <t>Montáž komunikačního tabla k domácímu telefonu</t>
  </si>
  <si>
    <t>742310002R</t>
  </si>
  <si>
    <t>Montáž tlačítkového tabla k domácího telefonu</t>
  </si>
  <si>
    <t>742310004</t>
  </si>
  <si>
    <t>Montáž elektroinstalační krabice pod tablo domácího telefonu</t>
  </si>
  <si>
    <t>742310005R</t>
  </si>
  <si>
    <t>Montáž relé pro spínání zvonku do rozvaděče R6</t>
  </si>
  <si>
    <t>742310006</t>
  </si>
  <si>
    <t>Montáž domácího nástěnného audio/video telefonu</t>
  </si>
  <si>
    <t>742310802</t>
  </si>
  <si>
    <t>Demontáž komunikačního tabla k domácímu telefonu</t>
  </si>
  <si>
    <t>742310802R</t>
  </si>
  <si>
    <t>Demontáž tlačítkového tabla k domácího telefonu</t>
  </si>
  <si>
    <t>742320001</t>
  </si>
  <si>
    <t>Montáž elektrického zámku s mechanickým přepínačem otevřeno/zavřeno</t>
  </si>
  <si>
    <t>742320811</t>
  </si>
  <si>
    <t>Demontáž elektromechanického zámku</t>
  </si>
  <si>
    <t>742330001</t>
  </si>
  <si>
    <t>Montáž rozvaděče nástěnného</t>
  </si>
  <si>
    <t>742330012</t>
  </si>
  <si>
    <t>Montáž zařízení do rozvaděče (switch, UPS, DVR, server) bez nastavení</t>
  </si>
  <si>
    <t>742330021</t>
  </si>
  <si>
    <t>Montáž police do rozvaděče</t>
  </si>
  <si>
    <t>742330022</t>
  </si>
  <si>
    <t>Montáž napájecího panelu do rozvaděče</t>
  </si>
  <si>
    <t>742330023</t>
  </si>
  <si>
    <t>Montáž vyvazovacího panelu 1U</t>
  </si>
  <si>
    <t>742330024</t>
  </si>
  <si>
    <t>Montáž patch panelu 24 portů</t>
  </si>
  <si>
    <t>742330044</t>
  </si>
  <si>
    <t>Montáž datové zásuvky 1 až 6 pozic</t>
  </si>
  <si>
    <t>742340021</t>
  </si>
  <si>
    <t>Montáž školního zvonku</t>
  </si>
  <si>
    <t>214-M</t>
  </si>
  <si>
    <t>Elektromontáže - ostatní náklady</t>
  </si>
  <si>
    <t>00001</t>
  </si>
  <si>
    <t>Napojení odsávacího ventilátoru 230V</t>
  </si>
  <si>
    <t>00002</t>
  </si>
  <si>
    <t>Napojení řídící jednotky ovládání střešního okna</t>
  </si>
  <si>
    <t>00003</t>
  </si>
  <si>
    <t>Napojení automatického pisoáru</t>
  </si>
  <si>
    <t>00004</t>
  </si>
  <si>
    <t>Napojení ve stávajícím sdělovacím rozvaděči RI</t>
  </si>
  <si>
    <t>00005</t>
  </si>
  <si>
    <t>Napojení na stávající uzemnění</t>
  </si>
  <si>
    <t>00006</t>
  </si>
  <si>
    <t>Uzemnění - ochrana proti korozi</t>
  </si>
  <si>
    <t>00007</t>
  </si>
  <si>
    <t>Poplatek za recyklaci svítidla</t>
  </si>
  <si>
    <t>00008</t>
  </si>
  <si>
    <t>Náklady na dopravu</t>
  </si>
  <si>
    <t>00009</t>
  </si>
  <si>
    <t>Zařízení staveniště</t>
  </si>
  <si>
    <t>00010</t>
  </si>
  <si>
    <t>Koordinace prací s investorem a dodavatelem stavby</t>
  </si>
  <si>
    <t>00011</t>
  </si>
  <si>
    <t>Komplexní zkoušky, vč. vypracování harmonogramu</t>
  </si>
  <si>
    <t>00012</t>
  </si>
  <si>
    <t>Úklid pracoviště</t>
  </si>
  <si>
    <t>215-M</t>
  </si>
  <si>
    <t>Elektromontáže - materiály</t>
  </si>
  <si>
    <t>00201</t>
  </si>
  <si>
    <t>Trubka ohebná instal. 16mm</t>
  </si>
  <si>
    <t>00202</t>
  </si>
  <si>
    <t>Trubka ohebná instal. 25 mm</t>
  </si>
  <si>
    <t>00205</t>
  </si>
  <si>
    <t>Trubka ohebná instal. 50 mm</t>
  </si>
  <si>
    <t>00310</t>
  </si>
  <si>
    <t>Krabice pod omítku - KU 68-45</t>
  </si>
  <si>
    <t>00311</t>
  </si>
  <si>
    <t>Krabice pod omítku s víčkem - KU 68-45/V</t>
  </si>
  <si>
    <t>00312</t>
  </si>
  <si>
    <t>Krabice pod omítku hluboká - KPR 68-70</t>
  </si>
  <si>
    <t>00315</t>
  </si>
  <si>
    <t>Krabice pod omítku s víčkem - KO 97/5</t>
  </si>
  <si>
    <t>00332</t>
  </si>
  <si>
    <t>Lišta hranatá s víčkem - LHD 25x20</t>
  </si>
  <si>
    <t>01400</t>
  </si>
  <si>
    <t>FeZn 30x4mm</t>
  </si>
  <si>
    <t>01402</t>
  </si>
  <si>
    <t>FeZn R=10mm s PVC izolací</t>
  </si>
  <si>
    <t>01405</t>
  </si>
  <si>
    <t>Drát AlMgSi-0,5 d=8mm</t>
  </si>
  <si>
    <t>01407</t>
  </si>
  <si>
    <t>Podpěra vedení na hřeben střechy - nerez</t>
  </si>
  <si>
    <t>01408</t>
  </si>
  <si>
    <t>Podpěra vedení na falc střechy - nerez</t>
  </si>
  <si>
    <t>01409</t>
  </si>
  <si>
    <t>Podpěra vedení do zdiva - nerez</t>
  </si>
  <si>
    <t>01410</t>
  </si>
  <si>
    <t>Kryt podpěry vedení - nerez</t>
  </si>
  <si>
    <t>01414</t>
  </si>
  <si>
    <t>Jímací tyč JT1,5 s dvojtým třmenem a zpevňovacím držákem na hřeben střechy - nerez</t>
  </si>
  <si>
    <t>01419</t>
  </si>
  <si>
    <t>Jímací tyč JT4,0 bez podstavce připevněna přes izolační vzpěry ke stožáru STA - nerez</t>
  </si>
  <si>
    <t>01420</t>
  </si>
  <si>
    <t>Izolační vzpěra 0,8m, d=32mm, vč. svorek a úchytů</t>
  </si>
  <si>
    <t>01422</t>
  </si>
  <si>
    <t>Svorka univerzální SU - nerez</t>
  </si>
  <si>
    <t>01423</t>
  </si>
  <si>
    <t>Svorka připojovací SP - nerez</t>
  </si>
  <si>
    <t>01424</t>
  </si>
  <si>
    <t>Svorka zkušební SZ - nerez</t>
  </si>
  <si>
    <t>01425</t>
  </si>
  <si>
    <t>Svorka okapová SO - nerez</t>
  </si>
  <si>
    <t>01428</t>
  </si>
  <si>
    <t>Svorka jímací tyče SJ - nerez</t>
  </si>
  <si>
    <t>01430</t>
  </si>
  <si>
    <t>Svorka na potrubí ST - nerez</t>
  </si>
  <si>
    <t>01431</t>
  </si>
  <si>
    <t>Svorka na potrubí široká UST - nerez</t>
  </si>
  <si>
    <t>01437</t>
  </si>
  <si>
    <t>Svorka SR 02 s páskem - FeZn</t>
  </si>
  <si>
    <t>01438</t>
  </si>
  <si>
    <t>Svorka SR 03 s drátem - FeZn</t>
  </si>
  <si>
    <t>01450</t>
  </si>
  <si>
    <t>Ochranná trubka - nerez</t>
  </si>
  <si>
    <t>01451</t>
  </si>
  <si>
    <t>Příchytkaochranné trubky - hliník/nerez</t>
  </si>
  <si>
    <t>01487</t>
  </si>
  <si>
    <t>Svorka na potrubí "Bernard" + pásek</t>
  </si>
  <si>
    <t>01488</t>
  </si>
  <si>
    <t>Označovací štítek</t>
  </si>
  <si>
    <t>01700</t>
  </si>
  <si>
    <t>Tlačítko kompletní, řazení 1/0</t>
  </si>
  <si>
    <t>01711</t>
  </si>
  <si>
    <t>Spínač kompletní, řazení 1</t>
  </si>
  <si>
    <t>01715</t>
  </si>
  <si>
    <t>Spínač kompletní, řazení 5</t>
  </si>
  <si>
    <t>01716</t>
  </si>
  <si>
    <t xml:space="preserve">Spínač kompletní, řazení 6 </t>
  </si>
  <si>
    <t>01717</t>
  </si>
  <si>
    <t xml:space="preserve">Spínač kompletní, řazení 7 </t>
  </si>
  <si>
    <t>01792</t>
  </si>
  <si>
    <t>Zásuvka jednonásobná s clonkami, komplet</t>
  </si>
  <si>
    <t>01793</t>
  </si>
  <si>
    <t>Zásuvka s přepěťovou ochranou a s clonkami, komplet</t>
  </si>
  <si>
    <t>1795</t>
  </si>
  <si>
    <t>Zásuvka jednonásobná, komplet (IP43)</t>
  </si>
  <si>
    <t>01815</t>
  </si>
  <si>
    <t xml:space="preserve">Zásuvka datová 2x RJ 45 cat.5e, kompletní </t>
  </si>
  <si>
    <t>01815.1</t>
  </si>
  <si>
    <t xml:space="preserve">Zásuvka datová RJ 45 cat.5e, kompletní </t>
  </si>
  <si>
    <t>01900</t>
  </si>
  <si>
    <t>Svorkovnice s krytem, komplet</t>
  </si>
  <si>
    <t>02738</t>
  </si>
  <si>
    <t>H07V-K 16 (CYA 16mm2) zelenožlutý</t>
  </si>
  <si>
    <t>02913</t>
  </si>
  <si>
    <t>CYKY-O 2x1.5mm2</t>
  </si>
  <si>
    <t>02915</t>
  </si>
  <si>
    <t>CYKY-J 3x1.5mm2</t>
  </si>
  <si>
    <t>02916</t>
  </si>
  <si>
    <t>CYKY-O 3x1.5mm2</t>
  </si>
  <si>
    <t>02918</t>
  </si>
  <si>
    <t>CYKY-J 3x2.5mm2</t>
  </si>
  <si>
    <t>02960</t>
  </si>
  <si>
    <t>CYKY-J 5x1.5mm2</t>
  </si>
  <si>
    <t>02961</t>
  </si>
  <si>
    <t>CYKY-J 5x2.5mm2</t>
  </si>
  <si>
    <t>02962</t>
  </si>
  <si>
    <t>CYKY-J 5x4mm2</t>
  </si>
  <si>
    <t>10121</t>
  </si>
  <si>
    <t>Kabel UTP 4x2x0,5 cat.5e</t>
  </si>
  <si>
    <t>10222</t>
  </si>
  <si>
    <t xml:space="preserve">Kabel pro EZS </t>
  </si>
  <si>
    <t>10401</t>
  </si>
  <si>
    <t>Zápustná krabice s rámečkem pro 3 moduly pod komunikační tablo v 1.NP</t>
  </si>
  <si>
    <t>10402</t>
  </si>
  <si>
    <t>Modul 5 tlačítek pro tablo v 1.NP</t>
  </si>
  <si>
    <t>10404</t>
  </si>
  <si>
    <t xml:space="preserve">Zápustná krabice s rámečkem pro 2 moduly pod komunikační tablo ve 2.NP </t>
  </si>
  <si>
    <t>10405</t>
  </si>
  <si>
    <t xml:space="preserve">Hovorový modul bez tlačítka pro tablo ve 2.NP </t>
  </si>
  <si>
    <t>10406</t>
  </si>
  <si>
    <t>Modul 4 tlačítek pro tablo ve 2.NP</t>
  </si>
  <si>
    <t>10407</t>
  </si>
  <si>
    <t>Zápustná krabice s rámečkem pro 2 moduly pod komunikační tablo ve 3.NP</t>
  </si>
  <si>
    <t>10408</t>
  </si>
  <si>
    <t xml:space="preserve">Hovorový modul s 1 tlačítkem pro tablo ve 3.NP </t>
  </si>
  <si>
    <t>10409</t>
  </si>
  <si>
    <t>Modul 5 tlačítek pro tablo ve 3.NP</t>
  </si>
  <si>
    <t>10410</t>
  </si>
  <si>
    <t xml:space="preserve">Napájecí zdroj na DIN lištu </t>
  </si>
  <si>
    <t>10411</t>
  </si>
  <si>
    <t xml:space="preserve">Relé pro spínání zvonku </t>
  </si>
  <si>
    <t>10412</t>
  </si>
  <si>
    <t>Přídavný zvonek pro BUS systém</t>
  </si>
  <si>
    <t>10413</t>
  </si>
  <si>
    <t xml:space="preserve">HF telefon do místnosti </t>
  </si>
  <si>
    <t>10414</t>
  </si>
  <si>
    <t>Elektronicky ovládaný zámek (12Vdc/250mA napájený z tabla nebo 12Vac spínaný sice tablem ale napájený od zdroje) - typ dle dodavatele</t>
  </si>
  <si>
    <t>34801</t>
  </si>
  <si>
    <t xml:space="preserve">Stropní obélníkové LED svítidlo, mikroprizmatický kryt, 610x240x52mm, 20W, 2300lm, Ra 80-89, 4000K </t>
  </si>
  <si>
    <t>34802</t>
  </si>
  <si>
    <t>Stropní obélníkové LED svítidlo, mikroprizmatický kryt, 1210x240x52mm, 26W, 3500lm, Ra 80-89, 4000K</t>
  </si>
  <si>
    <t>34803</t>
  </si>
  <si>
    <t xml:space="preserve">Stropní obdélníkové LED svítidlo s nouzovým zdrojem, mikroprizmatický kryt, 1210x240x52mm, 26W, 3500lm, Ra 80-89, 4000K </t>
  </si>
  <si>
    <t>34804</t>
  </si>
  <si>
    <t xml:space="preserve">Stropní obélníkové LED svítidlo, mikroprizmatický kryt, 1210x240x52mm, 38W, 4600lm, Ra 80-89, 4000K </t>
  </si>
  <si>
    <t>34805</t>
  </si>
  <si>
    <t xml:space="preserve">Stropní obélníkové LED svítidlo, mřížka MAT, 1258x264x60mm, 37W, 4000lm, Ra 80-89, 4000K </t>
  </si>
  <si>
    <t>34806</t>
  </si>
  <si>
    <t>Stropní obélníkové LED svítidlo, mřížka MAT, 1558x264x60mm, 57W, 6200lm, Ra 80-89, 4000K</t>
  </si>
  <si>
    <t>34807</t>
  </si>
  <si>
    <t>Závěsné obélníkové LED svítidlo, asymetrický reflektor, 1195x100x60mm, 38W, 4800lm, Ra 80-89, 4000K</t>
  </si>
  <si>
    <t>34808</t>
  </si>
  <si>
    <t xml:space="preserve">Závěsný systémvé, 2 lanka </t>
  </si>
  <si>
    <t>34809</t>
  </si>
  <si>
    <t>Nástěnné venkovní svítidlo s pohybovým čidlem, 15W - provedení dle investora</t>
  </si>
  <si>
    <t>35701</t>
  </si>
  <si>
    <t>Rozvaděč R6</t>
  </si>
  <si>
    <t>35702</t>
  </si>
  <si>
    <t>Rozvaděč R-SPD</t>
  </si>
  <si>
    <t>35710</t>
  </si>
  <si>
    <t>Jistič do rozvaděče R5 - 10B/1</t>
  </si>
  <si>
    <t>81001</t>
  </si>
  <si>
    <t>Kompaktní 2MPx kamera s AL funkcemi, pevný záběr 2.8mm, PoE</t>
  </si>
  <si>
    <t>81002</t>
  </si>
  <si>
    <t>Montážní BOX pro kompaktní kameru IP60</t>
  </si>
  <si>
    <t>81003</t>
  </si>
  <si>
    <t>Mini dome kamera 2Mpx, pevný záběr 2.8mm, PoE, IP67</t>
  </si>
  <si>
    <t>81004</t>
  </si>
  <si>
    <t>Montážní BOX pro mini dome kameru IP60</t>
  </si>
  <si>
    <t>81005</t>
  </si>
  <si>
    <t>Záznamové zařízení pro 16 IP kamer, 16x PoE, max. vstupní datový tok 160 Mbps, záznam 128 Mbps s podporou kamer s rozlišením 8MP, bez HDD max. 1x10TB, výstup na monitor VGA/HDMI, H.264/H.265, klient pro iOS, android, PC</t>
  </si>
  <si>
    <t>81006</t>
  </si>
  <si>
    <t>Pevný HDD 6TB, 24/7</t>
  </si>
  <si>
    <t>90101</t>
  </si>
  <si>
    <t>Ústředna EZS s LAN komunikátorem</t>
  </si>
  <si>
    <t>90102</t>
  </si>
  <si>
    <t xml:space="preserve">Modul LTE komunikátoru </t>
  </si>
  <si>
    <t>90103</t>
  </si>
  <si>
    <t xml:space="preserve">Bezúdržbový akumulátor 12V, 18Ah </t>
  </si>
  <si>
    <t>90104</t>
  </si>
  <si>
    <t xml:space="preserve">Sběrnicový PIR detektor pohybu </t>
  </si>
  <si>
    <t>90105</t>
  </si>
  <si>
    <t xml:space="preserve">Sběrnicový magnetický detektor otevření </t>
  </si>
  <si>
    <t>90106</t>
  </si>
  <si>
    <t xml:space="preserve">Sběrnicová venkovní čtečka bezkontaktních RFID čipů </t>
  </si>
  <si>
    <t>90106.1</t>
  </si>
  <si>
    <t>Sběrnicový přístupový modul s dispejem, klávesnicí a RFID</t>
  </si>
  <si>
    <t>90108</t>
  </si>
  <si>
    <t xml:space="preserve">Sběrnicová siréna vnitřní, zálohovaná </t>
  </si>
  <si>
    <t>90109</t>
  </si>
  <si>
    <t xml:space="preserve">Bezdrátové multifunkční relé do montážní krabice </t>
  </si>
  <si>
    <t>90131</t>
  </si>
  <si>
    <t>RACK rozvaděč nástěnný, 15U</t>
  </si>
  <si>
    <t>90132</t>
  </si>
  <si>
    <t>Police 19" do rozvaděče, 1U</t>
  </si>
  <si>
    <t>90133</t>
  </si>
  <si>
    <t>Napájecí panel do rozvaděče 19", 1U</t>
  </si>
  <si>
    <t>90134</t>
  </si>
  <si>
    <t>Vyvazovací panel do rozvaděče 19", 1U</t>
  </si>
  <si>
    <t>90135</t>
  </si>
  <si>
    <t>Patchpanel do rozvaděče 19", 24 portů, 1U</t>
  </si>
  <si>
    <t>90137</t>
  </si>
  <si>
    <t>Switch do RACK rozvaděče - dle nabídky poskytovatele</t>
  </si>
  <si>
    <t>90138</t>
  </si>
  <si>
    <t>UPS do RACK rozvaděče, 1000 VA - dle nabídky poskytovatele</t>
  </si>
  <si>
    <t>Pol1</t>
  </si>
  <si>
    <t>Prořez:</t>
  </si>
  <si>
    <t>%</t>
  </si>
  <si>
    <t>6 - FTV materiál a montáž</t>
  </si>
  <si>
    <t xml:space="preserve">    211-M - Elektromontáže - materiál</t>
  </si>
  <si>
    <t xml:space="preserve">    212-M - Elektromontáže - montáž</t>
  </si>
  <si>
    <t>Elektromontáže - materiál</t>
  </si>
  <si>
    <t>Pol2</t>
  </si>
  <si>
    <t xml:space="preserve">Fotovoltaický panel 410Wp </t>
  </si>
  <si>
    <t>Pol3</t>
  </si>
  <si>
    <t xml:space="preserve">Střídač 12kVA </t>
  </si>
  <si>
    <t>Pol4</t>
  </si>
  <si>
    <t>Kabel DC 6 mm</t>
  </si>
  <si>
    <t>Pol5</t>
  </si>
  <si>
    <t>Kabelová trasa ŽZ (žlab drátěný 100/50mm)</t>
  </si>
  <si>
    <t>Pol6</t>
  </si>
  <si>
    <t>Kabelová trasa svislá</t>
  </si>
  <si>
    <t>Pol7</t>
  </si>
  <si>
    <t>Konektor MC4</t>
  </si>
  <si>
    <t>Pol8</t>
  </si>
  <si>
    <t>Kabel AC - CYKY-J 5x6</t>
  </si>
  <si>
    <t>Pol9</t>
  </si>
  <si>
    <t>Kabel AC - CYKY-O 2x1,5</t>
  </si>
  <si>
    <t>Pol10</t>
  </si>
  <si>
    <t>UTP CAT5E</t>
  </si>
  <si>
    <t>Pol11</t>
  </si>
  <si>
    <t>Vodič H07V-K 16mm2</t>
  </si>
  <si>
    <t>Pol12</t>
  </si>
  <si>
    <t xml:space="preserve">Trubka  KF09090</t>
  </si>
  <si>
    <t>Pol13</t>
  </si>
  <si>
    <t>Zemnící pásek FeZn 30x4</t>
  </si>
  <si>
    <t>Pol14</t>
  </si>
  <si>
    <t>Svorky zemnícího pásku</t>
  </si>
  <si>
    <t>kpl.</t>
  </si>
  <si>
    <t>Pol15</t>
  </si>
  <si>
    <t>Ukončení kabelů NN</t>
  </si>
  <si>
    <t>Pol17</t>
  </si>
  <si>
    <t xml:space="preserve">DC rozvaděč  Rst1</t>
  </si>
  <si>
    <t>Pol18</t>
  </si>
  <si>
    <t xml:space="preserve">AC rozvaděč Rfve1 (120modulů - v x š x hl  920*800*150mm)</t>
  </si>
  <si>
    <t>Pol19</t>
  </si>
  <si>
    <t>Řízení výstavby</t>
  </si>
  <si>
    <t>Pol22</t>
  </si>
  <si>
    <t xml:space="preserve">Vlastní realizační projektová dokumentace  FVE</t>
  </si>
  <si>
    <t>Pol23</t>
  </si>
  <si>
    <t>Revize NN FVE</t>
  </si>
  <si>
    <t>Elektromontáže - montáž</t>
  </si>
  <si>
    <t>Pol47</t>
  </si>
  <si>
    <t>486956674</t>
  </si>
  <si>
    <t>Pol48</t>
  </si>
  <si>
    <t>1526602866</t>
  </si>
  <si>
    <t>Pol49</t>
  </si>
  <si>
    <t>-1791686176</t>
  </si>
  <si>
    <t>Pol50</t>
  </si>
  <si>
    <t>-2088568179</t>
  </si>
  <si>
    <t>Pol51</t>
  </si>
  <si>
    <t>404686526</t>
  </si>
  <si>
    <t>Pol52</t>
  </si>
  <si>
    <t>591964095</t>
  </si>
  <si>
    <t>Pol53</t>
  </si>
  <si>
    <t>255967697</t>
  </si>
  <si>
    <t>Pol54</t>
  </si>
  <si>
    <t>1207250560</t>
  </si>
  <si>
    <t>Pol55</t>
  </si>
  <si>
    <t>275404335</t>
  </si>
  <si>
    <t>Pol56</t>
  </si>
  <si>
    <t>1769501578</t>
  </si>
  <si>
    <t>Pol57</t>
  </si>
  <si>
    <t>Trubka KF09090</t>
  </si>
  <si>
    <t>-1182368802</t>
  </si>
  <si>
    <t>Pol58</t>
  </si>
  <si>
    <t>-880756019</t>
  </si>
  <si>
    <t>Pol59</t>
  </si>
  <si>
    <t>803861779</t>
  </si>
  <si>
    <t>Pol60</t>
  </si>
  <si>
    <t>-1506270650</t>
  </si>
  <si>
    <t>Pol61</t>
  </si>
  <si>
    <t>Zapojení a oživení FVE</t>
  </si>
  <si>
    <t>513107314</t>
  </si>
  <si>
    <t>Pol62</t>
  </si>
  <si>
    <t>403684112</t>
  </si>
  <si>
    <t>Pol63</t>
  </si>
  <si>
    <t>-1039448336</t>
  </si>
  <si>
    <t>Pol65</t>
  </si>
  <si>
    <t>Doprava technologie</t>
  </si>
  <si>
    <t>-1513468668</t>
  </si>
  <si>
    <t>Pol66</t>
  </si>
  <si>
    <t>Manipulace technologie FVE</t>
  </si>
  <si>
    <t>-979399502</t>
  </si>
  <si>
    <t>7 - Vedlejší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</si>
  <si>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</si>
  <si>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</si>
  <si>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</si>
  <si>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</si>
  <si>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</si>
  <si>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</si>
  <si>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</si>
  <si>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</si>
  <si>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VRN1</t>
  </si>
  <si>
    <t>Průzkumné, geodetické a projektové práce</t>
  </si>
  <si>
    <t>010001000</t>
  </si>
  <si>
    <t>1024</t>
  </si>
  <si>
    <t>-218578964</t>
  </si>
  <si>
    <t>020001000</t>
  </si>
  <si>
    <t>219900958</t>
  </si>
  <si>
    <t>VRN3</t>
  </si>
  <si>
    <t>030001000</t>
  </si>
  <si>
    <t>-357554669</t>
  </si>
  <si>
    <t>VRN4</t>
  </si>
  <si>
    <t>Inženýrská činnost</t>
  </si>
  <si>
    <t>040001000</t>
  </si>
  <si>
    <t>-1874181574</t>
  </si>
  <si>
    <t>VRN5</t>
  </si>
  <si>
    <t>Finanční náklady</t>
  </si>
  <si>
    <t>050001000</t>
  </si>
  <si>
    <t>686143837</t>
  </si>
  <si>
    <t>VRN6</t>
  </si>
  <si>
    <t>Územní vlivy</t>
  </si>
  <si>
    <t>060001000</t>
  </si>
  <si>
    <t>1275994499</t>
  </si>
  <si>
    <t>VRN7</t>
  </si>
  <si>
    <t>Provozní vlivy</t>
  </si>
  <si>
    <t>070001000</t>
  </si>
  <si>
    <t>-1398857233</t>
  </si>
  <si>
    <t>VRN8</t>
  </si>
  <si>
    <t>Přesun stavebních kapacit</t>
  </si>
  <si>
    <t>080001000</t>
  </si>
  <si>
    <t>Další náklady na pracovníky</t>
  </si>
  <si>
    <t>-778073852</t>
  </si>
  <si>
    <t>VRN9</t>
  </si>
  <si>
    <t>Ostatní náklady</t>
  </si>
  <si>
    <t>090001000</t>
  </si>
  <si>
    <t>335843708</t>
  </si>
  <si>
    <t>091504000</t>
  </si>
  <si>
    <t>Náklady související s publikační činností</t>
  </si>
  <si>
    <t>CS ÚRS 2024 01</t>
  </si>
  <si>
    <t>632379462</t>
  </si>
  <si>
    <t>SEZNAM FIGUR</t>
  </si>
  <si>
    <t>Výměra</t>
  </si>
  <si>
    <t xml:space="preserve"> 1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</si>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</sst>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67" fontId="37" fillId="3" borderId="22" xfId="0" applyNumberFormat="1" applyFont="1" applyFill="1" applyBorder="1" applyAlignment="1" applyProtection="1">
      <alignment vertical="center"/>
      <protection locked="0"/>
    </xf>
    <xf numFmtId="0" fontId="37" fillId="3" borderId="19" xfId="0" applyFont="1" applyFill="1" applyBorder="1" applyAlignment="1" applyProtection="1">
      <alignment horizontal="left" vertical="center"/>
      <protection locked="0"/>
    </xf>
    <xf numFmtId="0" fontId="37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="1" customFormat="1" ht="36.96" customHeight="1">
      <c r="AR2" s="18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8</v>
      </c>
      <c r="BT3" s="19" t="s">
        <v>9</v>
      </c>
    </row>
    <row r="4" s="1" customFormat="1" ht="24.96" customHeight="1">
      <c r="B4" s="22"/>
      <c r="D4" s="23" t="s">
        <v>10</v>
      </c>
      <c r="AR4" s="22"/>
      <c r="AS4" s="24" t="s">
        <v>11</v>
      </c>
      <c r="BE4" s="25" t="s">
        <v>12</v>
      </c>
      <c r="BS4" s="19" t="s">
        <v>13</v>
      </c>
    </row>
    <row r="5" s="1" customFormat="1" ht="12" customHeight="1">
      <c r="B5" s="22"/>
      <c r="D5" s="26" t="s">
        <v>14</v>
      </c>
      <c r="K5" s="27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2"/>
      <c r="BE5" s="28" t="s">
        <v>16</v>
      </c>
      <c r="BS5" s="19" t="s">
        <v>6</v>
      </c>
    </row>
    <row r="6" s="1" customFormat="1" ht="36.96" customHeight="1">
      <c r="B6" s="22"/>
      <c r="D6" s="29" t="s">
        <v>17</v>
      </c>
      <c r="K6" s="30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2"/>
      <c r="BE6" s="31"/>
      <c r="BS6" s="19" t="s">
        <v>6</v>
      </c>
    </row>
    <row r="7" s="1" customFormat="1" ht="12" customHeight="1">
      <c r="B7" s="22"/>
      <c r="D7" s="32" t="s">
        <v>19</v>
      </c>
      <c r="K7" s="27" t="s">
        <v>1</v>
      </c>
      <c r="AK7" s="32" t="s">
        <v>20</v>
      </c>
      <c r="AN7" s="27" t="s">
        <v>1</v>
      </c>
      <c r="AR7" s="22"/>
      <c r="BE7" s="31"/>
      <c r="BS7" s="19" t="s">
        <v>8</v>
      </c>
    </row>
    <row r="8" s="1" customFormat="1" ht="12" customHeight="1">
      <c r="B8" s="22"/>
      <c r="D8" s="32" t="s">
        <v>21</v>
      </c>
      <c r="K8" s="27" t="s">
        <v>22</v>
      </c>
      <c r="AK8" s="32" t="s">
        <v>23</v>
      </c>
      <c r="AN8" s="33" t="s">
        <v>24</v>
      </c>
      <c r="AR8" s="22"/>
      <c r="BE8" s="31"/>
      <c r="BS8" s="19" t="s">
        <v>8</v>
      </c>
    </row>
    <row r="9" s="1" customFormat="1" ht="14.4" customHeight="1">
      <c r="B9" s="22"/>
      <c r="AR9" s="22"/>
      <c r="BE9" s="31"/>
      <c r="BS9" s="19" t="s">
        <v>8</v>
      </c>
    </row>
    <row r="10" s="1" customFormat="1" ht="12" customHeight="1">
      <c r="B10" s="22"/>
      <c r="D10" s="32" t="s">
        <v>25</v>
      </c>
      <c r="AK10" s="32" t="s">
        <v>26</v>
      </c>
      <c r="AN10" s="27" t="s">
        <v>1</v>
      </c>
      <c r="AR10" s="22"/>
      <c r="BE10" s="31"/>
      <c r="BS10" s="19" t="s">
        <v>6</v>
      </c>
    </row>
    <row r="11" s="1" customFormat="1" ht="18.48" customHeight="1">
      <c r="B11" s="22"/>
      <c r="E11" s="27" t="s">
        <v>27</v>
      </c>
      <c r="AK11" s="32" t="s">
        <v>28</v>
      </c>
      <c r="AN11" s="27" t="s">
        <v>1</v>
      </c>
      <c r="AR11" s="22"/>
      <c r="BE11" s="31"/>
      <c r="BS11" s="19" t="s">
        <v>6</v>
      </c>
    </row>
    <row r="12" s="1" customFormat="1" ht="6.96" customHeight="1">
      <c r="B12" s="22"/>
      <c r="AR12" s="22"/>
      <c r="BE12" s="31"/>
      <c r="BS12" s="19" t="s">
        <v>8</v>
      </c>
    </row>
    <row r="13" s="1" customFormat="1" ht="12" customHeight="1">
      <c r="B13" s="22"/>
      <c r="D13" s="32" t="s">
        <v>29</v>
      </c>
      <c r="AK13" s="32" t="s">
        <v>26</v>
      </c>
      <c r="AN13" s="34" t="s">
        <v>30</v>
      </c>
      <c r="AR13" s="22"/>
      <c r="BE13" s="31"/>
      <c r="BS13" s="19" t="s">
        <v>8</v>
      </c>
    </row>
    <row r="14">
      <c r="B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N14" s="34" t="s">
        <v>30</v>
      </c>
      <c r="AR14" s="22"/>
      <c r="BE14" s="31"/>
      <c r="BS14" s="19" t="s">
        <v>8</v>
      </c>
    </row>
    <row r="15" s="1" customFormat="1" ht="6.96" customHeight="1">
      <c r="B15" s="22"/>
      <c r="AR15" s="22"/>
      <c r="BE15" s="31"/>
      <c r="BS15" s="19" t="s">
        <v>3</v>
      </c>
    </row>
    <row r="16" s="1" customFormat="1" ht="12" customHeight="1">
      <c r="B16" s="22"/>
      <c r="D16" s="32" t="s">
        <v>31</v>
      </c>
      <c r="AK16" s="32" t="s">
        <v>26</v>
      </c>
      <c r="AN16" s="27" t="s">
        <v>1</v>
      </c>
      <c r="AR16" s="22"/>
      <c r="BE16" s="31"/>
      <c r="BS16" s="19" t="s">
        <v>3</v>
      </c>
    </row>
    <row r="17" s="1" customFormat="1" ht="18.48" customHeight="1">
      <c r="B17" s="22"/>
      <c r="E17" s="27" t="s">
        <v>32</v>
      </c>
      <c r="AK17" s="32" t="s">
        <v>28</v>
      </c>
      <c r="AN17" s="27" t="s">
        <v>1</v>
      </c>
      <c r="AR17" s="22"/>
      <c r="BE17" s="31"/>
      <c r="BS17" s="19" t="s">
        <v>33</v>
      </c>
    </row>
    <row r="18" s="1" customFormat="1" ht="6.96" customHeight="1">
      <c r="B18" s="22"/>
      <c r="AR18" s="22"/>
      <c r="BE18" s="31"/>
      <c r="BS18" s="19" t="s">
        <v>8</v>
      </c>
    </row>
    <row r="19" s="1" customFormat="1" ht="12" customHeight="1">
      <c r="B19" s="22"/>
      <c r="D19" s="32" t="s">
        <v>34</v>
      </c>
      <c r="AK19" s="32" t="s">
        <v>26</v>
      </c>
      <c r="AN19" s="27" t="s">
        <v>1</v>
      </c>
      <c r="AR19" s="22"/>
      <c r="BE19" s="31"/>
      <c r="BS19" s="19" t="s">
        <v>8</v>
      </c>
    </row>
    <row r="20" s="1" customFormat="1" ht="18.48" customHeight="1">
      <c r="B20" s="22"/>
      <c r="E20" s="27" t="s">
        <v>35</v>
      </c>
      <c r="AK20" s="32" t="s">
        <v>28</v>
      </c>
      <c r="AN20" s="27" t="s">
        <v>1</v>
      </c>
      <c r="AR20" s="22"/>
      <c r="BE20" s="31"/>
      <c r="BS20" s="19" t="s">
        <v>33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36</v>
      </c>
      <c r="AR22" s="22"/>
      <c r="BE22" s="31"/>
    </row>
    <row r="23" s="1" customFormat="1" ht="16.5" customHeight="1">
      <c r="B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37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ROUND(AG94,0)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38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39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40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41</v>
      </c>
      <c r="E29" s="3"/>
      <c r="F29" s="32" t="s">
        <v>42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ROUND(AZ94, 0)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ROUND(AV94, 0)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43</v>
      </c>
      <c r="G30" s="3"/>
      <c r="H30" s="3"/>
      <c r="I30" s="3"/>
      <c r="J30" s="3"/>
      <c r="K30" s="3"/>
      <c r="L30" s="45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ROUND(BA94, 0)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ROUND(AW94, 0)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44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ROUND(BB94, 0)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45</v>
      </c>
      <c r="G32" s="3"/>
      <c r="H32" s="3"/>
      <c r="I32" s="3"/>
      <c r="J32" s="3"/>
      <c r="K32" s="3"/>
      <c r="L32" s="45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ROUND(BC94, 0)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46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ROUND(BD94, 0)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47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1"/>
    </row>
    <row r="35" s="2" customFormat="1" ht="25.92" customHeight="1">
      <c r="A35" s="38"/>
      <c r="B35" s="39"/>
      <c r="C35" s="48"/>
      <c r="D35" s="49" t="s">
        <v>47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48</v>
      </c>
      <c r="U35" s="50"/>
      <c r="V35" s="50"/>
      <c r="W35" s="50"/>
      <c r="X35" s="52" t="s">
        <v>49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14.4" customHeight="1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8"/>
    </row>
    <row r="38" s="1" customFormat="1" ht="14.4" customHeight="1">
      <c r="B38" s="22"/>
      <c r="AR38" s="22"/>
    </row>
    <row r="39" s="1" customFormat="1" ht="14.4" customHeight="1">
      <c r="B39" s="22"/>
      <c r="AR39" s="22"/>
    </row>
    <row r="40" s="1" customFormat="1" ht="14.4" customHeight="1">
      <c r="B40" s="22"/>
      <c r="AR40" s="22"/>
    </row>
    <row r="41" s="1" customFormat="1" ht="14.4" customHeight="1">
      <c r="B41" s="22"/>
      <c r="AR41" s="22"/>
    </row>
    <row r="42" s="1" customFormat="1" ht="14.4" customHeight="1">
      <c r="B42" s="22"/>
      <c r="AR42" s="22"/>
    </row>
    <row r="43" s="1" customFormat="1" ht="14.4" customHeight="1">
      <c r="B43" s="22"/>
      <c r="AR43" s="22"/>
    </row>
    <row r="44" s="1" customFormat="1" ht="14.4" customHeight="1">
      <c r="B44" s="22"/>
      <c r="AR44" s="22"/>
    </row>
    <row r="45" s="1" customFormat="1" ht="14.4" customHeight="1">
      <c r="B45" s="22"/>
      <c r="AR45" s="22"/>
    </row>
    <row r="46" s="1" customFormat="1" ht="14.4" customHeight="1">
      <c r="B46" s="22"/>
      <c r="AR46" s="22"/>
    </row>
    <row r="47" s="1" customFormat="1" ht="14.4" customHeight="1">
      <c r="B47" s="22"/>
      <c r="AR47" s="22"/>
    </row>
    <row r="48" s="1" customFormat="1" ht="14.4" customHeight="1">
      <c r="B48" s="22"/>
      <c r="AR48" s="22"/>
    </row>
    <row r="49" s="2" customFormat="1" ht="14.4" customHeight="1">
      <c r="B49" s="55"/>
      <c r="D49" s="56" t="s">
        <v>50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51</v>
      </c>
      <c r="AI49" s="57"/>
      <c r="AJ49" s="57"/>
      <c r="AK49" s="57"/>
      <c r="AL49" s="57"/>
      <c r="AM49" s="57"/>
      <c r="AN49" s="57"/>
      <c r="AO49" s="57"/>
      <c r="AR49" s="55"/>
    </row>
    <row r="50">
      <c r="B50" s="22"/>
      <c r="AR50" s="22"/>
    </row>
    <row r="51">
      <c r="B51" s="22"/>
      <c r="AR51" s="22"/>
    </row>
    <row r="52">
      <c r="B52" s="22"/>
      <c r="AR52" s="22"/>
    </row>
    <row r="53">
      <c r="B53" s="22"/>
      <c r="AR53" s="22"/>
    </row>
    <row r="54">
      <c r="B54" s="22"/>
      <c r="AR54" s="22"/>
    </row>
    <row r="55">
      <c r="B55" s="22"/>
      <c r="AR55" s="22"/>
    </row>
    <row r="56">
      <c r="B56" s="22"/>
      <c r="AR56" s="22"/>
    </row>
    <row r="57">
      <c r="B57" s="22"/>
      <c r="AR57" s="22"/>
    </row>
    <row r="58">
      <c r="B58" s="22"/>
      <c r="AR58" s="22"/>
    </row>
    <row r="59">
      <c r="B59" s="22"/>
      <c r="AR59" s="22"/>
    </row>
    <row r="60" s="2" customFormat="1">
      <c r="A60" s="38"/>
      <c r="B60" s="39"/>
      <c r="C60" s="38"/>
      <c r="D60" s="58" t="s">
        <v>52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58" t="s">
        <v>53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58" t="s">
        <v>52</v>
      </c>
      <c r="AI60" s="41"/>
      <c r="AJ60" s="41"/>
      <c r="AK60" s="41"/>
      <c r="AL60" s="41"/>
      <c r="AM60" s="58" t="s">
        <v>53</v>
      </c>
      <c r="AN60" s="41"/>
      <c r="AO60" s="41"/>
      <c r="AP60" s="38"/>
      <c r="AQ60" s="38"/>
      <c r="AR60" s="39"/>
      <c r="BE60" s="38"/>
    </row>
    <row r="61">
      <c r="B61" s="22"/>
      <c r="AR61" s="22"/>
    </row>
    <row r="62">
      <c r="B62" s="22"/>
      <c r="AR62" s="22"/>
    </row>
    <row r="63">
      <c r="B63" s="22"/>
      <c r="AR63" s="22"/>
    </row>
    <row r="64" s="2" customFormat="1">
      <c r="A64" s="38"/>
      <c r="B64" s="39"/>
      <c r="C64" s="38"/>
      <c r="D64" s="56" t="s">
        <v>54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6" t="s">
        <v>55</v>
      </c>
      <c r="AI64" s="59"/>
      <c r="AJ64" s="59"/>
      <c r="AK64" s="59"/>
      <c r="AL64" s="59"/>
      <c r="AM64" s="59"/>
      <c r="AN64" s="59"/>
      <c r="AO64" s="59"/>
      <c r="AP64" s="38"/>
      <c r="AQ64" s="38"/>
      <c r="AR64" s="39"/>
      <c r="BE64" s="38"/>
    </row>
    <row r="65">
      <c r="B65" s="22"/>
      <c r="AR65" s="22"/>
    </row>
    <row r="66">
      <c r="B66" s="22"/>
      <c r="AR66" s="22"/>
    </row>
    <row r="67">
      <c r="B67" s="22"/>
      <c r="AR67" s="22"/>
    </row>
    <row r="68">
      <c r="B68" s="22"/>
      <c r="AR68" s="22"/>
    </row>
    <row r="69">
      <c r="B69" s="22"/>
      <c r="AR69" s="22"/>
    </row>
    <row r="70">
      <c r="B70" s="22"/>
      <c r="AR70" s="22"/>
    </row>
    <row r="71">
      <c r="B71" s="22"/>
      <c r="AR71" s="22"/>
    </row>
    <row r="72">
      <c r="B72" s="22"/>
      <c r="AR72" s="22"/>
    </row>
    <row r="73">
      <c r="B73" s="22"/>
      <c r="AR73" s="22"/>
    </row>
    <row r="74">
      <c r="B74" s="22"/>
      <c r="AR74" s="22"/>
    </row>
    <row r="75" s="2" customFormat="1">
      <c r="A75" s="38"/>
      <c r="B75" s="39"/>
      <c r="C75" s="38"/>
      <c r="D75" s="58" t="s">
        <v>52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8" t="s">
        <v>53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58" t="s">
        <v>52</v>
      </c>
      <c r="AI75" s="41"/>
      <c r="AJ75" s="41"/>
      <c r="AK75" s="41"/>
      <c r="AL75" s="41"/>
      <c r="AM75" s="58" t="s">
        <v>53</v>
      </c>
      <c r="AN75" s="41"/>
      <c r="AO75" s="41"/>
      <c r="AP75" s="38"/>
      <c r="AQ75" s="38"/>
      <c r="AR75" s="39"/>
      <c r="BE75" s="38"/>
    </row>
    <row r="76" s="2" customForma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8"/>
    </row>
    <row r="77" s="2" customFormat="1" ht="6.96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9"/>
      <c r="B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9"/>
      <c r="BE81" s="38"/>
    </row>
    <row r="82" s="2" customFormat="1" ht="24.96" customHeight="1">
      <c r="A82" s="38"/>
      <c r="B82" s="39"/>
      <c r="C82" s="23" t="s">
        <v>56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8"/>
    </row>
    <row r="84" s="4" customFormat="1" ht="12" customHeight="1">
      <c r="A84" s="4"/>
      <c r="B84" s="64"/>
      <c r="C84" s="32" t="s">
        <v>14</v>
      </c>
      <c r="D84" s="4"/>
      <c r="E84" s="4"/>
      <c r="F84" s="4"/>
      <c r="G84" s="4"/>
      <c r="H84" s="4"/>
      <c r="I84" s="4"/>
      <c r="J84" s="4"/>
      <c r="K84" s="4"/>
      <c r="L84" s="4" t="str">
        <f>K5</f>
        <v>Chaloupsky8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4"/>
      <c r="BE84" s="4"/>
    </row>
    <row r="85" s="5" customFormat="1" ht="36.96" customHeight="1">
      <c r="A85" s="5"/>
      <c r="B85" s="65"/>
      <c r="C85" s="66" t="s">
        <v>17</v>
      </c>
      <c r="D85" s="5"/>
      <c r="E85" s="5"/>
      <c r="F85" s="5"/>
      <c r="G85" s="5"/>
      <c r="H85" s="5"/>
      <c r="I85" s="5"/>
      <c r="J85" s="5"/>
      <c r="K85" s="5"/>
      <c r="L85" s="67" t="str">
        <f>K6</f>
        <v>Rekonstrukce a snížení EN objektu, Krkonošská 272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5"/>
      <c r="BE85" s="5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8"/>
    </row>
    <row r="87" s="2" customFormat="1" ht="12" customHeight="1">
      <c r="A87" s="38"/>
      <c r="B87" s="39"/>
      <c r="C87" s="32" t="s">
        <v>21</v>
      </c>
      <c r="D87" s="38"/>
      <c r="E87" s="38"/>
      <c r="F87" s="38"/>
      <c r="G87" s="38"/>
      <c r="H87" s="38"/>
      <c r="I87" s="38"/>
      <c r="J87" s="38"/>
      <c r="K87" s="38"/>
      <c r="L87" s="68" t="str">
        <f>IF(K8="","",K8)</f>
        <v>Vrchlabí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2" t="s">
        <v>23</v>
      </c>
      <c r="AJ87" s="38"/>
      <c r="AK87" s="38"/>
      <c r="AL87" s="38"/>
      <c r="AM87" s="69" t="str">
        <f>IF(AN8= "","",AN8)</f>
        <v>17. 10. 2023</v>
      </c>
      <c r="AN87" s="69"/>
      <c r="AO87" s="38"/>
      <c r="AP87" s="38"/>
      <c r="AQ87" s="38"/>
      <c r="AR87" s="39"/>
      <c r="B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8"/>
    </row>
    <row r="89" s="2" customFormat="1" ht="25.65" customHeight="1">
      <c r="A89" s="38"/>
      <c r="B89" s="39"/>
      <c r="C89" s="32" t="s">
        <v>25</v>
      </c>
      <c r="D89" s="38"/>
      <c r="E89" s="38"/>
      <c r="F89" s="38"/>
      <c r="G89" s="38"/>
      <c r="H89" s="38"/>
      <c r="I89" s="38"/>
      <c r="J89" s="38"/>
      <c r="K89" s="38"/>
      <c r="L89" s="4" t="str">
        <f>IF(E11= "","",E11)</f>
        <v>Město Vrchlabí, Zámek č.p.1, Vrchlabí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2" t="s">
        <v>31</v>
      </c>
      <c r="AJ89" s="38"/>
      <c r="AK89" s="38"/>
      <c r="AL89" s="38"/>
      <c r="AM89" s="70" t="str">
        <f>IF(E17="","",E17)</f>
        <v>ing.Jan Chaloupský, U Hřiště 639, Trutnov</v>
      </c>
      <c r="AN89" s="4"/>
      <c r="AO89" s="4"/>
      <c r="AP89" s="4"/>
      <c r="AQ89" s="38"/>
      <c r="AR89" s="39"/>
      <c r="AS89" s="71" t="s">
        <v>57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38"/>
    </row>
    <row r="90" s="2" customFormat="1" ht="15.15" customHeight="1">
      <c r="A90" s="38"/>
      <c r="B90" s="39"/>
      <c r="C90" s="32" t="s">
        <v>29</v>
      </c>
      <c r="D90" s="38"/>
      <c r="E90" s="38"/>
      <c r="F90" s="38"/>
      <c r="G90" s="38"/>
      <c r="H90" s="38"/>
      <c r="I90" s="38"/>
      <c r="J90" s="38"/>
      <c r="K90" s="38"/>
      <c r="L90" s="4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2" t="s">
        <v>34</v>
      </c>
      <c r="AJ90" s="38"/>
      <c r="AK90" s="38"/>
      <c r="AL90" s="38"/>
      <c r="AM90" s="70" t="str">
        <f>IF(E20="","",E20)</f>
        <v>ing. V. Švehla</v>
      </c>
      <c r="AN90" s="4"/>
      <c r="AO90" s="4"/>
      <c r="AP90" s="4"/>
      <c r="AQ90" s="38"/>
      <c r="AR90" s="39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38"/>
    </row>
    <row r="91" s="2" customFormat="1" ht="10.8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75"/>
      <c r="AT91" s="76"/>
      <c r="AU91" s="77"/>
      <c r="AV91" s="77"/>
      <c r="AW91" s="77"/>
      <c r="AX91" s="77"/>
      <c r="AY91" s="77"/>
      <c r="AZ91" s="77"/>
      <c r="BA91" s="77"/>
      <c r="BB91" s="77"/>
      <c r="BC91" s="77"/>
      <c r="BD91" s="78"/>
      <c r="BE91" s="38"/>
    </row>
    <row r="92" s="2" customFormat="1" ht="29.28" customHeight="1">
      <c r="A92" s="38"/>
      <c r="B92" s="39"/>
      <c r="C92" s="79" t="s">
        <v>58</v>
      </c>
      <c r="D92" s="80"/>
      <c r="E92" s="80"/>
      <c r="F92" s="80"/>
      <c r="G92" s="80"/>
      <c r="H92" s="81"/>
      <c r="I92" s="82" t="s">
        <v>59</v>
      </c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3" t="s">
        <v>60</v>
      </c>
      <c r="AH92" s="80"/>
      <c r="AI92" s="80"/>
      <c r="AJ92" s="80"/>
      <c r="AK92" s="80"/>
      <c r="AL92" s="80"/>
      <c r="AM92" s="80"/>
      <c r="AN92" s="82" t="s">
        <v>61</v>
      </c>
      <c r="AO92" s="80"/>
      <c r="AP92" s="84"/>
      <c r="AQ92" s="85" t="s">
        <v>62</v>
      </c>
      <c r="AR92" s="39"/>
      <c r="AS92" s="86" t="s">
        <v>63</v>
      </c>
      <c r="AT92" s="87" t="s">
        <v>64</v>
      </c>
      <c r="AU92" s="87" t="s">
        <v>65</v>
      </c>
      <c r="AV92" s="87" t="s">
        <v>66</v>
      </c>
      <c r="AW92" s="87" t="s">
        <v>67</v>
      </c>
      <c r="AX92" s="87" t="s">
        <v>68</v>
      </c>
      <c r="AY92" s="87" t="s">
        <v>69</v>
      </c>
      <c r="AZ92" s="87" t="s">
        <v>70</v>
      </c>
      <c r="BA92" s="87" t="s">
        <v>71</v>
      </c>
      <c r="BB92" s="87" t="s">
        <v>72</v>
      </c>
      <c r="BC92" s="87" t="s">
        <v>73</v>
      </c>
      <c r="BD92" s="88" t="s">
        <v>74</v>
      </c>
      <c r="BE92" s="38"/>
    </row>
    <row r="93" s="2" customFormat="1" ht="10.8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89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1"/>
      <c r="BE93" s="38"/>
    </row>
    <row r="94" s="6" customFormat="1" ht="32.4" customHeight="1">
      <c r="A94" s="6"/>
      <c r="B94" s="92"/>
      <c r="C94" s="93" t="s">
        <v>75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5">
        <f>ROUND(SUM(AG95:AG101),0)</f>
        <v>0</v>
      </c>
      <c r="AH94" s="95"/>
      <c r="AI94" s="95"/>
      <c r="AJ94" s="95"/>
      <c r="AK94" s="95"/>
      <c r="AL94" s="95"/>
      <c r="AM94" s="95"/>
      <c r="AN94" s="96">
        <f>SUM(AG94,AT94)</f>
        <v>0</v>
      </c>
      <c r="AO94" s="96"/>
      <c r="AP94" s="96"/>
      <c r="AQ94" s="97" t="s">
        <v>1</v>
      </c>
      <c r="AR94" s="92"/>
      <c r="AS94" s="98">
        <f>ROUND(SUM(AS95:AS101),0)</f>
        <v>0</v>
      </c>
      <c r="AT94" s="99">
        <f>ROUND(SUM(AV94:AW94),0)</f>
        <v>0</v>
      </c>
      <c r="AU94" s="100">
        <f>ROUND(SUM(AU95:AU101),5)</f>
        <v>0</v>
      </c>
      <c r="AV94" s="99">
        <f>ROUND(AZ94*L29,0)</f>
        <v>0</v>
      </c>
      <c r="AW94" s="99">
        <f>ROUND(BA94*L30,0)</f>
        <v>0</v>
      </c>
      <c r="AX94" s="99">
        <f>ROUND(BB94*L29,0)</f>
        <v>0</v>
      </c>
      <c r="AY94" s="99">
        <f>ROUND(BC94*L30,0)</f>
        <v>0</v>
      </c>
      <c r="AZ94" s="99">
        <f>ROUND(SUM(AZ95:AZ101),0)</f>
        <v>0</v>
      </c>
      <c r="BA94" s="99">
        <f>ROUND(SUM(BA95:BA101),0)</f>
        <v>0</v>
      </c>
      <c r="BB94" s="99">
        <f>ROUND(SUM(BB95:BB101),0)</f>
        <v>0</v>
      </c>
      <c r="BC94" s="99">
        <f>ROUND(SUM(BC95:BC101),0)</f>
        <v>0</v>
      </c>
      <c r="BD94" s="101">
        <f>ROUND(SUM(BD95:BD101),0)</f>
        <v>0</v>
      </c>
      <c r="BE94" s="6"/>
      <c r="BS94" s="102" t="s">
        <v>76</v>
      </c>
      <c r="BT94" s="102" t="s">
        <v>77</v>
      </c>
      <c r="BU94" s="103" t="s">
        <v>78</v>
      </c>
      <c r="BV94" s="102" t="s">
        <v>79</v>
      </c>
      <c r="BW94" s="102" t="s">
        <v>4</v>
      </c>
      <c r="BX94" s="102" t="s">
        <v>80</v>
      </c>
      <c r="CL94" s="102" t="s">
        <v>1</v>
      </c>
    </row>
    <row r="95" s="7" customFormat="1" ht="16.5" customHeight="1">
      <c r="A95" s="104" t="s">
        <v>81</v>
      </c>
      <c r="B95" s="105"/>
      <c r="C95" s="106"/>
      <c r="D95" s="107" t="s">
        <v>8</v>
      </c>
      <c r="E95" s="107"/>
      <c r="F95" s="107"/>
      <c r="G95" s="107"/>
      <c r="H95" s="107"/>
      <c r="I95" s="108"/>
      <c r="J95" s="107" t="s">
        <v>82</v>
      </c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9">
        <f>'1 - AR a ST část'!J30</f>
        <v>0</v>
      </c>
      <c r="AH95" s="108"/>
      <c r="AI95" s="108"/>
      <c r="AJ95" s="108"/>
      <c r="AK95" s="108"/>
      <c r="AL95" s="108"/>
      <c r="AM95" s="108"/>
      <c r="AN95" s="109">
        <f>SUM(AG95,AT95)</f>
        <v>0</v>
      </c>
      <c r="AO95" s="108"/>
      <c r="AP95" s="108"/>
      <c r="AQ95" s="110" t="s">
        <v>83</v>
      </c>
      <c r="AR95" s="105"/>
      <c r="AS95" s="111">
        <v>0</v>
      </c>
      <c r="AT95" s="112">
        <f>ROUND(SUM(AV95:AW95),0)</f>
        <v>0</v>
      </c>
      <c r="AU95" s="113">
        <f>'1 - AR a ST část'!P145</f>
        <v>0</v>
      </c>
      <c r="AV95" s="112">
        <f>'1 - AR a ST část'!J33</f>
        <v>0</v>
      </c>
      <c r="AW95" s="112">
        <f>'1 - AR a ST část'!J34</f>
        <v>0</v>
      </c>
      <c r="AX95" s="112">
        <f>'1 - AR a ST část'!J35</f>
        <v>0</v>
      </c>
      <c r="AY95" s="112">
        <f>'1 - AR a ST část'!J36</f>
        <v>0</v>
      </c>
      <c r="AZ95" s="112">
        <f>'1 - AR a ST část'!F33</f>
        <v>0</v>
      </c>
      <c r="BA95" s="112">
        <f>'1 - AR a ST část'!F34</f>
        <v>0</v>
      </c>
      <c r="BB95" s="112">
        <f>'1 - AR a ST část'!F35</f>
        <v>0</v>
      </c>
      <c r="BC95" s="112">
        <f>'1 - AR a ST část'!F36</f>
        <v>0</v>
      </c>
      <c r="BD95" s="114">
        <f>'1 - AR a ST část'!F37</f>
        <v>0</v>
      </c>
      <c r="BE95" s="7"/>
      <c r="BT95" s="115" t="s">
        <v>8</v>
      </c>
      <c r="BV95" s="115" t="s">
        <v>79</v>
      </c>
      <c r="BW95" s="115" t="s">
        <v>84</v>
      </c>
      <c r="BX95" s="115" t="s">
        <v>4</v>
      </c>
      <c r="CL95" s="115" t="s">
        <v>1</v>
      </c>
      <c r="CM95" s="115" t="s">
        <v>85</v>
      </c>
    </row>
    <row r="96" s="7" customFormat="1" ht="16.5" customHeight="1">
      <c r="A96" s="104" t="s">
        <v>81</v>
      </c>
      <c r="B96" s="105"/>
      <c r="C96" s="106"/>
      <c r="D96" s="107" t="s">
        <v>85</v>
      </c>
      <c r="E96" s="107"/>
      <c r="F96" s="107"/>
      <c r="G96" s="107"/>
      <c r="H96" s="107"/>
      <c r="I96" s="108"/>
      <c r="J96" s="107" t="s">
        <v>86</v>
      </c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9">
        <f>'2 - Vytápění'!J30</f>
        <v>0</v>
      </c>
      <c r="AH96" s="108"/>
      <c r="AI96" s="108"/>
      <c r="AJ96" s="108"/>
      <c r="AK96" s="108"/>
      <c r="AL96" s="108"/>
      <c r="AM96" s="108"/>
      <c r="AN96" s="109">
        <f>SUM(AG96,AT96)</f>
        <v>0</v>
      </c>
      <c r="AO96" s="108"/>
      <c r="AP96" s="108"/>
      <c r="AQ96" s="110" t="s">
        <v>83</v>
      </c>
      <c r="AR96" s="105"/>
      <c r="AS96" s="111">
        <v>0</v>
      </c>
      <c r="AT96" s="112">
        <f>ROUND(SUM(AV96:AW96),0)</f>
        <v>0</v>
      </c>
      <c r="AU96" s="113">
        <f>'2 - Vytápění'!P123</f>
        <v>0</v>
      </c>
      <c r="AV96" s="112">
        <f>'2 - Vytápění'!J33</f>
        <v>0</v>
      </c>
      <c r="AW96" s="112">
        <f>'2 - Vytápění'!J34</f>
        <v>0</v>
      </c>
      <c r="AX96" s="112">
        <f>'2 - Vytápění'!J35</f>
        <v>0</v>
      </c>
      <c r="AY96" s="112">
        <f>'2 - Vytápění'!J36</f>
        <v>0</v>
      </c>
      <c r="AZ96" s="112">
        <f>'2 - Vytápění'!F33</f>
        <v>0</v>
      </c>
      <c r="BA96" s="112">
        <f>'2 - Vytápění'!F34</f>
        <v>0</v>
      </c>
      <c r="BB96" s="112">
        <f>'2 - Vytápění'!F35</f>
        <v>0</v>
      </c>
      <c r="BC96" s="112">
        <f>'2 - Vytápění'!F36</f>
        <v>0</v>
      </c>
      <c r="BD96" s="114">
        <f>'2 - Vytápění'!F37</f>
        <v>0</v>
      </c>
      <c r="BE96" s="7"/>
      <c r="BT96" s="115" t="s">
        <v>8</v>
      </c>
      <c r="BV96" s="115" t="s">
        <v>79</v>
      </c>
      <c r="BW96" s="115" t="s">
        <v>87</v>
      </c>
      <c r="BX96" s="115" t="s">
        <v>4</v>
      </c>
      <c r="CL96" s="115" t="s">
        <v>1</v>
      </c>
      <c r="CM96" s="115" t="s">
        <v>85</v>
      </c>
    </row>
    <row r="97" s="7" customFormat="1" ht="16.5" customHeight="1">
      <c r="A97" s="104" t="s">
        <v>81</v>
      </c>
      <c r="B97" s="105"/>
      <c r="C97" s="106"/>
      <c r="D97" s="107" t="s">
        <v>88</v>
      </c>
      <c r="E97" s="107"/>
      <c r="F97" s="107"/>
      <c r="G97" s="107"/>
      <c r="H97" s="107"/>
      <c r="I97" s="108"/>
      <c r="J97" s="107" t="s">
        <v>89</v>
      </c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9">
        <f>'3 - Vzduchotechnika'!J30</f>
        <v>0</v>
      </c>
      <c r="AH97" s="108"/>
      <c r="AI97" s="108"/>
      <c r="AJ97" s="108"/>
      <c r="AK97" s="108"/>
      <c r="AL97" s="108"/>
      <c r="AM97" s="108"/>
      <c r="AN97" s="109">
        <f>SUM(AG97,AT97)</f>
        <v>0</v>
      </c>
      <c r="AO97" s="108"/>
      <c r="AP97" s="108"/>
      <c r="AQ97" s="110" t="s">
        <v>83</v>
      </c>
      <c r="AR97" s="105"/>
      <c r="AS97" s="111">
        <v>0</v>
      </c>
      <c r="AT97" s="112">
        <f>ROUND(SUM(AV97:AW97),0)</f>
        <v>0</v>
      </c>
      <c r="AU97" s="113">
        <f>'3 - Vzduchotechnika'!P125</f>
        <v>0</v>
      </c>
      <c r="AV97" s="112">
        <f>'3 - Vzduchotechnika'!J33</f>
        <v>0</v>
      </c>
      <c r="AW97" s="112">
        <f>'3 - Vzduchotechnika'!J34</f>
        <v>0</v>
      </c>
      <c r="AX97" s="112">
        <f>'3 - Vzduchotechnika'!J35</f>
        <v>0</v>
      </c>
      <c r="AY97" s="112">
        <f>'3 - Vzduchotechnika'!J36</f>
        <v>0</v>
      </c>
      <c r="AZ97" s="112">
        <f>'3 - Vzduchotechnika'!F33</f>
        <v>0</v>
      </c>
      <c r="BA97" s="112">
        <f>'3 - Vzduchotechnika'!F34</f>
        <v>0</v>
      </c>
      <c r="BB97" s="112">
        <f>'3 - Vzduchotechnika'!F35</f>
        <v>0</v>
      </c>
      <c r="BC97" s="112">
        <f>'3 - Vzduchotechnika'!F36</f>
        <v>0</v>
      </c>
      <c r="BD97" s="114">
        <f>'3 - Vzduchotechnika'!F37</f>
        <v>0</v>
      </c>
      <c r="BE97" s="7"/>
      <c r="BT97" s="115" t="s">
        <v>8</v>
      </c>
      <c r="BV97" s="115" t="s">
        <v>79</v>
      </c>
      <c r="BW97" s="115" t="s">
        <v>90</v>
      </c>
      <c r="BX97" s="115" t="s">
        <v>4</v>
      </c>
      <c r="CL97" s="115" t="s">
        <v>1</v>
      </c>
      <c r="CM97" s="115" t="s">
        <v>85</v>
      </c>
    </row>
    <row r="98" s="7" customFormat="1" ht="16.5" customHeight="1">
      <c r="A98" s="104" t="s">
        <v>81</v>
      </c>
      <c r="B98" s="105"/>
      <c r="C98" s="106"/>
      <c r="D98" s="107" t="s">
        <v>91</v>
      </c>
      <c r="E98" s="107"/>
      <c r="F98" s="107"/>
      <c r="G98" s="107"/>
      <c r="H98" s="107"/>
      <c r="I98" s="108"/>
      <c r="J98" s="107" t="s">
        <v>92</v>
      </c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9">
        <f>'4 - Zdravotní technika'!J30</f>
        <v>0</v>
      </c>
      <c r="AH98" s="108"/>
      <c r="AI98" s="108"/>
      <c r="AJ98" s="108"/>
      <c r="AK98" s="108"/>
      <c r="AL98" s="108"/>
      <c r="AM98" s="108"/>
      <c r="AN98" s="109">
        <f>SUM(AG98,AT98)</f>
        <v>0</v>
      </c>
      <c r="AO98" s="108"/>
      <c r="AP98" s="108"/>
      <c r="AQ98" s="110" t="s">
        <v>83</v>
      </c>
      <c r="AR98" s="105"/>
      <c r="AS98" s="111">
        <v>0</v>
      </c>
      <c r="AT98" s="112">
        <f>ROUND(SUM(AV98:AW98),0)</f>
        <v>0</v>
      </c>
      <c r="AU98" s="113">
        <f>'4 - Zdravotní technika'!P127</f>
        <v>0</v>
      </c>
      <c r="AV98" s="112">
        <f>'4 - Zdravotní technika'!J33</f>
        <v>0</v>
      </c>
      <c r="AW98" s="112">
        <f>'4 - Zdravotní technika'!J34</f>
        <v>0</v>
      </c>
      <c r="AX98" s="112">
        <f>'4 - Zdravotní technika'!J35</f>
        <v>0</v>
      </c>
      <c r="AY98" s="112">
        <f>'4 - Zdravotní technika'!J36</f>
        <v>0</v>
      </c>
      <c r="AZ98" s="112">
        <f>'4 - Zdravotní technika'!F33</f>
        <v>0</v>
      </c>
      <c r="BA98" s="112">
        <f>'4 - Zdravotní technika'!F34</f>
        <v>0</v>
      </c>
      <c r="BB98" s="112">
        <f>'4 - Zdravotní technika'!F35</f>
        <v>0</v>
      </c>
      <c r="BC98" s="112">
        <f>'4 - Zdravotní technika'!F36</f>
        <v>0</v>
      </c>
      <c r="BD98" s="114">
        <f>'4 - Zdravotní technika'!F37</f>
        <v>0</v>
      </c>
      <c r="BE98" s="7"/>
      <c r="BT98" s="115" t="s">
        <v>8</v>
      </c>
      <c r="BV98" s="115" t="s">
        <v>79</v>
      </c>
      <c r="BW98" s="115" t="s">
        <v>93</v>
      </c>
      <c r="BX98" s="115" t="s">
        <v>4</v>
      </c>
      <c r="CL98" s="115" t="s">
        <v>1</v>
      </c>
      <c r="CM98" s="115" t="s">
        <v>85</v>
      </c>
    </row>
    <row r="99" s="7" customFormat="1" ht="16.5" customHeight="1">
      <c r="A99" s="104" t="s">
        <v>81</v>
      </c>
      <c r="B99" s="105"/>
      <c r="C99" s="106"/>
      <c r="D99" s="107" t="s">
        <v>94</v>
      </c>
      <c r="E99" s="107"/>
      <c r="F99" s="107"/>
      <c r="G99" s="107"/>
      <c r="H99" s="107"/>
      <c r="I99" s="108"/>
      <c r="J99" s="107" t="s">
        <v>95</v>
      </c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9">
        <f>'5 - Elektroinstalace'!J30</f>
        <v>0</v>
      </c>
      <c r="AH99" s="108"/>
      <c r="AI99" s="108"/>
      <c r="AJ99" s="108"/>
      <c r="AK99" s="108"/>
      <c r="AL99" s="108"/>
      <c r="AM99" s="108"/>
      <c r="AN99" s="109">
        <f>SUM(AG99,AT99)</f>
        <v>0</v>
      </c>
      <c r="AO99" s="108"/>
      <c r="AP99" s="108"/>
      <c r="AQ99" s="110" t="s">
        <v>83</v>
      </c>
      <c r="AR99" s="105"/>
      <c r="AS99" s="111">
        <v>0</v>
      </c>
      <c r="AT99" s="112">
        <f>ROUND(SUM(AV99:AW99),0)</f>
        <v>0</v>
      </c>
      <c r="AU99" s="113">
        <f>'5 - Elektroinstalace'!P122</f>
        <v>0</v>
      </c>
      <c r="AV99" s="112">
        <f>'5 - Elektroinstalace'!J33</f>
        <v>0</v>
      </c>
      <c r="AW99" s="112">
        <f>'5 - Elektroinstalace'!J34</f>
        <v>0</v>
      </c>
      <c r="AX99" s="112">
        <f>'5 - Elektroinstalace'!J35</f>
        <v>0</v>
      </c>
      <c r="AY99" s="112">
        <f>'5 - Elektroinstalace'!J36</f>
        <v>0</v>
      </c>
      <c r="AZ99" s="112">
        <f>'5 - Elektroinstalace'!F33</f>
        <v>0</v>
      </c>
      <c r="BA99" s="112">
        <f>'5 - Elektroinstalace'!F34</f>
        <v>0</v>
      </c>
      <c r="BB99" s="112">
        <f>'5 - Elektroinstalace'!F35</f>
        <v>0</v>
      </c>
      <c r="BC99" s="112">
        <f>'5 - Elektroinstalace'!F36</f>
        <v>0</v>
      </c>
      <c r="BD99" s="114">
        <f>'5 - Elektroinstalace'!F37</f>
        <v>0</v>
      </c>
      <c r="BE99" s="7"/>
      <c r="BT99" s="115" t="s">
        <v>8</v>
      </c>
      <c r="BV99" s="115" t="s">
        <v>79</v>
      </c>
      <c r="BW99" s="115" t="s">
        <v>96</v>
      </c>
      <c r="BX99" s="115" t="s">
        <v>4</v>
      </c>
      <c r="CL99" s="115" t="s">
        <v>1</v>
      </c>
      <c r="CM99" s="115" t="s">
        <v>85</v>
      </c>
    </row>
    <row r="100" s="7" customFormat="1" ht="16.5" customHeight="1">
      <c r="A100" s="104" t="s">
        <v>81</v>
      </c>
      <c r="B100" s="105"/>
      <c r="C100" s="106"/>
      <c r="D100" s="107" t="s">
        <v>97</v>
      </c>
      <c r="E100" s="107"/>
      <c r="F100" s="107"/>
      <c r="G100" s="107"/>
      <c r="H100" s="107"/>
      <c r="I100" s="108"/>
      <c r="J100" s="107" t="s">
        <v>98</v>
      </c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9">
        <f>'6 - FTV materiál a montáž'!J30</f>
        <v>0</v>
      </c>
      <c r="AH100" s="108"/>
      <c r="AI100" s="108"/>
      <c r="AJ100" s="108"/>
      <c r="AK100" s="108"/>
      <c r="AL100" s="108"/>
      <c r="AM100" s="108"/>
      <c r="AN100" s="109">
        <f>SUM(AG100,AT100)</f>
        <v>0</v>
      </c>
      <c r="AO100" s="108"/>
      <c r="AP100" s="108"/>
      <c r="AQ100" s="110" t="s">
        <v>83</v>
      </c>
      <c r="AR100" s="105"/>
      <c r="AS100" s="111">
        <v>0</v>
      </c>
      <c r="AT100" s="112">
        <f>ROUND(SUM(AV100:AW100),0)</f>
        <v>0</v>
      </c>
      <c r="AU100" s="113">
        <f>'6 - FTV materiál a montáž'!P119</f>
        <v>0</v>
      </c>
      <c r="AV100" s="112">
        <f>'6 - FTV materiál a montáž'!J33</f>
        <v>0</v>
      </c>
      <c r="AW100" s="112">
        <f>'6 - FTV materiál a montáž'!J34</f>
        <v>0</v>
      </c>
      <c r="AX100" s="112">
        <f>'6 - FTV materiál a montáž'!J35</f>
        <v>0</v>
      </c>
      <c r="AY100" s="112">
        <f>'6 - FTV materiál a montáž'!J36</f>
        <v>0</v>
      </c>
      <c r="AZ100" s="112">
        <f>'6 - FTV materiál a montáž'!F33</f>
        <v>0</v>
      </c>
      <c r="BA100" s="112">
        <f>'6 - FTV materiál a montáž'!F34</f>
        <v>0</v>
      </c>
      <c r="BB100" s="112">
        <f>'6 - FTV materiál a montáž'!F35</f>
        <v>0</v>
      </c>
      <c r="BC100" s="112">
        <f>'6 - FTV materiál a montáž'!F36</f>
        <v>0</v>
      </c>
      <c r="BD100" s="114">
        <f>'6 - FTV materiál a montáž'!F37</f>
        <v>0</v>
      </c>
      <c r="BE100" s="7"/>
      <c r="BT100" s="115" t="s">
        <v>8</v>
      </c>
      <c r="BV100" s="115" t="s">
        <v>79</v>
      </c>
      <c r="BW100" s="115" t="s">
        <v>99</v>
      </c>
      <c r="BX100" s="115" t="s">
        <v>4</v>
      </c>
      <c r="CL100" s="115" t="s">
        <v>1</v>
      </c>
      <c r="CM100" s="115" t="s">
        <v>85</v>
      </c>
    </row>
    <row r="101" s="7" customFormat="1" ht="16.5" customHeight="1">
      <c r="A101" s="104" t="s">
        <v>81</v>
      </c>
      <c r="B101" s="105"/>
      <c r="C101" s="106"/>
      <c r="D101" s="107" t="s">
        <v>100</v>
      </c>
      <c r="E101" s="107"/>
      <c r="F101" s="107"/>
      <c r="G101" s="107"/>
      <c r="H101" s="107"/>
      <c r="I101" s="108"/>
      <c r="J101" s="107" t="s">
        <v>101</v>
      </c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9">
        <f>'7 - Vedlejší náklady'!J30</f>
        <v>0</v>
      </c>
      <c r="AH101" s="108"/>
      <c r="AI101" s="108"/>
      <c r="AJ101" s="108"/>
      <c r="AK101" s="108"/>
      <c r="AL101" s="108"/>
      <c r="AM101" s="108"/>
      <c r="AN101" s="109">
        <f>SUM(AG101,AT101)</f>
        <v>0</v>
      </c>
      <c r="AO101" s="108"/>
      <c r="AP101" s="108"/>
      <c r="AQ101" s="110" t="s">
        <v>83</v>
      </c>
      <c r="AR101" s="105"/>
      <c r="AS101" s="116">
        <v>0</v>
      </c>
      <c r="AT101" s="117">
        <f>ROUND(SUM(AV101:AW101),0)</f>
        <v>0</v>
      </c>
      <c r="AU101" s="118">
        <f>'7 - Vedlejší náklady'!P126</f>
        <v>0</v>
      </c>
      <c r="AV101" s="117">
        <f>'7 - Vedlejší náklady'!J33</f>
        <v>0</v>
      </c>
      <c r="AW101" s="117">
        <f>'7 - Vedlejší náklady'!J34</f>
        <v>0</v>
      </c>
      <c r="AX101" s="117">
        <f>'7 - Vedlejší náklady'!J35</f>
        <v>0</v>
      </c>
      <c r="AY101" s="117">
        <f>'7 - Vedlejší náklady'!J36</f>
        <v>0</v>
      </c>
      <c r="AZ101" s="117">
        <f>'7 - Vedlejší náklady'!F33</f>
        <v>0</v>
      </c>
      <c r="BA101" s="117">
        <f>'7 - Vedlejší náklady'!F34</f>
        <v>0</v>
      </c>
      <c r="BB101" s="117">
        <f>'7 - Vedlejší náklady'!F35</f>
        <v>0</v>
      </c>
      <c r="BC101" s="117">
        <f>'7 - Vedlejší náklady'!F36</f>
        <v>0</v>
      </c>
      <c r="BD101" s="119">
        <f>'7 - Vedlejší náklady'!F37</f>
        <v>0</v>
      </c>
      <c r="BE101" s="7"/>
      <c r="BT101" s="115" t="s">
        <v>8</v>
      </c>
      <c r="BV101" s="115" t="s">
        <v>79</v>
      </c>
      <c r="BW101" s="115" t="s">
        <v>102</v>
      </c>
      <c r="BX101" s="115" t="s">
        <v>4</v>
      </c>
      <c r="CL101" s="115" t="s">
        <v>1</v>
      </c>
      <c r="CM101" s="115" t="s">
        <v>85</v>
      </c>
    </row>
    <row r="102" s="2" customFormat="1" ht="30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9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39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</row>
  </sheetData>
  <mergeCells count="66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1 - AR a ST část'!C2" display="/"/>
    <hyperlink ref="A96" location="'2 - Vytápění'!C2" display="/"/>
    <hyperlink ref="A97" location="'3 - Vzduchotechnika'!C2" display="/"/>
    <hyperlink ref="A98" location="'4 - Zdravotní technika'!C2" display="/"/>
    <hyperlink ref="A99" location="'5 - Elektroinstalace'!C2" display="/"/>
    <hyperlink ref="A100" location="'6 - FTV materiál a montáž'!C2" display="/"/>
    <hyperlink ref="A101" location="'7 - Vedlejš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  <c r="AZ2" s="120" t="s">
        <v>103</v>
      </c>
      <c r="BA2" s="120" t="s">
        <v>104</v>
      </c>
      <c r="BB2" s="120" t="s">
        <v>1</v>
      </c>
      <c r="BC2" s="120" t="s">
        <v>105</v>
      </c>
      <c r="BD2" s="120" t="s">
        <v>85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  <c r="AZ3" s="120" t="s">
        <v>106</v>
      </c>
      <c r="BA3" s="120" t="s">
        <v>107</v>
      </c>
      <c r="BB3" s="120" t="s">
        <v>1</v>
      </c>
      <c r="BC3" s="120" t="s">
        <v>108</v>
      </c>
      <c r="BD3" s="120" t="s">
        <v>85</v>
      </c>
    </row>
    <row r="4" s="1" customFormat="1" ht="24.96" customHeight="1">
      <c r="B4" s="22"/>
      <c r="D4" s="23" t="s">
        <v>109</v>
      </c>
      <c r="L4" s="22"/>
      <c r="M4" s="121" t="s">
        <v>11</v>
      </c>
      <c r="AT4" s="19" t="s">
        <v>3</v>
      </c>
      <c r="AZ4" s="120" t="s">
        <v>110</v>
      </c>
      <c r="BA4" s="120" t="s">
        <v>111</v>
      </c>
      <c r="BB4" s="120" t="s">
        <v>1</v>
      </c>
      <c r="BC4" s="120" t="s">
        <v>112</v>
      </c>
      <c r="BD4" s="120" t="s">
        <v>85</v>
      </c>
    </row>
    <row r="5" s="1" customFormat="1" ht="6.96" customHeight="1">
      <c r="B5" s="22"/>
      <c r="L5" s="22"/>
      <c r="AZ5" s="120" t="s">
        <v>113</v>
      </c>
      <c r="BA5" s="120" t="s">
        <v>114</v>
      </c>
      <c r="BB5" s="120" t="s">
        <v>1</v>
      </c>
      <c r="BC5" s="120" t="s">
        <v>115</v>
      </c>
      <c r="BD5" s="120" t="s">
        <v>85</v>
      </c>
    </row>
    <row r="6" s="1" customFormat="1" ht="12" customHeight="1">
      <c r="B6" s="22"/>
      <c r="D6" s="32" t="s">
        <v>17</v>
      </c>
      <c r="L6" s="22"/>
      <c r="AZ6" s="120" t="s">
        <v>116</v>
      </c>
      <c r="BA6" s="120" t="s">
        <v>117</v>
      </c>
      <c r="BB6" s="120" t="s">
        <v>1</v>
      </c>
      <c r="BC6" s="120" t="s">
        <v>118</v>
      </c>
      <c r="BD6" s="120" t="s">
        <v>85</v>
      </c>
    </row>
    <row r="7" s="1" customFormat="1" ht="16.5" customHeight="1">
      <c r="B7" s="22"/>
      <c r="E7" s="122" t="str">
        <f>'Rekapitulace stavby'!K6</f>
        <v>Rekonstrukce a snížení EN objektu, Krkonošská 272</v>
      </c>
      <c r="F7" s="32"/>
      <c r="G7" s="32"/>
      <c r="H7" s="32"/>
      <c r="L7" s="22"/>
      <c r="AZ7" s="120" t="s">
        <v>119</v>
      </c>
      <c r="BA7" s="120" t="s">
        <v>120</v>
      </c>
      <c r="BB7" s="120" t="s">
        <v>1</v>
      </c>
      <c r="BC7" s="120" t="s">
        <v>121</v>
      </c>
      <c r="BD7" s="120" t="s">
        <v>85</v>
      </c>
    </row>
    <row r="8" s="2" customFormat="1" ht="12" customHeight="1">
      <c r="A8" s="38"/>
      <c r="B8" s="39"/>
      <c r="C8" s="38"/>
      <c r="D8" s="32" t="s">
        <v>122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120" t="s">
        <v>123</v>
      </c>
      <c r="BA8" s="120" t="s">
        <v>124</v>
      </c>
      <c r="BB8" s="120" t="s">
        <v>1</v>
      </c>
      <c r="BC8" s="120" t="s">
        <v>125</v>
      </c>
      <c r="BD8" s="120" t="s">
        <v>85</v>
      </c>
    </row>
    <row r="9" s="2" customFormat="1" ht="16.5" customHeight="1">
      <c r="A9" s="38"/>
      <c r="B9" s="39"/>
      <c r="C9" s="38"/>
      <c r="D9" s="38"/>
      <c r="E9" s="67" t="s">
        <v>126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120" t="s">
        <v>127</v>
      </c>
      <c r="BA9" s="120" t="s">
        <v>128</v>
      </c>
      <c r="BB9" s="120" t="s">
        <v>1</v>
      </c>
      <c r="BC9" s="120" t="s">
        <v>129</v>
      </c>
      <c r="BD9" s="120" t="s">
        <v>85</v>
      </c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120" t="s">
        <v>130</v>
      </c>
      <c r="BA10" s="120" t="s">
        <v>131</v>
      </c>
      <c r="BB10" s="120" t="s">
        <v>1</v>
      </c>
      <c r="BC10" s="120" t="s">
        <v>132</v>
      </c>
      <c r="BD10" s="120" t="s">
        <v>85</v>
      </c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1</v>
      </c>
      <c r="G11" s="38"/>
      <c r="H11" s="38"/>
      <c r="I11" s="32" t="s">
        <v>20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120" t="s">
        <v>133</v>
      </c>
      <c r="BA11" s="120" t="s">
        <v>134</v>
      </c>
      <c r="BB11" s="120" t="s">
        <v>1</v>
      </c>
      <c r="BC11" s="120" t="s">
        <v>135</v>
      </c>
      <c r="BD11" s="120" t="s">
        <v>85</v>
      </c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22</v>
      </c>
      <c r="G12" s="38"/>
      <c r="H12" s="38"/>
      <c r="I12" s="32" t="s">
        <v>23</v>
      </c>
      <c r="J12" s="69" t="str">
        <f>'Rekapitulace stavby'!AN8</f>
        <v>17. 10. 2023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120" t="s">
        <v>136</v>
      </c>
      <c r="BA12" s="120" t="s">
        <v>137</v>
      </c>
      <c r="BB12" s="120" t="s">
        <v>1</v>
      </c>
      <c r="BC12" s="120" t="s">
        <v>138</v>
      </c>
      <c r="BD12" s="120" t="s">
        <v>85</v>
      </c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120" t="s">
        <v>139</v>
      </c>
      <c r="BA13" s="120" t="s">
        <v>140</v>
      </c>
      <c r="BB13" s="120" t="s">
        <v>1</v>
      </c>
      <c r="BC13" s="120" t="s">
        <v>141</v>
      </c>
      <c r="BD13" s="120" t="s">
        <v>85</v>
      </c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32" t="s">
        <v>26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Z14" s="120" t="s">
        <v>142</v>
      </c>
      <c r="BA14" s="120" t="s">
        <v>143</v>
      </c>
      <c r="BB14" s="120" t="s">
        <v>1</v>
      </c>
      <c r="BC14" s="120" t="s">
        <v>144</v>
      </c>
      <c r="BD14" s="120" t="s">
        <v>85</v>
      </c>
    </row>
    <row r="15" s="2" customFormat="1" ht="18" customHeight="1">
      <c r="A15" s="38"/>
      <c r="B15" s="39"/>
      <c r="C15" s="38"/>
      <c r="D15" s="38"/>
      <c r="E15" s="27" t="s">
        <v>27</v>
      </c>
      <c r="F15" s="38"/>
      <c r="G15" s="38"/>
      <c r="H15" s="38"/>
      <c r="I15" s="32" t="s">
        <v>28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Z15" s="120" t="s">
        <v>145</v>
      </c>
      <c r="BA15" s="120" t="s">
        <v>146</v>
      </c>
      <c r="BB15" s="120" t="s">
        <v>1</v>
      </c>
      <c r="BC15" s="120" t="s">
        <v>147</v>
      </c>
      <c r="BD15" s="120" t="s">
        <v>85</v>
      </c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Z16" s="120" t="s">
        <v>148</v>
      </c>
      <c r="BA16" s="120" t="s">
        <v>149</v>
      </c>
      <c r="BB16" s="120" t="s">
        <v>1</v>
      </c>
      <c r="BC16" s="120" t="s">
        <v>150</v>
      </c>
      <c r="BD16" s="120" t="s">
        <v>85</v>
      </c>
    </row>
    <row r="17" s="2" customFormat="1" ht="12" customHeight="1">
      <c r="A17" s="38"/>
      <c r="B17" s="39"/>
      <c r="C17" s="38"/>
      <c r="D17" s="32" t="s">
        <v>29</v>
      </c>
      <c r="E17" s="38"/>
      <c r="F17" s="38"/>
      <c r="G17" s="38"/>
      <c r="H17" s="38"/>
      <c r="I17" s="32" t="s">
        <v>26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Z17" s="120" t="s">
        <v>151</v>
      </c>
      <c r="BA17" s="120" t="s">
        <v>152</v>
      </c>
      <c r="BB17" s="120" t="s">
        <v>1</v>
      </c>
      <c r="BC17" s="120" t="s">
        <v>153</v>
      </c>
      <c r="BD17" s="120" t="s">
        <v>85</v>
      </c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28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Z18" s="120" t="s">
        <v>154</v>
      </c>
      <c r="BA18" s="120" t="s">
        <v>155</v>
      </c>
      <c r="BB18" s="120" t="s">
        <v>1</v>
      </c>
      <c r="BC18" s="120" t="s">
        <v>141</v>
      </c>
      <c r="BD18" s="120" t="s">
        <v>85</v>
      </c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Z19" s="120" t="s">
        <v>156</v>
      </c>
      <c r="BA19" s="120" t="s">
        <v>157</v>
      </c>
      <c r="BB19" s="120" t="s">
        <v>1</v>
      </c>
      <c r="BC19" s="120" t="s">
        <v>158</v>
      </c>
      <c r="BD19" s="120" t="s">
        <v>85</v>
      </c>
    </row>
    <row r="20" s="2" customFormat="1" ht="12" customHeight="1">
      <c r="A20" s="38"/>
      <c r="B20" s="39"/>
      <c r="C20" s="38"/>
      <c r="D20" s="32" t="s">
        <v>31</v>
      </c>
      <c r="E20" s="38"/>
      <c r="F20" s="38"/>
      <c r="G20" s="38"/>
      <c r="H20" s="38"/>
      <c r="I20" s="32" t="s">
        <v>26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Z20" s="120" t="s">
        <v>159</v>
      </c>
      <c r="BA20" s="120" t="s">
        <v>160</v>
      </c>
      <c r="BB20" s="120" t="s">
        <v>1</v>
      </c>
      <c r="BC20" s="120" t="s">
        <v>161</v>
      </c>
      <c r="BD20" s="120" t="s">
        <v>85</v>
      </c>
    </row>
    <row r="21" s="2" customFormat="1" ht="18" customHeight="1">
      <c r="A21" s="38"/>
      <c r="B21" s="39"/>
      <c r="C21" s="38"/>
      <c r="D21" s="38"/>
      <c r="E21" s="27" t="s">
        <v>32</v>
      </c>
      <c r="F21" s="38"/>
      <c r="G21" s="38"/>
      <c r="H21" s="38"/>
      <c r="I21" s="32" t="s">
        <v>28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Z21" s="120" t="s">
        <v>162</v>
      </c>
      <c r="BA21" s="120" t="s">
        <v>163</v>
      </c>
      <c r="BB21" s="120" t="s">
        <v>1</v>
      </c>
      <c r="BC21" s="120" t="s">
        <v>164</v>
      </c>
      <c r="BD21" s="120" t="s">
        <v>85</v>
      </c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Z22" s="120" t="s">
        <v>165</v>
      </c>
      <c r="BA22" s="120" t="s">
        <v>166</v>
      </c>
      <c r="BB22" s="120" t="s">
        <v>1</v>
      </c>
      <c r="BC22" s="120" t="s">
        <v>167</v>
      </c>
      <c r="BD22" s="120" t="s">
        <v>85</v>
      </c>
    </row>
    <row r="23" s="2" customFormat="1" ht="12" customHeight="1">
      <c r="A23" s="38"/>
      <c r="B23" s="39"/>
      <c r="C23" s="38"/>
      <c r="D23" s="32" t="s">
        <v>34</v>
      </c>
      <c r="E23" s="38"/>
      <c r="F23" s="38"/>
      <c r="G23" s="38"/>
      <c r="H23" s="38"/>
      <c r="I23" s="32" t="s">
        <v>26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Z23" s="120" t="s">
        <v>168</v>
      </c>
      <c r="BA23" s="120" t="s">
        <v>169</v>
      </c>
      <c r="BB23" s="120" t="s">
        <v>1</v>
      </c>
      <c r="BC23" s="120" t="s">
        <v>170</v>
      </c>
      <c r="BD23" s="120" t="s">
        <v>85</v>
      </c>
    </row>
    <row r="24" s="2" customFormat="1" ht="18" customHeight="1">
      <c r="A24" s="38"/>
      <c r="B24" s="39"/>
      <c r="C24" s="38"/>
      <c r="D24" s="38"/>
      <c r="E24" s="27" t="s">
        <v>35</v>
      </c>
      <c r="F24" s="38"/>
      <c r="G24" s="38"/>
      <c r="H24" s="38"/>
      <c r="I24" s="32" t="s">
        <v>28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Z24" s="120" t="s">
        <v>171</v>
      </c>
      <c r="BA24" s="120" t="s">
        <v>172</v>
      </c>
      <c r="BB24" s="120" t="s">
        <v>1</v>
      </c>
      <c r="BC24" s="120" t="s">
        <v>173</v>
      </c>
      <c r="BD24" s="120" t="s">
        <v>85</v>
      </c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Z25" s="120" t="s">
        <v>174</v>
      </c>
      <c r="BA25" s="120" t="s">
        <v>175</v>
      </c>
      <c r="BB25" s="120" t="s">
        <v>1</v>
      </c>
      <c r="BC25" s="120" t="s">
        <v>176</v>
      </c>
      <c r="BD25" s="120" t="s">
        <v>85</v>
      </c>
    </row>
    <row r="26" s="2" customFormat="1" ht="12" customHeight="1">
      <c r="A26" s="38"/>
      <c r="B26" s="39"/>
      <c r="C26" s="38"/>
      <c r="D26" s="32" t="s">
        <v>36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Z26" s="120" t="s">
        <v>177</v>
      </c>
      <c r="BA26" s="120" t="s">
        <v>178</v>
      </c>
      <c r="BB26" s="120" t="s">
        <v>1</v>
      </c>
      <c r="BC26" s="120" t="s">
        <v>179</v>
      </c>
      <c r="BD26" s="120" t="s">
        <v>85</v>
      </c>
    </row>
    <row r="27" s="8" customFormat="1" ht="16.5" customHeight="1">
      <c r="A27" s="123"/>
      <c r="B27" s="124"/>
      <c r="C27" s="123"/>
      <c r="D27" s="123"/>
      <c r="E27" s="36" t="s">
        <v>1</v>
      </c>
      <c r="F27" s="36"/>
      <c r="G27" s="36"/>
      <c r="H27" s="36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Z27" s="126" t="s">
        <v>180</v>
      </c>
      <c r="BA27" s="126" t="s">
        <v>181</v>
      </c>
      <c r="BB27" s="126" t="s">
        <v>1</v>
      </c>
      <c r="BC27" s="126" t="s">
        <v>182</v>
      </c>
      <c r="BD27" s="126" t="s">
        <v>85</v>
      </c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Z28" s="120" t="s">
        <v>183</v>
      </c>
      <c r="BA28" s="120" t="s">
        <v>184</v>
      </c>
      <c r="BB28" s="120" t="s">
        <v>1</v>
      </c>
      <c r="BC28" s="120" t="s">
        <v>185</v>
      </c>
      <c r="BD28" s="120" t="s">
        <v>85</v>
      </c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Z29" s="120" t="s">
        <v>186</v>
      </c>
      <c r="BA29" s="120" t="s">
        <v>187</v>
      </c>
      <c r="BB29" s="120" t="s">
        <v>1</v>
      </c>
      <c r="BC29" s="120" t="s">
        <v>188</v>
      </c>
      <c r="BD29" s="120" t="s">
        <v>85</v>
      </c>
    </row>
    <row r="30" s="2" customFormat="1" ht="25.44" customHeight="1">
      <c r="A30" s="38"/>
      <c r="B30" s="39"/>
      <c r="C30" s="38"/>
      <c r="D30" s="127" t="s">
        <v>37</v>
      </c>
      <c r="E30" s="38"/>
      <c r="F30" s="38"/>
      <c r="G30" s="38"/>
      <c r="H30" s="38"/>
      <c r="I30" s="38"/>
      <c r="J30" s="96">
        <f>ROUND(J145, 0)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Z30" s="120" t="s">
        <v>189</v>
      </c>
      <c r="BA30" s="120" t="s">
        <v>190</v>
      </c>
      <c r="BB30" s="120" t="s">
        <v>1</v>
      </c>
      <c r="BC30" s="120" t="s">
        <v>191</v>
      </c>
      <c r="BD30" s="120" t="s">
        <v>85</v>
      </c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Z31" s="120" t="s">
        <v>192</v>
      </c>
      <c r="BA31" s="120" t="s">
        <v>193</v>
      </c>
      <c r="BB31" s="120" t="s">
        <v>1</v>
      </c>
      <c r="BC31" s="120" t="s">
        <v>194</v>
      </c>
      <c r="BD31" s="120" t="s">
        <v>85</v>
      </c>
    </row>
    <row r="32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43" t="s">
        <v>38</v>
      </c>
      <c r="J32" s="43" t="s">
        <v>40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Z32" s="120" t="s">
        <v>195</v>
      </c>
      <c r="BA32" s="120" t="s">
        <v>196</v>
      </c>
      <c r="BB32" s="120" t="s">
        <v>1</v>
      </c>
      <c r="BC32" s="120" t="s">
        <v>197</v>
      </c>
      <c r="BD32" s="120" t="s">
        <v>85</v>
      </c>
    </row>
    <row r="33" s="2" customFormat="1" ht="14.4" customHeight="1">
      <c r="A33" s="38"/>
      <c r="B33" s="39"/>
      <c r="C33" s="38"/>
      <c r="D33" s="128" t="s">
        <v>41</v>
      </c>
      <c r="E33" s="32" t="s">
        <v>42</v>
      </c>
      <c r="F33" s="129">
        <f>ROUND((SUM(BE145:BE1962)),  0)</f>
        <v>0</v>
      </c>
      <c r="G33" s="38"/>
      <c r="H33" s="38"/>
      <c r="I33" s="130">
        <v>0.20999999999999999</v>
      </c>
      <c r="J33" s="129">
        <f>ROUND(((SUM(BE145:BE1962))*I33),  0)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Z33" s="120" t="s">
        <v>198</v>
      </c>
      <c r="BA33" s="120" t="s">
        <v>199</v>
      </c>
      <c r="BB33" s="120" t="s">
        <v>1</v>
      </c>
      <c r="BC33" s="120" t="s">
        <v>200</v>
      </c>
      <c r="BD33" s="120" t="s">
        <v>85</v>
      </c>
    </row>
    <row r="34" s="2" customFormat="1" ht="14.4" customHeight="1">
      <c r="A34" s="38"/>
      <c r="B34" s="39"/>
      <c r="C34" s="38"/>
      <c r="D34" s="38"/>
      <c r="E34" s="32" t="s">
        <v>43</v>
      </c>
      <c r="F34" s="129">
        <f>ROUND((SUM(BF145:BF1962)),  0)</f>
        <v>0</v>
      </c>
      <c r="G34" s="38"/>
      <c r="H34" s="38"/>
      <c r="I34" s="130">
        <v>0.14999999999999999</v>
      </c>
      <c r="J34" s="129">
        <f>ROUND(((SUM(BF145:BF1962))*I34),  0)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Z34" s="120" t="s">
        <v>201</v>
      </c>
      <c r="BA34" s="120" t="s">
        <v>202</v>
      </c>
      <c r="BB34" s="120" t="s">
        <v>1</v>
      </c>
      <c r="BC34" s="120" t="s">
        <v>203</v>
      </c>
      <c r="BD34" s="120" t="s">
        <v>85</v>
      </c>
    </row>
    <row r="35" hidden="1" s="2" customFormat="1" ht="14.4" customHeight="1">
      <c r="A35" s="38"/>
      <c r="B35" s="39"/>
      <c r="C35" s="38"/>
      <c r="D35" s="38"/>
      <c r="E35" s="32" t="s">
        <v>44</v>
      </c>
      <c r="F35" s="129">
        <f>ROUND((SUM(BG145:BG1962)),  0)</f>
        <v>0</v>
      </c>
      <c r="G35" s="38"/>
      <c r="H35" s="38"/>
      <c r="I35" s="130">
        <v>0.20999999999999999</v>
      </c>
      <c r="J35" s="129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Z35" s="120" t="s">
        <v>204</v>
      </c>
      <c r="BA35" s="120" t="s">
        <v>205</v>
      </c>
      <c r="BB35" s="120" t="s">
        <v>1</v>
      </c>
      <c r="BC35" s="120" t="s">
        <v>206</v>
      </c>
      <c r="BD35" s="120" t="s">
        <v>85</v>
      </c>
    </row>
    <row r="36" hidden="1" s="2" customFormat="1" ht="14.4" customHeight="1">
      <c r="A36" s="38"/>
      <c r="B36" s="39"/>
      <c r="C36" s="38"/>
      <c r="D36" s="38"/>
      <c r="E36" s="32" t="s">
        <v>45</v>
      </c>
      <c r="F36" s="129">
        <f>ROUND((SUM(BH145:BH1962)),  0)</f>
        <v>0</v>
      </c>
      <c r="G36" s="38"/>
      <c r="H36" s="38"/>
      <c r="I36" s="130">
        <v>0.14999999999999999</v>
      </c>
      <c r="J36" s="129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Z36" s="120" t="s">
        <v>207</v>
      </c>
      <c r="BA36" s="120" t="s">
        <v>208</v>
      </c>
      <c r="BB36" s="120" t="s">
        <v>1</v>
      </c>
      <c r="BC36" s="120" t="s">
        <v>209</v>
      </c>
      <c r="BD36" s="120" t="s">
        <v>85</v>
      </c>
    </row>
    <row r="37" hidden="1" s="2" customFormat="1" ht="14.4" customHeight="1">
      <c r="A37" s="38"/>
      <c r="B37" s="39"/>
      <c r="C37" s="38"/>
      <c r="D37" s="38"/>
      <c r="E37" s="32" t="s">
        <v>46</v>
      </c>
      <c r="F37" s="129">
        <f>ROUND((SUM(BI145:BI1962)),  0)</f>
        <v>0</v>
      </c>
      <c r="G37" s="38"/>
      <c r="H37" s="38"/>
      <c r="I37" s="130">
        <v>0</v>
      </c>
      <c r="J37" s="129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Z37" s="120" t="s">
        <v>210</v>
      </c>
      <c r="BA37" s="120" t="s">
        <v>211</v>
      </c>
      <c r="BB37" s="120" t="s">
        <v>1</v>
      </c>
      <c r="BC37" s="120" t="s">
        <v>212</v>
      </c>
      <c r="BD37" s="120" t="s">
        <v>85</v>
      </c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Z38" s="120" t="s">
        <v>213</v>
      </c>
      <c r="BA38" s="120" t="s">
        <v>214</v>
      </c>
      <c r="BB38" s="120" t="s">
        <v>1</v>
      </c>
      <c r="BC38" s="120" t="s">
        <v>215</v>
      </c>
      <c r="BD38" s="120" t="s">
        <v>85</v>
      </c>
    </row>
    <row r="39" s="2" customFormat="1" ht="25.44" customHeight="1">
      <c r="A39" s="38"/>
      <c r="B39" s="39"/>
      <c r="C39" s="131"/>
      <c r="D39" s="132" t="s">
        <v>47</v>
      </c>
      <c r="E39" s="81"/>
      <c r="F39" s="81"/>
      <c r="G39" s="133" t="s">
        <v>48</v>
      </c>
      <c r="H39" s="134" t="s">
        <v>49</v>
      </c>
      <c r="I39" s="81"/>
      <c r="J39" s="135">
        <f>SUM(J30:J37)</f>
        <v>0</v>
      </c>
      <c r="K39" s="136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Z39" s="120" t="s">
        <v>216</v>
      </c>
      <c r="BA39" s="120" t="s">
        <v>217</v>
      </c>
      <c r="BB39" s="120" t="s">
        <v>1</v>
      </c>
      <c r="BC39" s="120" t="s">
        <v>218</v>
      </c>
      <c r="BD39" s="120" t="s">
        <v>85</v>
      </c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Z40" s="120" t="s">
        <v>219</v>
      </c>
      <c r="BA40" s="120" t="s">
        <v>220</v>
      </c>
      <c r="BB40" s="120" t="s">
        <v>1</v>
      </c>
      <c r="BC40" s="120" t="s">
        <v>221</v>
      </c>
      <c r="BD40" s="120" t="s">
        <v>85</v>
      </c>
    </row>
    <row r="41" s="1" customFormat="1" ht="14.4" customHeight="1">
      <c r="B41" s="22"/>
      <c r="L41" s="22"/>
      <c r="AZ41" s="120" t="s">
        <v>222</v>
      </c>
      <c r="BA41" s="120" t="s">
        <v>223</v>
      </c>
      <c r="BB41" s="120" t="s">
        <v>1</v>
      </c>
      <c r="BC41" s="120" t="s">
        <v>224</v>
      </c>
      <c r="BD41" s="120" t="s">
        <v>85</v>
      </c>
    </row>
    <row r="42" s="1" customFormat="1" ht="14.4" customHeight="1">
      <c r="B42" s="22"/>
      <c r="L42" s="22"/>
      <c r="AZ42" s="120" t="s">
        <v>225</v>
      </c>
      <c r="BA42" s="120" t="s">
        <v>226</v>
      </c>
      <c r="BB42" s="120" t="s">
        <v>1</v>
      </c>
      <c r="BC42" s="120" t="s">
        <v>227</v>
      </c>
      <c r="BD42" s="120" t="s">
        <v>85</v>
      </c>
    </row>
    <row r="43" s="1" customFormat="1" ht="14.4" customHeight="1">
      <c r="B43" s="22"/>
      <c r="L43" s="22"/>
      <c r="AZ43" s="120" t="s">
        <v>228</v>
      </c>
      <c r="BA43" s="120" t="s">
        <v>229</v>
      </c>
      <c r="BB43" s="120" t="s">
        <v>1</v>
      </c>
      <c r="BC43" s="120" t="s">
        <v>230</v>
      </c>
      <c r="BD43" s="120" t="s">
        <v>85</v>
      </c>
    </row>
    <row r="44" s="1" customFormat="1" ht="14.4" customHeight="1">
      <c r="B44" s="22"/>
      <c r="L44" s="22"/>
      <c r="AZ44" s="120" t="s">
        <v>231</v>
      </c>
      <c r="BA44" s="120" t="s">
        <v>232</v>
      </c>
      <c r="BB44" s="120" t="s">
        <v>1</v>
      </c>
      <c r="BC44" s="120" t="s">
        <v>233</v>
      </c>
      <c r="BD44" s="120" t="s">
        <v>85</v>
      </c>
    </row>
    <row r="45" s="1" customFormat="1" ht="14.4" customHeight="1">
      <c r="B45" s="22"/>
      <c r="L45" s="22"/>
      <c r="AZ45" s="120" t="s">
        <v>234</v>
      </c>
      <c r="BA45" s="120" t="s">
        <v>235</v>
      </c>
      <c r="BB45" s="120" t="s">
        <v>1</v>
      </c>
      <c r="BC45" s="120" t="s">
        <v>236</v>
      </c>
      <c r="BD45" s="120" t="s">
        <v>85</v>
      </c>
    </row>
    <row r="46" s="1" customFormat="1" ht="14.4" customHeight="1">
      <c r="B46" s="22"/>
      <c r="L46" s="22"/>
      <c r="AZ46" s="120" t="s">
        <v>237</v>
      </c>
      <c r="BA46" s="120" t="s">
        <v>238</v>
      </c>
      <c r="BB46" s="120" t="s">
        <v>1</v>
      </c>
      <c r="BC46" s="120" t="s">
        <v>239</v>
      </c>
      <c r="BD46" s="120" t="s">
        <v>85</v>
      </c>
    </row>
    <row r="47" s="1" customFormat="1" ht="14.4" customHeight="1">
      <c r="B47" s="22"/>
      <c r="L47" s="22"/>
      <c r="AZ47" s="120" t="s">
        <v>240</v>
      </c>
      <c r="BA47" s="120" t="s">
        <v>241</v>
      </c>
      <c r="BB47" s="120" t="s">
        <v>1</v>
      </c>
      <c r="BC47" s="120" t="s">
        <v>242</v>
      </c>
      <c r="BD47" s="120" t="s">
        <v>85</v>
      </c>
    </row>
    <row r="48" s="1" customFormat="1" ht="14.4" customHeight="1">
      <c r="B48" s="22"/>
      <c r="L48" s="22"/>
      <c r="AZ48" s="120" t="s">
        <v>243</v>
      </c>
      <c r="BA48" s="120" t="s">
        <v>244</v>
      </c>
      <c r="BB48" s="120" t="s">
        <v>1</v>
      </c>
      <c r="BC48" s="120" t="s">
        <v>245</v>
      </c>
      <c r="BD48" s="120" t="s">
        <v>85</v>
      </c>
    </row>
    <row r="49" s="1" customFormat="1" ht="14.4" customHeight="1">
      <c r="B49" s="22"/>
      <c r="L49" s="22"/>
      <c r="AZ49" s="120" t="s">
        <v>246</v>
      </c>
      <c r="BA49" s="120" t="s">
        <v>247</v>
      </c>
      <c r="BB49" s="120" t="s">
        <v>1</v>
      </c>
      <c r="BC49" s="120" t="s">
        <v>248</v>
      </c>
      <c r="BD49" s="120" t="s">
        <v>85</v>
      </c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  <c r="AZ50" s="120" t="s">
        <v>249</v>
      </c>
      <c r="BA50" s="120" t="s">
        <v>250</v>
      </c>
      <c r="BB50" s="120" t="s">
        <v>1</v>
      </c>
      <c r="BC50" s="120" t="s">
        <v>251</v>
      </c>
      <c r="BD50" s="120" t="s">
        <v>85</v>
      </c>
    </row>
    <row r="51">
      <c r="B51" s="22"/>
      <c r="L51" s="22"/>
      <c r="AZ51" s="120" t="s">
        <v>252</v>
      </c>
      <c r="BA51" s="120" t="s">
        <v>253</v>
      </c>
      <c r="BB51" s="120" t="s">
        <v>1</v>
      </c>
      <c r="BC51" s="120" t="s">
        <v>254</v>
      </c>
      <c r="BD51" s="120" t="s">
        <v>85</v>
      </c>
    </row>
    <row r="52">
      <c r="B52" s="22"/>
      <c r="L52" s="22"/>
      <c r="AZ52" s="120" t="s">
        <v>255</v>
      </c>
      <c r="BA52" s="120" t="s">
        <v>256</v>
      </c>
      <c r="BB52" s="120" t="s">
        <v>1</v>
      </c>
      <c r="BC52" s="120" t="s">
        <v>257</v>
      </c>
      <c r="BD52" s="120" t="s">
        <v>85</v>
      </c>
    </row>
    <row r="53">
      <c r="B53" s="22"/>
      <c r="L53" s="22"/>
      <c r="AZ53" s="120" t="s">
        <v>258</v>
      </c>
      <c r="BA53" s="120" t="s">
        <v>259</v>
      </c>
      <c r="BB53" s="120" t="s">
        <v>1</v>
      </c>
      <c r="BC53" s="120" t="s">
        <v>7</v>
      </c>
      <c r="BD53" s="120" t="s">
        <v>85</v>
      </c>
    </row>
    <row r="54">
      <c r="B54" s="22"/>
      <c r="L54" s="22"/>
      <c r="AZ54" s="120" t="s">
        <v>260</v>
      </c>
      <c r="BA54" s="120" t="s">
        <v>261</v>
      </c>
      <c r="BB54" s="120" t="s">
        <v>1</v>
      </c>
      <c r="BC54" s="120" t="s">
        <v>262</v>
      </c>
      <c r="BD54" s="120" t="s">
        <v>85</v>
      </c>
    </row>
    <row r="55">
      <c r="B55" s="22"/>
      <c r="L55" s="22"/>
      <c r="AZ55" s="120" t="s">
        <v>263</v>
      </c>
      <c r="BA55" s="120" t="s">
        <v>264</v>
      </c>
      <c r="BB55" s="120" t="s">
        <v>1</v>
      </c>
      <c r="BC55" s="120" t="s">
        <v>265</v>
      </c>
      <c r="BD55" s="120" t="s">
        <v>85</v>
      </c>
    </row>
    <row r="56">
      <c r="B56" s="22"/>
      <c r="L56" s="22"/>
      <c r="AZ56" s="120" t="s">
        <v>266</v>
      </c>
      <c r="BA56" s="120" t="s">
        <v>267</v>
      </c>
      <c r="BB56" s="120" t="s">
        <v>1</v>
      </c>
      <c r="BC56" s="120" t="s">
        <v>268</v>
      </c>
      <c r="BD56" s="120" t="s">
        <v>85</v>
      </c>
    </row>
    <row r="57">
      <c r="B57" s="22"/>
      <c r="L57" s="22"/>
      <c r="AZ57" s="120" t="s">
        <v>269</v>
      </c>
      <c r="BA57" s="120" t="s">
        <v>270</v>
      </c>
      <c r="BB57" s="120" t="s">
        <v>1</v>
      </c>
      <c r="BC57" s="120" t="s">
        <v>271</v>
      </c>
      <c r="BD57" s="120" t="s">
        <v>85</v>
      </c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37" t="s">
        <v>53</v>
      </c>
      <c r="G61" s="58" t="s">
        <v>52</v>
      </c>
      <c r="H61" s="41"/>
      <c r="I61" s="41"/>
      <c r="J61" s="138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37" t="s">
        <v>53</v>
      </c>
      <c r="G76" s="58" t="s">
        <v>52</v>
      </c>
      <c r="H76" s="41"/>
      <c r="I76" s="41"/>
      <c r="J76" s="138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272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2" t="str">
        <f>E7</f>
        <v>Rekonstrukce a snížení EN objektu, Krkonošská 272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122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1 - AR a ST část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38"/>
      <c r="E89" s="38"/>
      <c r="F89" s="27" t="str">
        <f>F12</f>
        <v>Vrchlabí</v>
      </c>
      <c r="G89" s="38"/>
      <c r="H89" s="38"/>
      <c r="I89" s="32" t="s">
        <v>23</v>
      </c>
      <c r="J89" s="69" t="str">
        <f>IF(J12="","",J12)</f>
        <v>17. 10. 2023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25</v>
      </c>
      <c r="D91" s="38"/>
      <c r="E91" s="38"/>
      <c r="F91" s="27" t="str">
        <f>E15</f>
        <v>Město Vrchlabí, Zámek č.p.1, Vrchlabí</v>
      </c>
      <c r="G91" s="38"/>
      <c r="H91" s="38"/>
      <c r="I91" s="32" t="s">
        <v>31</v>
      </c>
      <c r="J91" s="36" t="str">
        <f>E21</f>
        <v>ing.Jan Chaloupský, U Hřiště 639, Trutnov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38"/>
      <c r="E92" s="38"/>
      <c r="F92" s="27" t="str">
        <f>IF(E18="","",E18)</f>
        <v>Vyplň údaj</v>
      </c>
      <c r="G92" s="38"/>
      <c r="H92" s="38"/>
      <c r="I92" s="32" t="s">
        <v>34</v>
      </c>
      <c r="J92" s="36" t="str">
        <f>E24</f>
        <v>ing. V. Švehla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9" t="s">
        <v>273</v>
      </c>
      <c r="D94" s="131"/>
      <c r="E94" s="131"/>
      <c r="F94" s="131"/>
      <c r="G94" s="131"/>
      <c r="H94" s="131"/>
      <c r="I94" s="131"/>
      <c r="J94" s="140" t="s">
        <v>274</v>
      </c>
      <c r="K94" s="131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1" t="s">
        <v>275</v>
      </c>
      <c r="D96" s="38"/>
      <c r="E96" s="38"/>
      <c r="F96" s="38"/>
      <c r="G96" s="38"/>
      <c r="H96" s="38"/>
      <c r="I96" s="38"/>
      <c r="J96" s="96">
        <f>J145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276</v>
      </c>
    </row>
    <row r="97" s="9" customFormat="1" ht="24.96" customHeight="1">
      <c r="A97" s="9"/>
      <c r="B97" s="142"/>
      <c r="C97" s="9"/>
      <c r="D97" s="143" t="s">
        <v>277</v>
      </c>
      <c r="E97" s="144"/>
      <c r="F97" s="144"/>
      <c r="G97" s="144"/>
      <c r="H97" s="144"/>
      <c r="I97" s="144"/>
      <c r="J97" s="145">
        <f>J146</f>
        <v>0</v>
      </c>
      <c r="K97" s="9"/>
      <c r="L97" s="14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6"/>
      <c r="C98" s="10"/>
      <c r="D98" s="147" t="s">
        <v>278</v>
      </c>
      <c r="E98" s="148"/>
      <c r="F98" s="148"/>
      <c r="G98" s="148"/>
      <c r="H98" s="148"/>
      <c r="I98" s="148"/>
      <c r="J98" s="149">
        <f>J147</f>
        <v>0</v>
      </c>
      <c r="K98" s="10"/>
      <c r="L98" s="14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6"/>
      <c r="C99" s="10"/>
      <c r="D99" s="147" t="s">
        <v>279</v>
      </c>
      <c r="E99" s="148"/>
      <c r="F99" s="148"/>
      <c r="G99" s="148"/>
      <c r="H99" s="148"/>
      <c r="I99" s="148"/>
      <c r="J99" s="149">
        <f>J169</f>
        <v>0</v>
      </c>
      <c r="K99" s="10"/>
      <c r="L99" s="14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6"/>
      <c r="C100" s="10"/>
      <c r="D100" s="147" t="s">
        <v>280</v>
      </c>
      <c r="E100" s="148"/>
      <c r="F100" s="148"/>
      <c r="G100" s="148"/>
      <c r="H100" s="148"/>
      <c r="I100" s="148"/>
      <c r="J100" s="149">
        <f>J183</f>
        <v>0</v>
      </c>
      <c r="K100" s="10"/>
      <c r="L100" s="14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6"/>
      <c r="C101" s="10"/>
      <c r="D101" s="147" t="s">
        <v>281</v>
      </c>
      <c r="E101" s="148"/>
      <c r="F101" s="148"/>
      <c r="G101" s="148"/>
      <c r="H101" s="148"/>
      <c r="I101" s="148"/>
      <c r="J101" s="149">
        <f>J285</f>
        <v>0</v>
      </c>
      <c r="K101" s="10"/>
      <c r="L101" s="14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6"/>
      <c r="C102" s="10"/>
      <c r="D102" s="147" t="s">
        <v>282</v>
      </c>
      <c r="E102" s="148"/>
      <c r="F102" s="148"/>
      <c r="G102" s="148"/>
      <c r="H102" s="148"/>
      <c r="I102" s="148"/>
      <c r="J102" s="149">
        <f>J295</f>
        <v>0</v>
      </c>
      <c r="K102" s="10"/>
      <c r="L102" s="14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6"/>
      <c r="C103" s="10"/>
      <c r="D103" s="147" t="s">
        <v>283</v>
      </c>
      <c r="E103" s="148"/>
      <c r="F103" s="148"/>
      <c r="G103" s="148"/>
      <c r="H103" s="148"/>
      <c r="I103" s="148"/>
      <c r="J103" s="149">
        <f>J303</f>
        <v>0</v>
      </c>
      <c r="K103" s="10"/>
      <c r="L103" s="14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6"/>
      <c r="C104" s="10"/>
      <c r="D104" s="147" t="s">
        <v>284</v>
      </c>
      <c r="E104" s="148"/>
      <c r="F104" s="148"/>
      <c r="G104" s="148"/>
      <c r="H104" s="148"/>
      <c r="I104" s="148"/>
      <c r="J104" s="149">
        <f>J699</f>
        <v>0</v>
      </c>
      <c r="K104" s="10"/>
      <c r="L104" s="14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6"/>
      <c r="C105" s="10"/>
      <c r="D105" s="147" t="s">
        <v>285</v>
      </c>
      <c r="E105" s="148"/>
      <c r="F105" s="148"/>
      <c r="G105" s="148"/>
      <c r="H105" s="148"/>
      <c r="I105" s="148"/>
      <c r="J105" s="149">
        <f>J1019</f>
        <v>0</v>
      </c>
      <c r="K105" s="10"/>
      <c r="L105" s="14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6"/>
      <c r="C106" s="10"/>
      <c r="D106" s="147" t="s">
        <v>286</v>
      </c>
      <c r="E106" s="148"/>
      <c r="F106" s="148"/>
      <c r="G106" s="148"/>
      <c r="H106" s="148"/>
      <c r="I106" s="148"/>
      <c r="J106" s="149">
        <f>J1028</f>
        <v>0</v>
      </c>
      <c r="K106" s="10"/>
      <c r="L106" s="14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42"/>
      <c r="C107" s="9"/>
      <c r="D107" s="143" t="s">
        <v>287</v>
      </c>
      <c r="E107" s="144"/>
      <c r="F107" s="144"/>
      <c r="G107" s="144"/>
      <c r="H107" s="144"/>
      <c r="I107" s="144"/>
      <c r="J107" s="145">
        <f>J1030</f>
        <v>0</v>
      </c>
      <c r="K107" s="9"/>
      <c r="L107" s="142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46"/>
      <c r="C108" s="10"/>
      <c r="D108" s="147" t="s">
        <v>288</v>
      </c>
      <c r="E108" s="148"/>
      <c r="F108" s="148"/>
      <c r="G108" s="148"/>
      <c r="H108" s="148"/>
      <c r="I108" s="148"/>
      <c r="J108" s="149">
        <f>J1031</f>
        <v>0</v>
      </c>
      <c r="K108" s="10"/>
      <c r="L108" s="14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6"/>
      <c r="C109" s="10"/>
      <c r="D109" s="147" t="s">
        <v>289</v>
      </c>
      <c r="E109" s="148"/>
      <c r="F109" s="148"/>
      <c r="G109" s="148"/>
      <c r="H109" s="148"/>
      <c r="I109" s="148"/>
      <c r="J109" s="149">
        <f>J1051</f>
        <v>0</v>
      </c>
      <c r="K109" s="10"/>
      <c r="L109" s="14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6"/>
      <c r="C110" s="10"/>
      <c r="D110" s="147" t="s">
        <v>290</v>
      </c>
      <c r="E110" s="148"/>
      <c r="F110" s="148"/>
      <c r="G110" s="148"/>
      <c r="H110" s="148"/>
      <c r="I110" s="148"/>
      <c r="J110" s="149">
        <f>J1089</f>
        <v>0</v>
      </c>
      <c r="K110" s="10"/>
      <c r="L110" s="14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46"/>
      <c r="C111" s="10"/>
      <c r="D111" s="147" t="s">
        <v>291</v>
      </c>
      <c r="E111" s="148"/>
      <c r="F111" s="148"/>
      <c r="G111" s="148"/>
      <c r="H111" s="148"/>
      <c r="I111" s="148"/>
      <c r="J111" s="149">
        <f>J1111</f>
        <v>0</v>
      </c>
      <c r="K111" s="10"/>
      <c r="L111" s="14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46"/>
      <c r="C112" s="10"/>
      <c r="D112" s="147" t="s">
        <v>292</v>
      </c>
      <c r="E112" s="148"/>
      <c r="F112" s="148"/>
      <c r="G112" s="148"/>
      <c r="H112" s="148"/>
      <c r="I112" s="148"/>
      <c r="J112" s="149">
        <f>J1318</f>
        <v>0</v>
      </c>
      <c r="K112" s="10"/>
      <c r="L112" s="14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46"/>
      <c r="C113" s="10"/>
      <c r="D113" s="147" t="s">
        <v>293</v>
      </c>
      <c r="E113" s="148"/>
      <c r="F113" s="148"/>
      <c r="G113" s="148"/>
      <c r="H113" s="148"/>
      <c r="I113" s="148"/>
      <c r="J113" s="149">
        <f>J1393</f>
        <v>0</v>
      </c>
      <c r="K113" s="10"/>
      <c r="L113" s="14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46"/>
      <c r="C114" s="10"/>
      <c r="D114" s="147" t="s">
        <v>294</v>
      </c>
      <c r="E114" s="148"/>
      <c r="F114" s="148"/>
      <c r="G114" s="148"/>
      <c r="H114" s="148"/>
      <c r="I114" s="148"/>
      <c r="J114" s="149">
        <f>J1487</f>
        <v>0</v>
      </c>
      <c r="K114" s="10"/>
      <c r="L114" s="146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46"/>
      <c r="C115" s="10"/>
      <c r="D115" s="147" t="s">
        <v>295</v>
      </c>
      <c r="E115" s="148"/>
      <c r="F115" s="148"/>
      <c r="G115" s="148"/>
      <c r="H115" s="148"/>
      <c r="I115" s="148"/>
      <c r="J115" s="149">
        <f>J1505</f>
        <v>0</v>
      </c>
      <c r="K115" s="10"/>
      <c r="L115" s="146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46"/>
      <c r="C116" s="10"/>
      <c r="D116" s="147" t="s">
        <v>296</v>
      </c>
      <c r="E116" s="148"/>
      <c r="F116" s="148"/>
      <c r="G116" s="148"/>
      <c r="H116" s="148"/>
      <c r="I116" s="148"/>
      <c r="J116" s="149">
        <f>J1671</f>
        <v>0</v>
      </c>
      <c r="K116" s="10"/>
      <c r="L116" s="146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46"/>
      <c r="C117" s="10"/>
      <c r="D117" s="147" t="s">
        <v>297</v>
      </c>
      <c r="E117" s="148"/>
      <c r="F117" s="148"/>
      <c r="G117" s="148"/>
      <c r="H117" s="148"/>
      <c r="I117" s="148"/>
      <c r="J117" s="149">
        <f>J1702</f>
        <v>0</v>
      </c>
      <c r="K117" s="10"/>
      <c r="L117" s="146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46"/>
      <c r="C118" s="10"/>
      <c r="D118" s="147" t="s">
        <v>298</v>
      </c>
      <c r="E118" s="148"/>
      <c r="F118" s="148"/>
      <c r="G118" s="148"/>
      <c r="H118" s="148"/>
      <c r="I118" s="148"/>
      <c r="J118" s="149">
        <f>J1747</f>
        <v>0</v>
      </c>
      <c r="K118" s="10"/>
      <c r="L118" s="146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46"/>
      <c r="C119" s="10"/>
      <c r="D119" s="147" t="s">
        <v>299</v>
      </c>
      <c r="E119" s="148"/>
      <c r="F119" s="148"/>
      <c r="G119" s="148"/>
      <c r="H119" s="148"/>
      <c r="I119" s="148"/>
      <c r="J119" s="149">
        <f>J1764</f>
        <v>0</v>
      </c>
      <c r="K119" s="10"/>
      <c r="L119" s="146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46"/>
      <c r="C120" s="10"/>
      <c r="D120" s="147" t="s">
        <v>300</v>
      </c>
      <c r="E120" s="148"/>
      <c r="F120" s="148"/>
      <c r="G120" s="148"/>
      <c r="H120" s="148"/>
      <c r="I120" s="148"/>
      <c r="J120" s="149">
        <f>J1824</f>
        <v>0</v>
      </c>
      <c r="K120" s="10"/>
      <c r="L120" s="146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46"/>
      <c r="C121" s="10"/>
      <c r="D121" s="147" t="s">
        <v>301</v>
      </c>
      <c r="E121" s="148"/>
      <c r="F121" s="148"/>
      <c r="G121" s="148"/>
      <c r="H121" s="148"/>
      <c r="I121" s="148"/>
      <c r="J121" s="149">
        <f>J1889</f>
        <v>0</v>
      </c>
      <c r="K121" s="10"/>
      <c r="L121" s="146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46"/>
      <c r="C122" s="10"/>
      <c r="D122" s="147" t="s">
        <v>302</v>
      </c>
      <c r="E122" s="148"/>
      <c r="F122" s="148"/>
      <c r="G122" s="148"/>
      <c r="H122" s="148"/>
      <c r="I122" s="148"/>
      <c r="J122" s="149">
        <f>J1933</f>
        <v>0</v>
      </c>
      <c r="K122" s="10"/>
      <c r="L122" s="146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9" customFormat="1" ht="24.96" customHeight="1">
      <c r="A123" s="9"/>
      <c r="B123" s="142"/>
      <c r="C123" s="9"/>
      <c r="D123" s="143" t="s">
        <v>303</v>
      </c>
      <c r="E123" s="144"/>
      <c r="F123" s="144"/>
      <c r="G123" s="144"/>
      <c r="H123" s="144"/>
      <c r="I123" s="144"/>
      <c r="J123" s="145">
        <f>J1955</f>
        <v>0</v>
      </c>
      <c r="K123" s="9"/>
      <c r="L123" s="142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="10" customFormat="1" ht="19.92" customHeight="1">
      <c r="A124" s="10"/>
      <c r="B124" s="146"/>
      <c r="C124" s="10"/>
      <c r="D124" s="147" t="s">
        <v>304</v>
      </c>
      <c r="E124" s="148"/>
      <c r="F124" s="148"/>
      <c r="G124" s="148"/>
      <c r="H124" s="148"/>
      <c r="I124" s="148"/>
      <c r="J124" s="149">
        <f>J1956</f>
        <v>0</v>
      </c>
      <c r="K124" s="10"/>
      <c r="L124" s="146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9" customFormat="1" ht="24.96" customHeight="1">
      <c r="A125" s="9"/>
      <c r="B125" s="142"/>
      <c r="C125" s="9"/>
      <c r="D125" s="143" t="s">
        <v>305</v>
      </c>
      <c r="E125" s="144"/>
      <c r="F125" s="144"/>
      <c r="G125" s="144"/>
      <c r="H125" s="144"/>
      <c r="I125" s="144"/>
      <c r="J125" s="145">
        <f>J1958</f>
        <v>0</v>
      </c>
      <c r="K125" s="9"/>
      <c r="L125" s="142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="2" customFormat="1" ht="21.84" customHeight="1">
      <c r="A126" s="38"/>
      <c r="B126" s="39"/>
      <c r="C126" s="38"/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60"/>
      <c r="C127" s="61"/>
      <c r="D127" s="61"/>
      <c r="E127" s="61"/>
      <c r="F127" s="61"/>
      <c r="G127" s="61"/>
      <c r="H127" s="61"/>
      <c r="I127" s="61"/>
      <c r="J127" s="61"/>
      <c r="K127" s="61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31" s="2" customFormat="1" ht="6.96" customHeight="1">
      <c r="A131" s="38"/>
      <c r="B131" s="62"/>
      <c r="C131" s="63"/>
      <c r="D131" s="63"/>
      <c r="E131" s="63"/>
      <c r="F131" s="63"/>
      <c r="G131" s="63"/>
      <c r="H131" s="63"/>
      <c r="I131" s="63"/>
      <c r="J131" s="63"/>
      <c r="K131" s="63"/>
      <c r="L131" s="55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24.96" customHeight="1">
      <c r="A132" s="38"/>
      <c r="B132" s="39"/>
      <c r="C132" s="23" t="s">
        <v>306</v>
      </c>
      <c r="D132" s="38"/>
      <c r="E132" s="38"/>
      <c r="F132" s="38"/>
      <c r="G132" s="38"/>
      <c r="H132" s="38"/>
      <c r="I132" s="38"/>
      <c r="J132" s="38"/>
      <c r="K132" s="38"/>
      <c r="L132" s="55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38"/>
      <c r="D133" s="38"/>
      <c r="E133" s="38"/>
      <c r="F133" s="38"/>
      <c r="G133" s="38"/>
      <c r="H133" s="38"/>
      <c r="I133" s="38"/>
      <c r="J133" s="38"/>
      <c r="K133" s="38"/>
      <c r="L133" s="55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2" customHeight="1">
      <c r="A134" s="38"/>
      <c r="B134" s="39"/>
      <c r="C134" s="32" t="s">
        <v>17</v>
      </c>
      <c r="D134" s="38"/>
      <c r="E134" s="38"/>
      <c r="F134" s="38"/>
      <c r="G134" s="38"/>
      <c r="H134" s="38"/>
      <c r="I134" s="38"/>
      <c r="J134" s="38"/>
      <c r="K134" s="38"/>
      <c r="L134" s="55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6.5" customHeight="1">
      <c r="A135" s="38"/>
      <c r="B135" s="39"/>
      <c r="C135" s="38"/>
      <c r="D135" s="38"/>
      <c r="E135" s="122" t="str">
        <f>E7</f>
        <v>Rekonstrukce a snížení EN objektu, Krkonošská 272</v>
      </c>
      <c r="F135" s="32"/>
      <c r="G135" s="32"/>
      <c r="H135" s="32"/>
      <c r="I135" s="38"/>
      <c r="J135" s="38"/>
      <c r="K135" s="38"/>
      <c r="L135" s="55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2" customHeight="1">
      <c r="A136" s="38"/>
      <c r="B136" s="39"/>
      <c r="C136" s="32" t="s">
        <v>122</v>
      </c>
      <c r="D136" s="38"/>
      <c r="E136" s="38"/>
      <c r="F136" s="38"/>
      <c r="G136" s="38"/>
      <c r="H136" s="38"/>
      <c r="I136" s="38"/>
      <c r="J136" s="38"/>
      <c r="K136" s="38"/>
      <c r="L136" s="55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6.5" customHeight="1">
      <c r="A137" s="38"/>
      <c r="B137" s="39"/>
      <c r="C137" s="38"/>
      <c r="D137" s="38"/>
      <c r="E137" s="67" t="str">
        <f>E9</f>
        <v>1 - AR a ST část</v>
      </c>
      <c r="F137" s="38"/>
      <c r="G137" s="38"/>
      <c r="H137" s="38"/>
      <c r="I137" s="38"/>
      <c r="J137" s="38"/>
      <c r="K137" s="38"/>
      <c r="L137" s="55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6.96" customHeight="1">
      <c r="A138" s="38"/>
      <c r="B138" s="39"/>
      <c r="C138" s="38"/>
      <c r="D138" s="38"/>
      <c r="E138" s="38"/>
      <c r="F138" s="38"/>
      <c r="G138" s="38"/>
      <c r="H138" s="38"/>
      <c r="I138" s="38"/>
      <c r="J138" s="38"/>
      <c r="K138" s="38"/>
      <c r="L138" s="55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12" customHeight="1">
      <c r="A139" s="38"/>
      <c r="B139" s="39"/>
      <c r="C139" s="32" t="s">
        <v>21</v>
      </c>
      <c r="D139" s="38"/>
      <c r="E139" s="38"/>
      <c r="F139" s="27" t="str">
        <f>F12</f>
        <v>Vrchlabí</v>
      </c>
      <c r="G139" s="38"/>
      <c r="H139" s="38"/>
      <c r="I139" s="32" t="s">
        <v>23</v>
      </c>
      <c r="J139" s="69" t="str">
        <f>IF(J12="","",J12)</f>
        <v>17. 10. 2023</v>
      </c>
      <c r="K139" s="38"/>
      <c r="L139" s="55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6.96" customHeight="1">
      <c r="A140" s="38"/>
      <c r="B140" s="39"/>
      <c r="C140" s="38"/>
      <c r="D140" s="38"/>
      <c r="E140" s="38"/>
      <c r="F140" s="38"/>
      <c r="G140" s="38"/>
      <c r="H140" s="38"/>
      <c r="I140" s="38"/>
      <c r="J140" s="38"/>
      <c r="K140" s="38"/>
      <c r="L140" s="55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25.65" customHeight="1">
      <c r="A141" s="38"/>
      <c r="B141" s="39"/>
      <c r="C141" s="32" t="s">
        <v>25</v>
      </c>
      <c r="D141" s="38"/>
      <c r="E141" s="38"/>
      <c r="F141" s="27" t="str">
        <f>E15</f>
        <v>Město Vrchlabí, Zámek č.p.1, Vrchlabí</v>
      </c>
      <c r="G141" s="38"/>
      <c r="H141" s="38"/>
      <c r="I141" s="32" t="s">
        <v>31</v>
      </c>
      <c r="J141" s="36" t="str">
        <f>E21</f>
        <v>ing.Jan Chaloupský, U Hřiště 639, Trutnov</v>
      </c>
      <c r="K141" s="38"/>
      <c r="L141" s="55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2" customFormat="1" ht="15.15" customHeight="1">
      <c r="A142" s="38"/>
      <c r="B142" s="39"/>
      <c r="C142" s="32" t="s">
        <v>29</v>
      </c>
      <c r="D142" s="38"/>
      <c r="E142" s="38"/>
      <c r="F142" s="27" t="str">
        <f>IF(E18="","",E18)</f>
        <v>Vyplň údaj</v>
      </c>
      <c r="G142" s="38"/>
      <c r="H142" s="38"/>
      <c r="I142" s="32" t="s">
        <v>34</v>
      </c>
      <c r="J142" s="36" t="str">
        <f>E24</f>
        <v>ing. V. Švehla</v>
      </c>
      <c r="K142" s="38"/>
      <c r="L142" s="55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  <row r="143" s="2" customFormat="1" ht="10.32" customHeight="1">
      <c r="A143" s="38"/>
      <c r="B143" s="39"/>
      <c r="C143" s="38"/>
      <c r="D143" s="38"/>
      <c r="E143" s="38"/>
      <c r="F143" s="38"/>
      <c r="G143" s="38"/>
      <c r="H143" s="38"/>
      <c r="I143" s="38"/>
      <c r="J143" s="38"/>
      <c r="K143" s="38"/>
      <c r="L143" s="55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  <row r="144" s="11" customFormat="1" ht="29.28" customHeight="1">
      <c r="A144" s="150"/>
      <c r="B144" s="151"/>
      <c r="C144" s="152" t="s">
        <v>307</v>
      </c>
      <c r="D144" s="153" t="s">
        <v>62</v>
      </c>
      <c r="E144" s="153" t="s">
        <v>58</v>
      </c>
      <c r="F144" s="153" t="s">
        <v>59</v>
      </c>
      <c r="G144" s="153" t="s">
        <v>308</v>
      </c>
      <c r="H144" s="153" t="s">
        <v>309</v>
      </c>
      <c r="I144" s="153" t="s">
        <v>310</v>
      </c>
      <c r="J144" s="153" t="s">
        <v>274</v>
      </c>
      <c r="K144" s="154" t="s">
        <v>311</v>
      </c>
      <c r="L144" s="155"/>
      <c r="M144" s="86" t="s">
        <v>1</v>
      </c>
      <c r="N144" s="87" t="s">
        <v>41</v>
      </c>
      <c r="O144" s="87" t="s">
        <v>312</v>
      </c>
      <c r="P144" s="87" t="s">
        <v>313</v>
      </c>
      <c r="Q144" s="87" t="s">
        <v>314</v>
      </c>
      <c r="R144" s="87" t="s">
        <v>315</v>
      </c>
      <c r="S144" s="87" t="s">
        <v>316</v>
      </c>
      <c r="T144" s="88" t="s">
        <v>317</v>
      </c>
      <c r="U144" s="150"/>
      <c r="V144" s="150"/>
      <c r="W144" s="150"/>
      <c r="X144" s="150"/>
      <c r="Y144" s="150"/>
      <c r="Z144" s="150"/>
      <c r="AA144" s="150"/>
      <c r="AB144" s="150"/>
      <c r="AC144" s="150"/>
      <c r="AD144" s="150"/>
      <c r="AE144" s="150"/>
    </row>
    <row r="145" s="2" customFormat="1" ht="22.8" customHeight="1">
      <c r="A145" s="38"/>
      <c r="B145" s="39"/>
      <c r="C145" s="93" t="s">
        <v>318</v>
      </c>
      <c r="D145" s="38"/>
      <c r="E145" s="38"/>
      <c r="F145" s="38"/>
      <c r="G145" s="38"/>
      <c r="H145" s="38"/>
      <c r="I145" s="38"/>
      <c r="J145" s="156">
        <f>BK145</f>
        <v>0</v>
      </c>
      <c r="K145" s="38"/>
      <c r="L145" s="39"/>
      <c r="M145" s="89"/>
      <c r="N145" s="73"/>
      <c r="O145" s="90"/>
      <c r="P145" s="157">
        <f>P146+P1030+P1955+P1958</f>
        <v>0</v>
      </c>
      <c r="Q145" s="90"/>
      <c r="R145" s="157">
        <f>R146+R1030+R1955+R1958</f>
        <v>395.47901993989024</v>
      </c>
      <c r="S145" s="90"/>
      <c r="T145" s="158">
        <f>T146+T1030+T1955+T1958</f>
        <v>433.00048601999993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9" t="s">
        <v>76</v>
      </c>
      <c r="AU145" s="19" t="s">
        <v>276</v>
      </c>
      <c r="BK145" s="159">
        <f>BK146+BK1030+BK1955+BK1958</f>
        <v>0</v>
      </c>
    </row>
    <row r="146" s="12" customFormat="1" ht="25.92" customHeight="1">
      <c r="A146" s="12"/>
      <c r="B146" s="160"/>
      <c r="C146" s="12"/>
      <c r="D146" s="161" t="s">
        <v>76</v>
      </c>
      <c r="E146" s="162" t="s">
        <v>319</v>
      </c>
      <c r="F146" s="162" t="s">
        <v>320</v>
      </c>
      <c r="G146" s="12"/>
      <c r="H146" s="12"/>
      <c r="I146" s="163"/>
      <c r="J146" s="164">
        <f>BK146</f>
        <v>0</v>
      </c>
      <c r="K146" s="12"/>
      <c r="L146" s="160"/>
      <c r="M146" s="165"/>
      <c r="N146" s="166"/>
      <c r="O146" s="166"/>
      <c r="P146" s="167">
        <f>P147+P169+P183+P285+P295+P303+P699+P1019+P1028</f>
        <v>0</v>
      </c>
      <c r="Q146" s="166"/>
      <c r="R146" s="167">
        <f>R147+R169+R183+R285+R295+R303+R699+R1019+R1028</f>
        <v>274.55916628220405</v>
      </c>
      <c r="S146" s="166"/>
      <c r="T146" s="168">
        <f>T147+T169+T183+T285+T295+T303+T699+T1019+T1028</f>
        <v>376.44416099999995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61" t="s">
        <v>8</v>
      </c>
      <c r="AT146" s="169" t="s">
        <v>76</v>
      </c>
      <c r="AU146" s="169" t="s">
        <v>77</v>
      </c>
      <c r="AY146" s="161" t="s">
        <v>321</v>
      </c>
      <c r="BK146" s="170">
        <f>BK147+BK169+BK183+BK285+BK295+BK303+BK699+BK1019+BK1028</f>
        <v>0</v>
      </c>
    </row>
    <row r="147" s="12" customFormat="1" ht="22.8" customHeight="1">
      <c r="A147" s="12"/>
      <c r="B147" s="160"/>
      <c r="C147" s="12"/>
      <c r="D147" s="161" t="s">
        <v>76</v>
      </c>
      <c r="E147" s="171" t="s">
        <v>8</v>
      </c>
      <c r="F147" s="171" t="s">
        <v>322</v>
      </c>
      <c r="G147" s="12"/>
      <c r="H147" s="12"/>
      <c r="I147" s="163"/>
      <c r="J147" s="172">
        <f>BK147</f>
        <v>0</v>
      </c>
      <c r="K147" s="12"/>
      <c r="L147" s="160"/>
      <c r="M147" s="165"/>
      <c r="N147" s="166"/>
      <c r="O147" s="166"/>
      <c r="P147" s="167">
        <f>SUM(P148:P168)</f>
        <v>0</v>
      </c>
      <c r="Q147" s="166"/>
      <c r="R147" s="167">
        <f>SUM(R148:R168)</f>
        <v>0</v>
      </c>
      <c r="S147" s="166"/>
      <c r="T147" s="168">
        <f>SUM(T148:T168)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61" t="s">
        <v>8</v>
      </c>
      <c r="AT147" s="169" t="s">
        <v>76</v>
      </c>
      <c r="AU147" s="169" t="s">
        <v>8</v>
      </c>
      <c r="AY147" s="161" t="s">
        <v>321</v>
      </c>
      <c r="BK147" s="170">
        <f>SUM(BK148:BK168)</f>
        <v>0</v>
      </c>
    </row>
    <row r="148" s="2" customFormat="1" ht="24.15" customHeight="1">
      <c r="A148" s="38"/>
      <c r="B148" s="173"/>
      <c r="C148" s="174" t="s">
        <v>8</v>
      </c>
      <c r="D148" s="174" t="s">
        <v>323</v>
      </c>
      <c r="E148" s="175" t="s">
        <v>324</v>
      </c>
      <c r="F148" s="176" t="s">
        <v>325</v>
      </c>
      <c r="G148" s="177" t="s">
        <v>326</v>
      </c>
      <c r="H148" s="178">
        <v>2.363</v>
      </c>
      <c r="I148" s="179"/>
      <c r="J148" s="180">
        <f>ROUND(I148*H148,0)</f>
        <v>0</v>
      </c>
      <c r="K148" s="176" t="s">
        <v>327</v>
      </c>
      <c r="L148" s="39"/>
      <c r="M148" s="181" t="s">
        <v>1</v>
      </c>
      <c r="N148" s="182" t="s">
        <v>42</v>
      </c>
      <c r="O148" s="77"/>
      <c r="P148" s="183">
        <f>O148*H148</f>
        <v>0</v>
      </c>
      <c r="Q148" s="183">
        <v>0</v>
      </c>
      <c r="R148" s="183">
        <f>Q148*H148</f>
        <v>0</v>
      </c>
      <c r="S148" s="183">
        <v>0</v>
      </c>
      <c r="T148" s="18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85" t="s">
        <v>91</v>
      </c>
      <c r="AT148" s="185" t="s">
        <v>323</v>
      </c>
      <c r="AU148" s="185" t="s">
        <v>85</v>
      </c>
      <c r="AY148" s="19" t="s">
        <v>321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19" t="s">
        <v>8</v>
      </c>
      <c r="BK148" s="186">
        <f>ROUND(I148*H148,0)</f>
        <v>0</v>
      </c>
      <c r="BL148" s="19" t="s">
        <v>91</v>
      </c>
      <c r="BM148" s="185" t="s">
        <v>328</v>
      </c>
    </row>
    <row r="149" s="13" customFormat="1">
      <c r="A149" s="13"/>
      <c r="B149" s="187"/>
      <c r="C149" s="13"/>
      <c r="D149" s="188" t="s">
        <v>329</v>
      </c>
      <c r="E149" s="189" t="s">
        <v>1</v>
      </c>
      <c r="F149" s="190" t="s">
        <v>330</v>
      </c>
      <c r="G149" s="13"/>
      <c r="H149" s="191">
        <v>2.0600000000000001</v>
      </c>
      <c r="I149" s="192"/>
      <c r="J149" s="13"/>
      <c r="K149" s="13"/>
      <c r="L149" s="187"/>
      <c r="M149" s="193"/>
      <c r="N149" s="194"/>
      <c r="O149" s="194"/>
      <c r="P149" s="194"/>
      <c r="Q149" s="194"/>
      <c r="R149" s="194"/>
      <c r="S149" s="194"/>
      <c r="T149" s="19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9" t="s">
        <v>329</v>
      </c>
      <c r="AU149" s="189" t="s">
        <v>85</v>
      </c>
      <c r="AV149" s="13" t="s">
        <v>85</v>
      </c>
      <c r="AW149" s="13" t="s">
        <v>33</v>
      </c>
      <c r="AX149" s="13" t="s">
        <v>77</v>
      </c>
      <c r="AY149" s="189" t="s">
        <v>321</v>
      </c>
    </row>
    <row r="150" s="13" customFormat="1">
      <c r="A150" s="13"/>
      <c r="B150" s="187"/>
      <c r="C150" s="13"/>
      <c r="D150" s="188" t="s">
        <v>329</v>
      </c>
      <c r="E150" s="189" t="s">
        <v>1</v>
      </c>
      <c r="F150" s="190" t="s">
        <v>331</v>
      </c>
      <c r="G150" s="13"/>
      <c r="H150" s="191">
        <v>0.30299999999999999</v>
      </c>
      <c r="I150" s="192"/>
      <c r="J150" s="13"/>
      <c r="K150" s="13"/>
      <c r="L150" s="187"/>
      <c r="M150" s="193"/>
      <c r="N150" s="194"/>
      <c r="O150" s="194"/>
      <c r="P150" s="194"/>
      <c r="Q150" s="194"/>
      <c r="R150" s="194"/>
      <c r="S150" s="194"/>
      <c r="T150" s="19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9" t="s">
        <v>329</v>
      </c>
      <c r="AU150" s="189" t="s">
        <v>85</v>
      </c>
      <c r="AV150" s="13" t="s">
        <v>85</v>
      </c>
      <c r="AW150" s="13" t="s">
        <v>33</v>
      </c>
      <c r="AX150" s="13" t="s">
        <v>77</v>
      </c>
      <c r="AY150" s="189" t="s">
        <v>321</v>
      </c>
    </row>
    <row r="151" s="14" customFormat="1">
      <c r="A151" s="14"/>
      <c r="B151" s="196"/>
      <c r="C151" s="14"/>
      <c r="D151" s="188" t="s">
        <v>329</v>
      </c>
      <c r="E151" s="197" t="s">
        <v>103</v>
      </c>
      <c r="F151" s="198" t="s">
        <v>332</v>
      </c>
      <c r="G151" s="14"/>
      <c r="H151" s="199">
        <v>2.363</v>
      </c>
      <c r="I151" s="200"/>
      <c r="J151" s="14"/>
      <c r="K151" s="14"/>
      <c r="L151" s="196"/>
      <c r="M151" s="201"/>
      <c r="N151" s="202"/>
      <c r="O151" s="202"/>
      <c r="P151" s="202"/>
      <c r="Q151" s="202"/>
      <c r="R151" s="202"/>
      <c r="S151" s="202"/>
      <c r="T151" s="20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197" t="s">
        <v>329</v>
      </c>
      <c r="AU151" s="197" t="s">
        <v>85</v>
      </c>
      <c r="AV151" s="14" t="s">
        <v>88</v>
      </c>
      <c r="AW151" s="14" t="s">
        <v>33</v>
      </c>
      <c r="AX151" s="14" t="s">
        <v>8</v>
      </c>
      <c r="AY151" s="197" t="s">
        <v>321</v>
      </c>
    </row>
    <row r="152" s="2" customFormat="1" ht="37.8" customHeight="1">
      <c r="A152" s="38"/>
      <c r="B152" s="173"/>
      <c r="C152" s="174" t="s">
        <v>85</v>
      </c>
      <c r="D152" s="174" t="s">
        <v>323</v>
      </c>
      <c r="E152" s="175" t="s">
        <v>333</v>
      </c>
      <c r="F152" s="176" t="s">
        <v>334</v>
      </c>
      <c r="G152" s="177" t="s">
        <v>326</v>
      </c>
      <c r="H152" s="178">
        <v>6.0609999999999999</v>
      </c>
      <c r="I152" s="179"/>
      <c r="J152" s="180">
        <f>ROUND(I152*H152,0)</f>
        <v>0</v>
      </c>
      <c r="K152" s="176" t="s">
        <v>327</v>
      </c>
      <c r="L152" s="39"/>
      <c r="M152" s="181" t="s">
        <v>1</v>
      </c>
      <c r="N152" s="182" t="s">
        <v>42</v>
      </c>
      <c r="O152" s="77"/>
      <c r="P152" s="183">
        <f>O152*H152</f>
        <v>0</v>
      </c>
      <c r="Q152" s="183">
        <v>0</v>
      </c>
      <c r="R152" s="183">
        <f>Q152*H152</f>
        <v>0</v>
      </c>
      <c r="S152" s="183">
        <v>0</v>
      </c>
      <c r="T152" s="18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85" t="s">
        <v>91</v>
      </c>
      <c r="AT152" s="185" t="s">
        <v>323</v>
      </c>
      <c r="AU152" s="185" t="s">
        <v>85</v>
      </c>
      <c r="AY152" s="19" t="s">
        <v>321</v>
      </c>
      <c r="BE152" s="186">
        <f>IF(N152="základní",J152,0)</f>
        <v>0</v>
      </c>
      <c r="BF152" s="186">
        <f>IF(N152="snížená",J152,0)</f>
        <v>0</v>
      </c>
      <c r="BG152" s="186">
        <f>IF(N152="zákl. přenesená",J152,0)</f>
        <v>0</v>
      </c>
      <c r="BH152" s="186">
        <f>IF(N152="sníž. přenesená",J152,0)</f>
        <v>0</v>
      </c>
      <c r="BI152" s="186">
        <f>IF(N152="nulová",J152,0)</f>
        <v>0</v>
      </c>
      <c r="BJ152" s="19" t="s">
        <v>8</v>
      </c>
      <c r="BK152" s="186">
        <f>ROUND(I152*H152,0)</f>
        <v>0</v>
      </c>
      <c r="BL152" s="19" t="s">
        <v>91</v>
      </c>
      <c r="BM152" s="185" t="s">
        <v>335</v>
      </c>
    </row>
    <row r="153" s="13" customFormat="1">
      <c r="A153" s="13"/>
      <c r="B153" s="187"/>
      <c r="C153" s="13"/>
      <c r="D153" s="188" t="s">
        <v>329</v>
      </c>
      <c r="E153" s="189" t="s">
        <v>1</v>
      </c>
      <c r="F153" s="190" t="s">
        <v>336</v>
      </c>
      <c r="G153" s="13"/>
      <c r="H153" s="191">
        <v>2.2719999999999998</v>
      </c>
      <c r="I153" s="192"/>
      <c r="J153" s="13"/>
      <c r="K153" s="13"/>
      <c r="L153" s="187"/>
      <c r="M153" s="193"/>
      <c r="N153" s="194"/>
      <c r="O153" s="194"/>
      <c r="P153" s="194"/>
      <c r="Q153" s="194"/>
      <c r="R153" s="194"/>
      <c r="S153" s="194"/>
      <c r="T153" s="19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9" t="s">
        <v>329</v>
      </c>
      <c r="AU153" s="189" t="s">
        <v>85</v>
      </c>
      <c r="AV153" s="13" t="s">
        <v>85</v>
      </c>
      <c r="AW153" s="13" t="s">
        <v>33</v>
      </c>
      <c r="AX153" s="13" t="s">
        <v>77</v>
      </c>
      <c r="AY153" s="189" t="s">
        <v>321</v>
      </c>
    </row>
    <row r="154" s="13" customFormat="1">
      <c r="A154" s="13"/>
      <c r="B154" s="187"/>
      <c r="C154" s="13"/>
      <c r="D154" s="188" t="s">
        <v>329</v>
      </c>
      <c r="E154" s="189" t="s">
        <v>1</v>
      </c>
      <c r="F154" s="190" t="s">
        <v>337</v>
      </c>
      <c r="G154" s="13"/>
      <c r="H154" s="191">
        <v>2.9900000000000002</v>
      </c>
      <c r="I154" s="192"/>
      <c r="J154" s="13"/>
      <c r="K154" s="13"/>
      <c r="L154" s="187"/>
      <c r="M154" s="193"/>
      <c r="N154" s="194"/>
      <c r="O154" s="194"/>
      <c r="P154" s="194"/>
      <c r="Q154" s="194"/>
      <c r="R154" s="194"/>
      <c r="S154" s="194"/>
      <c r="T154" s="19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9" t="s">
        <v>329</v>
      </c>
      <c r="AU154" s="189" t="s">
        <v>85</v>
      </c>
      <c r="AV154" s="13" t="s">
        <v>85</v>
      </c>
      <c r="AW154" s="13" t="s">
        <v>33</v>
      </c>
      <c r="AX154" s="13" t="s">
        <v>77</v>
      </c>
      <c r="AY154" s="189" t="s">
        <v>321</v>
      </c>
    </row>
    <row r="155" s="13" customFormat="1">
      <c r="A155" s="13"/>
      <c r="B155" s="187"/>
      <c r="C155" s="13"/>
      <c r="D155" s="188" t="s">
        <v>329</v>
      </c>
      <c r="E155" s="189" t="s">
        <v>1</v>
      </c>
      <c r="F155" s="190" t="s">
        <v>338</v>
      </c>
      <c r="G155" s="13"/>
      <c r="H155" s="191">
        <v>0.79900000000000004</v>
      </c>
      <c r="I155" s="192"/>
      <c r="J155" s="13"/>
      <c r="K155" s="13"/>
      <c r="L155" s="187"/>
      <c r="M155" s="193"/>
      <c r="N155" s="194"/>
      <c r="O155" s="194"/>
      <c r="P155" s="194"/>
      <c r="Q155" s="194"/>
      <c r="R155" s="194"/>
      <c r="S155" s="194"/>
      <c r="T155" s="19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9" t="s">
        <v>329</v>
      </c>
      <c r="AU155" s="189" t="s">
        <v>85</v>
      </c>
      <c r="AV155" s="13" t="s">
        <v>85</v>
      </c>
      <c r="AW155" s="13" t="s">
        <v>33</v>
      </c>
      <c r="AX155" s="13" t="s">
        <v>77</v>
      </c>
      <c r="AY155" s="189" t="s">
        <v>321</v>
      </c>
    </row>
    <row r="156" s="14" customFormat="1">
      <c r="A156" s="14"/>
      <c r="B156" s="196"/>
      <c r="C156" s="14"/>
      <c r="D156" s="188" t="s">
        <v>329</v>
      </c>
      <c r="E156" s="197" t="s">
        <v>106</v>
      </c>
      <c r="F156" s="198" t="s">
        <v>339</v>
      </c>
      <c r="G156" s="14"/>
      <c r="H156" s="199">
        <v>6.0609999999999999</v>
      </c>
      <c r="I156" s="200"/>
      <c r="J156" s="14"/>
      <c r="K156" s="14"/>
      <c r="L156" s="196"/>
      <c r="M156" s="201"/>
      <c r="N156" s="202"/>
      <c r="O156" s="202"/>
      <c r="P156" s="202"/>
      <c r="Q156" s="202"/>
      <c r="R156" s="202"/>
      <c r="S156" s="202"/>
      <c r="T156" s="20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197" t="s">
        <v>329</v>
      </c>
      <c r="AU156" s="197" t="s">
        <v>85</v>
      </c>
      <c r="AV156" s="14" t="s">
        <v>88</v>
      </c>
      <c r="AW156" s="14" t="s">
        <v>33</v>
      </c>
      <c r="AX156" s="14" t="s">
        <v>8</v>
      </c>
      <c r="AY156" s="197" t="s">
        <v>321</v>
      </c>
    </row>
    <row r="157" s="2" customFormat="1" ht="37.8" customHeight="1">
      <c r="A157" s="38"/>
      <c r="B157" s="173"/>
      <c r="C157" s="174" t="s">
        <v>88</v>
      </c>
      <c r="D157" s="174" t="s">
        <v>323</v>
      </c>
      <c r="E157" s="175" t="s">
        <v>340</v>
      </c>
      <c r="F157" s="176" t="s">
        <v>341</v>
      </c>
      <c r="G157" s="177" t="s">
        <v>326</v>
      </c>
      <c r="H157" s="178">
        <v>2.363</v>
      </c>
      <c r="I157" s="179"/>
      <c r="J157" s="180">
        <f>ROUND(I157*H157,0)</f>
        <v>0</v>
      </c>
      <c r="K157" s="176" t="s">
        <v>327</v>
      </c>
      <c r="L157" s="39"/>
      <c r="M157" s="181" t="s">
        <v>1</v>
      </c>
      <c r="N157" s="182" t="s">
        <v>42</v>
      </c>
      <c r="O157" s="77"/>
      <c r="P157" s="183">
        <f>O157*H157</f>
        <v>0</v>
      </c>
      <c r="Q157" s="183">
        <v>0</v>
      </c>
      <c r="R157" s="183">
        <f>Q157*H157</f>
        <v>0</v>
      </c>
      <c r="S157" s="183">
        <v>0</v>
      </c>
      <c r="T157" s="18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85" t="s">
        <v>91</v>
      </c>
      <c r="AT157" s="185" t="s">
        <v>323</v>
      </c>
      <c r="AU157" s="185" t="s">
        <v>85</v>
      </c>
      <c r="AY157" s="19" t="s">
        <v>321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19" t="s">
        <v>8</v>
      </c>
      <c r="BK157" s="186">
        <f>ROUND(I157*H157,0)</f>
        <v>0</v>
      </c>
      <c r="BL157" s="19" t="s">
        <v>91</v>
      </c>
      <c r="BM157" s="185" t="s">
        <v>342</v>
      </c>
    </row>
    <row r="158" s="13" customFormat="1">
      <c r="A158" s="13"/>
      <c r="B158" s="187"/>
      <c r="C158" s="13"/>
      <c r="D158" s="188" t="s">
        <v>329</v>
      </c>
      <c r="E158" s="189" t="s">
        <v>1</v>
      </c>
      <c r="F158" s="190" t="s">
        <v>103</v>
      </c>
      <c r="G158" s="13"/>
      <c r="H158" s="191">
        <v>2.363</v>
      </c>
      <c r="I158" s="192"/>
      <c r="J158" s="13"/>
      <c r="K158" s="13"/>
      <c r="L158" s="187"/>
      <c r="M158" s="193"/>
      <c r="N158" s="194"/>
      <c r="O158" s="194"/>
      <c r="P158" s="194"/>
      <c r="Q158" s="194"/>
      <c r="R158" s="194"/>
      <c r="S158" s="194"/>
      <c r="T158" s="19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9" t="s">
        <v>329</v>
      </c>
      <c r="AU158" s="189" t="s">
        <v>85</v>
      </c>
      <c r="AV158" s="13" t="s">
        <v>85</v>
      </c>
      <c r="AW158" s="13" t="s">
        <v>33</v>
      </c>
      <c r="AX158" s="13" t="s">
        <v>8</v>
      </c>
      <c r="AY158" s="189" t="s">
        <v>321</v>
      </c>
    </row>
    <row r="159" s="2" customFormat="1" ht="37.8" customHeight="1">
      <c r="A159" s="38"/>
      <c r="B159" s="173"/>
      <c r="C159" s="174" t="s">
        <v>91</v>
      </c>
      <c r="D159" s="174" t="s">
        <v>323</v>
      </c>
      <c r="E159" s="175" t="s">
        <v>343</v>
      </c>
      <c r="F159" s="176" t="s">
        <v>344</v>
      </c>
      <c r="G159" s="177" t="s">
        <v>326</v>
      </c>
      <c r="H159" s="178">
        <v>8.4239999999999995</v>
      </c>
      <c r="I159" s="179"/>
      <c r="J159" s="180">
        <f>ROUND(I159*H159,0)</f>
        <v>0</v>
      </c>
      <c r="K159" s="176" t="s">
        <v>327</v>
      </c>
      <c r="L159" s="39"/>
      <c r="M159" s="181" t="s">
        <v>1</v>
      </c>
      <c r="N159" s="182" t="s">
        <v>42</v>
      </c>
      <c r="O159" s="77"/>
      <c r="P159" s="183">
        <f>O159*H159</f>
        <v>0</v>
      </c>
      <c r="Q159" s="183">
        <v>0</v>
      </c>
      <c r="R159" s="183">
        <f>Q159*H159</f>
        <v>0</v>
      </c>
      <c r="S159" s="183">
        <v>0</v>
      </c>
      <c r="T159" s="18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85" t="s">
        <v>91</v>
      </c>
      <c r="AT159" s="185" t="s">
        <v>323</v>
      </c>
      <c r="AU159" s="185" t="s">
        <v>85</v>
      </c>
      <c r="AY159" s="19" t="s">
        <v>321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19" t="s">
        <v>8</v>
      </c>
      <c r="BK159" s="186">
        <f>ROUND(I159*H159,0)</f>
        <v>0</v>
      </c>
      <c r="BL159" s="19" t="s">
        <v>91</v>
      </c>
      <c r="BM159" s="185" t="s">
        <v>345</v>
      </c>
    </row>
    <row r="160" s="13" customFormat="1">
      <c r="A160" s="13"/>
      <c r="B160" s="187"/>
      <c r="C160" s="13"/>
      <c r="D160" s="188" t="s">
        <v>329</v>
      </c>
      <c r="E160" s="189" t="s">
        <v>1</v>
      </c>
      <c r="F160" s="190" t="s">
        <v>103</v>
      </c>
      <c r="G160" s="13"/>
      <c r="H160" s="191">
        <v>2.363</v>
      </c>
      <c r="I160" s="192"/>
      <c r="J160" s="13"/>
      <c r="K160" s="13"/>
      <c r="L160" s="187"/>
      <c r="M160" s="193"/>
      <c r="N160" s="194"/>
      <c r="O160" s="194"/>
      <c r="P160" s="194"/>
      <c r="Q160" s="194"/>
      <c r="R160" s="194"/>
      <c r="S160" s="194"/>
      <c r="T160" s="19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9" t="s">
        <v>329</v>
      </c>
      <c r="AU160" s="189" t="s">
        <v>85</v>
      </c>
      <c r="AV160" s="13" t="s">
        <v>85</v>
      </c>
      <c r="AW160" s="13" t="s">
        <v>33</v>
      </c>
      <c r="AX160" s="13" t="s">
        <v>77</v>
      </c>
      <c r="AY160" s="189" t="s">
        <v>321</v>
      </c>
    </row>
    <row r="161" s="13" customFormat="1">
      <c r="A161" s="13"/>
      <c r="B161" s="187"/>
      <c r="C161" s="13"/>
      <c r="D161" s="188" t="s">
        <v>329</v>
      </c>
      <c r="E161" s="189" t="s">
        <v>1</v>
      </c>
      <c r="F161" s="190" t="s">
        <v>106</v>
      </c>
      <c r="G161" s="13"/>
      <c r="H161" s="191">
        <v>6.0609999999999999</v>
      </c>
      <c r="I161" s="192"/>
      <c r="J161" s="13"/>
      <c r="K161" s="13"/>
      <c r="L161" s="187"/>
      <c r="M161" s="193"/>
      <c r="N161" s="194"/>
      <c r="O161" s="194"/>
      <c r="P161" s="194"/>
      <c r="Q161" s="194"/>
      <c r="R161" s="194"/>
      <c r="S161" s="194"/>
      <c r="T161" s="19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9" t="s">
        <v>329</v>
      </c>
      <c r="AU161" s="189" t="s">
        <v>85</v>
      </c>
      <c r="AV161" s="13" t="s">
        <v>85</v>
      </c>
      <c r="AW161" s="13" t="s">
        <v>33</v>
      </c>
      <c r="AX161" s="13" t="s">
        <v>77</v>
      </c>
      <c r="AY161" s="189" t="s">
        <v>321</v>
      </c>
    </row>
    <row r="162" s="14" customFormat="1">
      <c r="A162" s="14"/>
      <c r="B162" s="196"/>
      <c r="C162" s="14"/>
      <c r="D162" s="188" t="s">
        <v>329</v>
      </c>
      <c r="E162" s="197" t="s">
        <v>1</v>
      </c>
      <c r="F162" s="198" t="s">
        <v>346</v>
      </c>
      <c r="G162" s="14"/>
      <c r="H162" s="199">
        <v>8.4239999999999995</v>
      </c>
      <c r="I162" s="200"/>
      <c r="J162" s="14"/>
      <c r="K162" s="14"/>
      <c r="L162" s="196"/>
      <c r="M162" s="201"/>
      <c r="N162" s="202"/>
      <c r="O162" s="202"/>
      <c r="P162" s="202"/>
      <c r="Q162" s="202"/>
      <c r="R162" s="202"/>
      <c r="S162" s="202"/>
      <c r="T162" s="20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197" t="s">
        <v>329</v>
      </c>
      <c r="AU162" s="197" t="s">
        <v>85</v>
      </c>
      <c r="AV162" s="14" t="s">
        <v>88</v>
      </c>
      <c r="AW162" s="14" t="s">
        <v>33</v>
      </c>
      <c r="AX162" s="14" t="s">
        <v>8</v>
      </c>
      <c r="AY162" s="197" t="s">
        <v>321</v>
      </c>
    </row>
    <row r="163" s="2" customFormat="1" ht="33" customHeight="1">
      <c r="A163" s="38"/>
      <c r="B163" s="173"/>
      <c r="C163" s="174" t="s">
        <v>94</v>
      </c>
      <c r="D163" s="174" t="s">
        <v>323</v>
      </c>
      <c r="E163" s="175" t="s">
        <v>347</v>
      </c>
      <c r="F163" s="176" t="s">
        <v>348</v>
      </c>
      <c r="G163" s="177" t="s">
        <v>349</v>
      </c>
      <c r="H163" s="178">
        <v>15.163</v>
      </c>
      <c r="I163" s="179"/>
      <c r="J163" s="180">
        <f>ROUND(I163*H163,0)</f>
        <v>0</v>
      </c>
      <c r="K163" s="176" t="s">
        <v>327</v>
      </c>
      <c r="L163" s="39"/>
      <c r="M163" s="181" t="s">
        <v>1</v>
      </c>
      <c r="N163" s="182" t="s">
        <v>42</v>
      </c>
      <c r="O163" s="77"/>
      <c r="P163" s="183">
        <f>O163*H163</f>
        <v>0</v>
      </c>
      <c r="Q163" s="183">
        <v>0</v>
      </c>
      <c r="R163" s="183">
        <f>Q163*H163</f>
        <v>0</v>
      </c>
      <c r="S163" s="183">
        <v>0</v>
      </c>
      <c r="T163" s="18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85" t="s">
        <v>91</v>
      </c>
      <c r="AT163" s="185" t="s">
        <v>323</v>
      </c>
      <c r="AU163" s="185" t="s">
        <v>85</v>
      </c>
      <c r="AY163" s="19" t="s">
        <v>321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19" t="s">
        <v>8</v>
      </c>
      <c r="BK163" s="186">
        <f>ROUND(I163*H163,0)</f>
        <v>0</v>
      </c>
      <c r="BL163" s="19" t="s">
        <v>91</v>
      </c>
      <c r="BM163" s="185" t="s">
        <v>350</v>
      </c>
    </row>
    <row r="164" s="13" customFormat="1">
      <c r="A164" s="13"/>
      <c r="B164" s="187"/>
      <c r="C164" s="13"/>
      <c r="D164" s="188" t="s">
        <v>329</v>
      </c>
      <c r="E164" s="189" t="s">
        <v>1</v>
      </c>
      <c r="F164" s="190" t="s">
        <v>351</v>
      </c>
      <c r="G164" s="13"/>
      <c r="H164" s="191">
        <v>4.2530000000000001</v>
      </c>
      <c r="I164" s="192"/>
      <c r="J164" s="13"/>
      <c r="K164" s="13"/>
      <c r="L164" s="187"/>
      <c r="M164" s="193"/>
      <c r="N164" s="194"/>
      <c r="O164" s="194"/>
      <c r="P164" s="194"/>
      <c r="Q164" s="194"/>
      <c r="R164" s="194"/>
      <c r="S164" s="194"/>
      <c r="T164" s="19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9" t="s">
        <v>329</v>
      </c>
      <c r="AU164" s="189" t="s">
        <v>85</v>
      </c>
      <c r="AV164" s="13" t="s">
        <v>85</v>
      </c>
      <c r="AW164" s="13" t="s">
        <v>33</v>
      </c>
      <c r="AX164" s="13" t="s">
        <v>77</v>
      </c>
      <c r="AY164" s="189" t="s">
        <v>321</v>
      </c>
    </row>
    <row r="165" s="13" customFormat="1">
      <c r="A165" s="13"/>
      <c r="B165" s="187"/>
      <c r="C165" s="13"/>
      <c r="D165" s="188" t="s">
        <v>329</v>
      </c>
      <c r="E165" s="189" t="s">
        <v>1</v>
      </c>
      <c r="F165" s="190" t="s">
        <v>352</v>
      </c>
      <c r="G165" s="13"/>
      <c r="H165" s="191">
        <v>10.91</v>
      </c>
      <c r="I165" s="192"/>
      <c r="J165" s="13"/>
      <c r="K165" s="13"/>
      <c r="L165" s="187"/>
      <c r="M165" s="193"/>
      <c r="N165" s="194"/>
      <c r="O165" s="194"/>
      <c r="P165" s="194"/>
      <c r="Q165" s="194"/>
      <c r="R165" s="194"/>
      <c r="S165" s="194"/>
      <c r="T165" s="19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9" t="s">
        <v>329</v>
      </c>
      <c r="AU165" s="189" t="s">
        <v>85</v>
      </c>
      <c r="AV165" s="13" t="s">
        <v>85</v>
      </c>
      <c r="AW165" s="13" t="s">
        <v>33</v>
      </c>
      <c r="AX165" s="13" t="s">
        <v>77</v>
      </c>
      <c r="AY165" s="189" t="s">
        <v>321</v>
      </c>
    </row>
    <row r="166" s="14" customFormat="1">
      <c r="A166" s="14"/>
      <c r="B166" s="196"/>
      <c r="C166" s="14"/>
      <c r="D166" s="188" t="s">
        <v>329</v>
      </c>
      <c r="E166" s="197" t="s">
        <v>1</v>
      </c>
      <c r="F166" s="198" t="s">
        <v>346</v>
      </c>
      <c r="G166" s="14"/>
      <c r="H166" s="199">
        <v>15.163</v>
      </c>
      <c r="I166" s="200"/>
      <c r="J166" s="14"/>
      <c r="K166" s="14"/>
      <c r="L166" s="196"/>
      <c r="M166" s="201"/>
      <c r="N166" s="202"/>
      <c r="O166" s="202"/>
      <c r="P166" s="202"/>
      <c r="Q166" s="202"/>
      <c r="R166" s="202"/>
      <c r="S166" s="202"/>
      <c r="T166" s="20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197" t="s">
        <v>329</v>
      </c>
      <c r="AU166" s="197" t="s">
        <v>85</v>
      </c>
      <c r="AV166" s="14" t="s">
        <v>88</v>
      </c>
      <c r="AW166" s="14" t="s">
        <v>33</v>
      </c>
      <c r="AX166" s="14" t="s">
        <v>8</v>
      </c>
      <c r="AY166" s="197" t="s">
        <v>321</v>
      </c>
    </row>
    <row r="167" s="2" customFormat="1" ht="24.15" customHeight="1">
      <c r="A167" s="38"/>
      <c r="B167" s="173"/>
      <c r="C167" s="174" t="s">
        <v>97</v>
      </c>
      <c r="D167" s="174" t="s">
        <v>323</v>
      </c>
      <c r="E167" s="175" t="s">
        <v>353</v>
      </c>
      <c r="F167" s="176" t="s">
        <v>354</v>
      </c>
      <c r="G167" s="177" t="s">
        <v>355</v>
      </c>
      <c r="H167" s="178">
        <v>15.1</v>
      </c>
      <c r="I167" s="179"/>
      <c r="J167" s="180">
        <f>ROUND(I167*H167,0)</f>
        <v>0</v>
      </c>
      <c r="K167" s="176" t="s">
        <v>327</v>
      </c>
      <c r="L167" s="39"/>
      <c r="M167" s="181" t="s">
        <v>1</v>
      </c>
      <c r="N167" s="182" t="s">
        <v>42</v>
      </c>
      <c r="O167" s="77"/>
      <c r="P167" s="183">
        <f>O167*H167</f>
        <v>0</v>
      </c>
      <c r="Q167" s="183">
        <v>0</v>
      </c>
      <c r="R167" s="183">
        <f>Q167*H167</f>
        <v>0</v>
      </c>
      <c r="S167" s="183">
        <v>0</v>
      </c>
      <c r="T167" s="18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85" t="s">
        <v>91</v>
      </c>
      <c r="AT167" s="185" t="s">
        <v>323</v>
      </c>
      <c r="AU167" s="185" t="s">
        <v>85</v>
      </c>
      <c r="AY167" s="19" t="s">
        <v>321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19" t="s">
        <v>8</v>
      </c>
      <c r="BK167" s="186">
        <f>ROUND(I167*H167,0)</f>
        <v>0</v>
      </c>
      <c r="BL167" s="19" t="s">
        <v>91</v>
      </c>
      <c r="BM167" s="185" t="s">
        <v>356</v>
      </c>
    </row>
    <row r="168" s="13" customFormat="1">
      <c r="A168" s="13"/>
      <c r="B168" s="187"/>
      <c r="C168" s="13"/>
      <c r="D168" s="188" t="s">
        <v>329</v>
      </c>
      <c r="E168" s="189" t="s">
        <v>1</v>
      </c>
      <c r="F168" s="190" t="s">
        <v>357</v>
      </c>
      <c r="G168" s="13"/>
      <c r="H168" s="191">
        <v>15.1</v>
      </c>
      <c r="I168" s="192"/>
      <c r="J168" s="13"/>
      <c r="K168" s="13"/>
      <c r="L168" s="187"/>
      <c r="M168" s="193"/>
      <c r="N168" s="194"/>
      <c r="O168" s="194"/>
      <c r="P168" s="194"/>
      <c r="Q168" s="194"/>
      <c r="R168" s="194"/>
      <c r="S168" s="194"/>
      <c r="T168" s="19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9" t="s">
        <v>329</v>
      </c>
      <c r="AU168" s="189" t="s">
        <v>85</v>
      </c>
      <c r="AV168" s="13" t="s">
        <v>85</v>
      </c>
      <c r="AW168" s="13" t="s">
        <v>33</v>
      </c>
      <c r="AX168" s="13" t="s">
        <v>8</v>
      </c>
      <c r="AY168" s="189" t="s">
        <v>321</v>
      </c>
    </row>
    <row r="169" s="12" customFormat="1" ht="22.8" customHeight="1">
      <c r="A169" s="12"/>
      <c r="B169" s="160"/>
      <c r="C169" s="12"/>
      <c r="D169" s="161" t="s">
        <v>76</v>
      </c>
      <c r="E169" s="171" t="s">
        <v>85</v>
      </c>
      <c r="F169" s="171" t="s">
        <v>358</v>
      </c>
      <c r="G169" s="12"/>
      <c r="H169" s="12"/>
      <c r="I169" s="163"/>
      <c r="J169" s="172">
        <f>BK169</f>
        <v>0</v>
      </c>
      <c r="K169" s="12"/>
      <c r="L169" s="160"/>
      <c r="M169" s="165"/>
      <c r="N169" s="166"/>
      <c r="O169" s="166"/>
      <c r="P169" s="167">
        <f>SUM(P170:P182)</f>
        <v>0</v>
      </c>
      <c r="Q169" s="166"/>
      <c r="R169" s="167">
        <f>SUM(R170:R182)</f>
        <v>16.2482620360502</v>
      </c>
      <c r="S169" s="166"/>
      <c r="T169" s="168">
        <f>SUM(T170:T182)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61" t="s">
        <v>8</v>
      </c>
      <c r="AT169" s="169" t="s">
        <v>76</v>
      </c>
      <c r="AU169" s="169" t="s">
        <v>8</v>
      </c>
      <c r="AY169" s="161" t="s">
        <v>321</v>
      </c>
      <c r="BK169" s="170">
        <f>SUM(BK170:BK182)</f>
        <v>0</v>
      </c>
    </row>
    <row r="170" s="2" customFormat="1" ht="16.5" customHeight="1">
      <c r="A170" s="38"/>
      <c r="B170" s="173"/>
      <c r="C170" s="174" t="s">
        <v>100</v>
      </c>
      <c r="D170" s="174" t="s">
        <v>323</v>
      </c>
      <c r="E170" s="175" t="s">
        <v>359</v>
      </c>
      <c r="F170" s="176" t="s">
        <v>360</v>
      </c>
      <c r="G170" s="177" t="s">
        <v>326</v>
      </c>
      <c r="H170" s="178">
        <v>0.63500000000000001</v>
      </c>
      <c r="I170" s="179"/>
      <c r="J170" s="180">
        <f>ROUND(I170*H170,0)</f>
        <v>0</v>
      </c>
      <c r="K170" s="176" t="s">
        <v>327</v>
      </c>
      <c r="L170" s="39"/>
      <c r="M170" s="181" t="s">
        <v>1</v>
      </c>
      <c r="N170" s="182" t="s">
        <v>42</v>
      </c>
      <c r="O170" s="77"/>
      <c r="P170" s="183">
        <f>O170*H170</f>
        <v>0</v>
      </c>
      <c r="Q170" s="183">
        <v>2.5018722040000001</v>
      </c>
      <c r="R170" s="183">
        <f>Q170*H170</f>
        <v>1.58868884954</v>
      </c>
      <c r="S170" s="183">
        <v>0</v>
      </c>
      <c r="T170" s="18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85" t="s">
        <v>91</v>
      </c>
      <c r="AT170" s="185" t="s">
        <v>323</v>
      </c>
      <c r="AU170" s="185" t="s">
        <v>85</v>
      </c>
      <c r="AY170" s="19" t="s">
        <v>321</v>
      </c>
      <c r="BE170" s="186">
        <f>IF(N170="základní",J170,0)</f>
        <v>0</v>
      </c>
      <c r="BF170" s="186">
        <f>IF(N170="snížená",J170,0)</f>
        <v>0</v>
      </c>
      <c r="BG170" s="186">
        <f>IF(N170="zákl. přenesená",J170,0)</f>
        <v>0</v>
      </c>
      <c r="BH170" s="186">
        <f>IF(N170="sníž. přenesená",J170,0)</f>
        <v>0</v>
      </c>
      <c r="BI170" s="186">
        <f>IF(N170="nulová",J170,0)</f>
        <v>0</v>
      </c>
      <c r="BJ170" s="19" t="s">
        <v>8</v>
      </c>
      <c r="BK170" s="186">
        <f>ROUND(I170*H170,0)</f>
        <v>0</v>
      </c>
      <c r="BL170" s="19" t="s">
        <v>91</v>
      </c>
      <c r="BM170" s="185" t="s">
        <v>361</v>
      </c>
    </row>
    <row r="171" s="13" customFormat="1">
      <c r="A171" s="13"/>
      <c r="B171" s="187"/>
      <c r="C171" s="13"/>
      <c r="D171" s="188" t="s">
        <v>329</v>
      </c>
      <c r="E171" s="189" t="s">
        <v>1</v>
      </c>
      <c r="F171" s="190" t="s">
        <v>362</v>
      </c>
      <c r="G171" s="13"/>
      <c r="H171" s="191">
        <v>0.63500000000000001</v>
      </c>
      <c r="I171" s="192"/>
      <c r="J171" s="13"/>
      <c r="K171" s="13"/>
      <c r="L171" s="187"/>
      <c r="M171" s="193"/>
      <c r="N171" s="194"/>
      <c r="O171" s="194"/>
      <c r="P171" s="194"/>
      <c r="Q171" s="194"/>
      <c r="R171" s="194"/>
      <c r="S171" s="194"/>
      <c r="T171" s="19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9" t="s">
        <v>329</v>
      </c>
      <c r="AU171" s="189" t="s">
        <v>85</v>
      </c>
      <c r="AV171" s="13" t="s">
        <v>85</v>
      </c>
      <c r="AW171" s="13" t="s">
        <v>33</v>
      </c>
      <c r="AX171" s="13" t="s">
        <v>8</v>
      </c>
      <c r="AY171" s="189" t="s">
        <v>321</v>
      </c>
    </row>
    <row r="172" s="2" customFormat="1" ht="16.5" customHeight="1">
      <c r="A172" s="38"/>
      <c r="B172" s="173"/>
      <c r="C172" s="174" t="s">
        <v>363</v>
      </c>
      <c r="D172" s="174" t="s">
        <v>323</v>
      </c>
      <c r="E172" s="175" t="s">
        <v>364</v>
      </c>
      <c r="F172" s="176" t="s">
        <v>365</v>
      </c>
      <c r="G172" s="177" t="s">
        <v>349</v>
      </c>
      <c r="H172" s="178">
        <v>0.024</v>
      </c>
      <c r="I172" s="179"/>
      <c r="J172" s="180">
        <f>ROUND(I172*H172,0)</f>
        <v>0</v>
      </c>
      <c r="K172" s="176" t="s">
        <v>327</v>
      </c>
      <c r="L172" s="39"/>
      <c r="M172" s="181" t="s">
        <v>1</v>
      </c>
      <c r="N172" s="182" t="s">
        <v>42</v>
      </c>
      <c r="O172" s="77"/>
      <c r="P172" s="183">
        <f>O172*H172</f>
        <v>0</v>
      </c>
      <c r="Q172" s="183">
        <v>1.0627727797</v>
      </c>
      <c r="R172" s="183">
        <f>Q172*H172</f>
        <v>0.025506546712799998</v>
      </c>
      <c r="S172" s="183">
        <v>0</v>
      </c>
      <c r="T172" s="18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85" t="s">
        <v>91</v>
      </c>
      <c r="AT172" s="185" t="s">
        <v>323</v>
      </c>
      <c r="AU172" s="185" t="s">
        <v>85</v>
      </c>
      <c r="AY172" s="19" t="s">
        <v>321</v>
      </c>
      <c r="BE172" s="186">
        <f>IF(N172="základní",J172,0)</f>
        <v>0</v>
      </c>
      <c r="BF172" s="186">
        <f>IF(N172="snížená",J172,0)</f>
        <v>0</v>
      </c>
      <c r="BG172" s="186">
        <f>IF(N172="zákl. přenesená",J172,0)</f>
        <v>0</v>
      </c>
      <c r="BH172" s="186">
        <f>IF(N172="sníž. přenesená",J172,0)</f>
        <v>0</v>
      </c>
      <c r="BI172" s="186">
        <f>IF(N172="nulová",J172,0)</f>
        <v>0</v>
      </c>
      <c r="BJ172" s="19" t="s">
        <v>8</v>
      </c>
      <c r="BK172" s="186">
        <f>ROUND(I172*H172,0)</f>
        <v>0</v>
      </c>
      <c r="BL172" s="19" t="s">
        <v>91</v>
      </c>
      <c r="BM172" s="185" t="s">
        <v>366</v>
      </c>
    </row>
    <row r="173" s="13" customFormat="1">
      <c r="A173" s="13"/>
      <c r="B173" s="187"/>
      <c r="C173" s="13"/>
      <c r="D173" s="188" t="s">
        <v>329</v>
      </c>
      <c r="E173" s="189" t="s">
        <v>1</v>
      </c>
      <c r="F173" s="190" t="s">
        <v>367</v>
      </c>
      <c r="G173" s="13"/>
      <c r="H173" s="191">
        <v>0.024</v>
      </c>
      <c r="I173" s="192"/>
      <c r="J173" s="13"/>
      <c r="K173" s="13"/>
      <c r="L173" s="187"/>
      <c r="M173" s="193"/>
      <c r="N173" s="194"/>
      <c r="O173" s="194"/>
      <c r="P173" s="194"/>
      <c r="Q173" s="194"/>
      <c r="R173" s="194"/>
      <c r="S173" s="194"/>
      <c r="T173" s="19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9" t="s">
        <v>329</v>
      </c>
      <c r="AU173" s="189" t="s">
        <v>85</v>
      </c>
      <c r="AV173" s="13" t="s">
        <v>85</v>
      </c>
      <c r="AW173" s="13" t="s">
        <v>33</v>
      </c>
      <c r="AX173" s="13" t="s">
        <v>8</v>
      </c>
      <c r="AY173" s="189" t="s">
        <v>321</v>
      </c>
    </row>
    <row r="174" s="2" customFormat="1" ht="24.15" customHeight="1">
      <c r="A174" s="38"/>
      <c r="B174" s="173"/>
      <c r="C174" s="174" t="s">
        <v>368</v>
      </c>
      <c r="D174" s="174" t="s">
        <v>323</v>
      </c>
      <c r="E174" s="175" t="s">
        <v>369</v>
      </c>
      <c r="F174" s="176" t="s">
        <v>370</v>
      </c>
      <c r="G174" s="177" t="s">
        <v>326</v>
      </c>
      <c r="H174" s="178">
        <v>5.5350000000000001</v>
      </c>
      <c r="I174" s="179"/>
      <c r="J174" s="180">
        <f>ROUND(I174*H174,0)</f>
        <v>0</v>
      </c>
      <c r="K174" s="176" t="s">
        <v>327</v>
      </c>
      <c r="L174" s="39"/>
      <c r="M174" s="181" t="s">
        <v>1</v>
      </c>
      <c r="N174" s="182" t="s">
        <v>42</v>
      </c>
      <c r="O174" s="77"/>
      <c r="P174" s="183">
        <f>O174*H174</f>
        <v>0</v>
      </c>
      <c r="Q174" s="183">
        <v>2.5018722040000001</v>
      </c>
      <c r="R174" s="183">
        <f>Q174*H174</f>
        <v>13.847862649140001</v>
      </c>
      <c r="S174" s="183">
        <v>0</v>
      </c>
      <c r="T174" s="18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85" t="s">
        <v>91</v>
      </c>
      <c r="AT174" s="185" t="s">
        <v>323</v>
      </c>
      <c r="AU174" s="185" t="s">
        <v>85</v>
      </c>
      <c r="AY174" s="19" t="s">
        <v>321</v>
      </c>
      <c r="BE174" s="186">
        <f>IF(N174="základní",J174,0)</f>
        <v>0</v>
      </c>
      <c r="BF174" s="186">
        <f>IF(N174="snížená",J174,0)</f>
        <v>0</v>
      </c>
      <c r="BG174" s="186">
        <f>IF(N174="zákl. přenesená",J174,0)</f>
        <v>0</v>
      </c>
      <c r="BH174" s="186">
        <f>IF(N174="sníž. přenesená",J174,0)</f>
        <v>0</v>
      </c>
      <c r="BI174" s="186">
        <f>IF(N174="nulová",J174,0)</f>
        <v>0</v>
      </c>
      <c r="BJ174" s="19" t="s">
        <v>8</v>
      </c>
      <c r="BK174" s="186">
        <f>ROUND(I174*H174,0)</f>
        <v>0</v>
      </c>
      <c r="BL174" s="19" t="s">
        <v>91</v>
      </c>
      <c r="BM174" s="185" t="s">
        <v>371</v>
      </c>
    </row>
    <row r="175" s="13" customFormat="1">
      <c r="A175" s="13"/>
      <c r="B175" s="187"/>
      <c r="C175" s="13"/>
      <c r="D175" s="188" t="s">
        <v>329</v>
      </c>
      <c r="E175" s="189" t="s">
        <v>1</v>
      </c>
      <c r="F175" s="190" t="s">
        <v>372</v>
      </c>
      <c r="G175" s="13"/>
      <c r="H175" s="191">
        <v>2.0750000000000002</v>
      </c>
      <c r="I175" s="192"/>
      <c r="J175" s="13"/>
      <c r="K175" s="13"/>
      <c r="L175" s="187"/>
      <c r="M175" s="193"/>
      <c r="N175" s="194"/>
      <c r="O175" s="194"/>
      <c r="P175" s="194"/>
      <c r="Q175" s="194"/>
      <c r="R175" s="194"/>
      <c r="S175" s="194"/>
      <c r="T175" s="19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9" t="s">
        <v>329</v>
      </c>
      <c r="AU175" s="189" t="s">
        <v>85</v>
      </c>
      <c r="AV175" s="13" t="s">
        <v>85</v>
      </c>
      <c r="AW175" s="13" t="s">
        <v>33</v>
      </c>
      <c r="AX175" s="13" t="s">
        <v>77</v>
      </c>
      <c r="AY175" s="189" t="s">
        <v>321</v>
      </c>
    </row>
    <row r="176" s="13" customFormat="1">
      <c r="A176" s="13"/>
      <c r="B176" s="187"/>
      <c r="C176" s="13"/>
      <c r="D176" s="188" t="s">
        <v>329</v>
      </c>
      <c r="E176" s="189" t="s">
        <v>1</v>
      </c>
      <c r="F176" s="190" t="s">
        <v>373</v>
      </c>
      <c r="G176" s="13"/>
      <c r="H176" s="191">
        <v>2.73</v>
      </c>
      <c r="I176" s="192"/>
      <c r="J176" s="13"/>
      <c r="K176" s="13"/>
      <c r="L176" s="187"/>
      <c r="M176" s="193"/>
      <c r="N176" s="194"/>
      <c r="O176" s="194"/>
      <c r="P176" s="194"/>
      <c r="Q176" s="194"/>
      <c r="R176" s="194"/>
      <c r="S176" s="194"/>
      <c r="T176" s="19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9" t="s">
        <v>329</v>
      </c>
      <c r="AU176" s="189" t="s">
        <v>85</v>
      </c>
      <c r="AV176" s="13" t="s">
        <v>85</v>
      </c>
      <c r="AW176" s="13" t="s">
        <v>33</v>
      </c>
      <c r="AX176" s="13" t="s">
        <v>77</v>
      </c>
      <c r="AY176" s="189" t="s">
        <v>321</v>
      </c>
    </row>
    <row r="177" s="13" customFormat="1">
      <c r="A177" s="13"/>
      <c r="B177" s="187"/>
      <c r="C177" s="13"/>
      <c r="D177" s="188" t="s">
        <v>329</v>
      </c>
      <c r="E177" s="189" t="s">
        <v>1</v>
      </c>
      <c r="F177" s="190" t="s">
        <v>374</v>
      </c>
      <c r="G177" s="13"/>
      <c r="H177" s="191">
        <v>0.72999999999999998</v>
      </c>
      <c r="I177" s="192"/>
      <c r="J177" s="13"/>
      <c r="K177" s="13"/>
      <c r="L177" s="187"/>
      <c r="M177" s="193"/>
      <c r="N177" s="194"/>
      <c r="O177" s="194"/>
      <c r="P177" s="194"/>
      <c r="Q177" s="194"/>
      <c r="R177" s="194"/>
      <c r="S177" s="194"/>
      <c r="T177" s="19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9" t="s">
        <v>329</v>
      </c>
      <c r="AU177" s="189" t="s">
        <v>85</v>
      </c>
      <c r="AV177" s="13" t="s">
        <v>85</v>
      </c>
      <c r="AW177" s="13" t="s">
        <v>33</v>
      </c>
      <c r="AX177" s="13" t="s">
        <v>77</v>
      </c>
      <c r="AY177" s="189" t="s">
        <v>321</v>
      </c>
    </row>
    <row r="178" s="14" customFormat="1">
      <c r="A178" s="14"/>
      <c r="B178" s="196"/>
      <c r="C178" s="14"/>
      <c r="D178" s="188" t="s">
        <v>329</v>
      </c>
      <c r="E178" s="197" t="s">
        <v>1</v>
      </c>
      <c r="F178" s="198" t="s">
        <v>339</v>
      </c>
      <c r="G178" s="14"/>
      <c r="H178" s="199">
        <v>5.5350000000000001</v>
      </c>
      <c r="I178" s="200"/>
      <c r="J178" s="14"/>
      <c r="K178" s="14"/>
      <c r="L178" s="196"/>
      <c r="M178" s="201"/>
      <c r="N178" s="202"/>
      <c r="O178" s="202"/>
      <c r="P178" s="202"/>
      <c r="Q178" s="202"/>
      <c r="R178" s="202"/>
      <c r="S178" s="202"/>
      <c r="T178" s="20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197" t="s">
        <v>329</v>
      </c>
      <c r="AU178" s="197" t="s">
        <v>85</v>
      </c>
      <c r="AV178" s="14" t="s">
        <v>88</v>
      </c>
      <c r="AW178" s="14" t="s">
        <v>33</v>
      </c>
      <c r="AX178" s="14" t="s">
        <v>8</v>
      </c>
      <c r="AY178" s="197" t="s">
        <v>321</v>
      </c>
    </row>
    <row r="179" s="2" customFormat="1" ht="16.5" customHeight="1">
      <c r="A179" s="38"/>
      <c r="B179" s="173"/>
      <c r="C179" s="174" t="s">
        <v>375</v>
      </c>
      <c r="D179" s="174" t="s">
        <v>323</v>
      </c>
      <c r="E179" s="175" t="s">
        <v>376</v>
      </c>
      <c r="F179" s="176" t="s">
        <v>377</v>
      </c>
      <c r="G179" s="177" t="s">
        <v>349</v>
      </c>
      <c r="H179" s="178">
        <v>0.34200000000000003</v>
      </c>
      <c r="I179" s="179"/>
      <c r="J179" s="180">
        <f>ROUND(I179*H179,0)</f>
        <v>0</v>
      </c>
      <c r="K179" s="176" t="s">
        <v>327</v>
      </c>
      <c r="L179" s="39"/>
      <c r="M179" s="181" t="s">
        <v>1</v>
      </c>
      <c r="N179" s="182" t="s">
        <v>42</v>
      </c>
      <c r="O179" s="77"/>
      <c r="P179" s="183">
        <f>O179*H179</f>
        <v>0</v>
      </c>
      <c r="Q179" s="183">
        <v>1.0627727797</v>
      </c>
      <c r="R179" s="183">
        <f>Q179*H179</f>
        <v>0.3634682906574</v>
      </c>
      <c r="S179" s="183">
        <v>0</v>
      </c>
      <c r="T179" s="18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85" t="s">
        <v>91</v>
      </c>
      <c r="AT179" s="185" t="s">
        <v>323</v>
      </c>
      <c r="AU179" s="185" t="s">
        <v>85</v>
      </c>
      <c r="AY179" s="19" t="s">
        <v>321</v>
      </c>
      <c r="BE179" s="186">
        <f>IF(N179="základní",J179,0)</f>
        <v>0</v>
      </c>
      <c r="BF179" s="186">
        <f>IF(N179="snížená",J179,0)</f>
        <v>0</v>
      </c>
      <c r="BG179" s="186">
        <f>IF(N179="zákl. přenesená",J179,0)</f>
        <v>0</v>
      </c>
      <c r="BH179" s="186">
        <f>IF(N179="sníž. přenesená",J179,0)</f>
        <v>0</v>
      </c>
      <c r="BI179" s="186">
        <f>IF(N179="nulová",J179,0)</f>
        <v>0</v>
      </c>
      <c r="BJ179" s="19" t="s">
        <v>8</v>
      </c>
      <c r="BK179" s="186">
        <f>ROUND(I179*H179,0)</f>
        <v>0</v>
      </c>
      <c r="BL179" s="19" t="s">
        <v>91</v>
      </c>
      <c r="BM179" s="185" t="s">
        <v>378</v>
      </c>
    </row>
    <row r="180" s="13" customFormat="1">
      <c r="A180" s="13"/>
      <c r="B180" s="187"/>
      <c r="C180" s="13"/>
      <c r="D180" s="188" t="s">
        <v>329</v>
      </c>
      <c r="E180" s="189" t="s">
        <v>1</v>
      </c>
      <c r="F180" s="190" t="s">
        <v>379</v>
      </c>
      <c r="G180" s="13"/>
      <c r="H180" s="191">
        <v>0.34200000000000003</v>
      </c>
      <c r="I180" s="192"/>
      <c r="J180" s="13"/>
      <c r="K180" s="13"/>
      <c r="L180" s="187"/>
      <c r="M180" s="193"/>
      <c r="N180" s="194"/>
      <c r="O180" s="194"/>
      <c r="P180" s="194"/>
      <c r="Q180" s="194"/>
      <c r="R180" s="194"/>
      <c r="S180" s="194"/>
      <c r="T180" s="19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9" t="s">
        <v>329</v>
      </c>
      <c r="AU180" s="189" t="s">
        <v>85</v>
      </c>
      <c r="AV180" s="13" t="s">
        <v>85</v>
      </c>
      <c r="AW180" s="13" t="s">
        <v>33</v>
      </c>
      <c r="AX180" s="13" t="s">
        <v>8</v>
      </c>
      <c r="AY180" s="189" t="s">
        <v>321</v>
      </c>
    </row>
    <row r="181" s="2" customFormat="1" ht="24.15" customHeight="1">
      <c r="A181" s="38"/>
      <c r="B181" s="173"/>
      <c r="C181" s="174" t="s">
        <v>380</v>
      </c>
      <c r="D181" s="174" t="s">
        <v>323</v>
      </c>
      <c r="E181" s="175" t="s">
        <v>381</v>
      </c>
      <c r="F181" s="176" t="s">
        <v>382</v>
      </c>
      <c r="G181" s="177" t="s">
        <v>326</v>
      </c>
      <c r="H181" s="178">
        <v>0.219</v>
      </c>
      <c r="I181" s="179"/>
      <c r="J181" s="180">
        <f>ROUND(I181*H181,0)</f>
        <v>0</v>
      </c>
      <c r="K181" s="176" t="s">
        <v>327</v>
      </c>
      <c r="L181" s="39"/>
      <c r="M181" s="181" t="s">
        <v>1</v>
      </c>
      <c r="N181" s="182" t="s">
        <v>42</v>
      </c>
      <c r="O181" s="77"/>
      <c r="P181" s="183">
        <f>O181*H181</f>
        <v>0</v>
      </c>
      <c r="Q181" s="183">
        <v>1.9302999999999999</v>
      </c>
      <c r="R181" s="183">
        <f>Q181*H181</f>
        <v>0.42273569999999999</v>
      </c>
      <c r="S181" s="183">
        <v>0</v>
      </c>
      <c r="T181" s="18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85" t="s">
        <v>91</v>
      </c>
      <c r="AT181" s="185" t="s">
        <v>323</v>
      </c>
      <c r="AU181" s="185" t="s">
        <v>85</v>
      </c>
      <c r="AY181" s="19" t="s">
        <v>321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19" t="s">
        <v>8</v>
      </c>
      <c r="BK181" s="186">
        <f>ROUND(I181*H181,0)</f>
        <v>0</v>
      </c>
      <c r="BL181" s="19" t="s">
        <v>91</v>
      </c>
      <c r="BM181" s="185" t="s">
        <v>383</v>
      </c>
    </row>
    <row r="182" s="13" customFormat="1">
      <c r="A182" s="13"/>
      <c r="B182" s="187"/>
      <c r="C182" s="13"/>
      <c r="D182" s="188" t="s">
        <v>329</v>
      </c>
      <c r="E182" s="189" t="s">
        <v>1</v>
      </c>
      <c r="F182" s="190" t="s">
        <v>384</v>
      </c>
      <c r="G182" s="13"/>
      <c r="H182" s="191">
        <v>0.219</v>
      </c>
      <c r="I182" s="192"/>
      <c r="J182" s="13"/>
      <c r="K182" s="13"/>
      <c r="L182" s="187"/>
      <c r="M182" s="193"/>
      <c r="N182" s="194"/>
      <c r="O182" s="194"/>
      <c r="P182" s="194"/>
      <c r="Q182" s="194"/>
      <c r="R182" s="194"/>
      <c r="S182" s="194"/>
      <c r="T182" s="19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89" t="s">
        <v>329</v>
      </c>
      <c r="AU182" s="189" t="s">
        <v>85</v>
      </c>
      <c r="AV182" s="13" t="s">
        <v>85</v>
      </c>
      <c r="AW182" s="13" t="s">
        <v>33</v>
      </c>
      <c r="AX182" s="13" t="s">
        <v>8</v>
      </c>
      <c r="AY182" s="189" t="s">
        <v>321</v>
      </c>
    </row>
    <row r="183" s="12" customFormat="1" ht="22.8" customHeight="1">
      <c r="A183" s="12"/>
      <c r="B183" s="160"/>
      <c r="C183" s="12"/>
      <c r="D183" s="161" t="s">
        <v>76</v>
      </c>
      <c r="E183" s="171" t="s">
        <v>88</v>
      </c>
      <c r="F183" s="171" t="s">
        <v>385</v>
      </c>
      <c r="G183" s="12"/>
      <c r="H183" s="12"/>
      <c r="I183" s="163"/>
      <c r="J183" s="172">
        <f>BK183</f>
        <v>0</v>
      </c>
      <c r="K183" s="12"/>
      <c r="L183" s="160"/>
      <c r="M183" s="165"/>
      <c r="N183" s="166"/>
      <c r="O183" s="166"/>
      <c r="P183" s="167">
        <f>SUM(P184:P284)</f>
        <v>0</v>
      </c>
      <c r="Q183" s="166"/>
      <c r="R183" s="167">
        <f>SUM(R184:R284)</f>
        <v>47.537370469232009</v>
      </c>
      <c r="S183" s="166"/>
      <c r="T183" s="168">
        <f>SUM(T184:T284)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61" t="s">
        <v>8</v>
      </c>
      <c r="AT183" s="169" t="s">
        <v>76</v>
      </c>
      <c r="AU183" s="169" t="s">
        <v>8</v>
      </c>
      <c r="AY183" s="161" t="s">
        <v>321</v>
      </c>
      <c r="BK183" s="170">
        <f>SUM(BK184:BK284)</f>
        <v>0</v>
      </c>
    </row>
    <row r="184" s="2" customFormat="1" ht="24.15" customHeight="1">
      <c r="A184" s="38"/>
      <c r="B184" s="173"/>
      <c r="C184" s="174" t="s">
        <v>386</v>
      </c>
      <c r="D184" s="174" t="s">
        <v>323</v>
      </c>
      <c r="E184" s="175" t="s">
        <v>387</v>
      </c>
      <c r="F184" s="176" t="s">
        <v>388</v>
      </c>
      <c r="G184" s="177" t="s">
        <v>326</v>
      </c>
      <c r="H184" s="178">
        <v>0.56200000000000006</v>
      </c>
      <c r="I184" s="179"/>
      <c r="J184" s="180">
        <f>ROUND(I184*H184,0)</f>
        <v>0</v>
      </c>
      <c r="K184" s="176" t="s">
        <v>327</v>
      </c>
      <c r="L184" s="39"/>
      <c r="M184" s="181" t="s">
        <v>1</v>
      </c>
      <c r="N184" s="182" t="s">
        <v>42</v>
      </c>
      <c r="O184" s="77"/>
      <c r="P184" s="183">
        <f>O184*H184</f>
        <v>0</v>
      </c>
      <c r="Q184" s="183">
        <v>1.8775</v>
      </c>
      <c r="R184" s="183">
        <f>Q184*H184</f>
        <v>1.0551550000000001</v>
      </c>
      <c r="S184" s="183">
        <v>0</v>
      </c>
      <c r="T184" s="184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85" t="s">
        <v>91</v>
      </c>
      <c r="AT184" s="185" t="s">
        <v>323</v>
      </c>
      <c r="AU184" s="185" t="s">
        <v>85</v>
      </c>
      <c r="AY184" s="19" t="s">
        <v>321</v>
      </c>
      <c r="BE184" s="186">
        <f>IF(N184="základní",J184,0)</f>
        <v>0</v>
      </c>
      <c r="BF184" s="186">
        <f>IF(N184="snížená",J184,0)</f>
        <v>0</v>
      </c>
      <c r="BG184" s="186">
        <f>IF(N184="zákl. přenesená",J184,0)</f>
        <v>0</v>
      </c>
      <c r="BH184" s="186">
        <f>IF(N184="sníž. přenesená",J184,0)</f>
        <v>0</v>
      </c>
      <c r="BI184" s="186">
        <f>IF(N184="nulová",J184,0)</f>
        <v>0</v>
      </c>
      <c r="BJ184" s="19" t="s">
        <v>8</v>
      </c>
      <c r="BK184" s="186">
        <f>ROUND(I184*H184,0)</f>
        <v>0</v>
      </c>
      <c r="BL184" s="19" t="s">
        <v>91</v>
      </c>
      <c r="BM184" s="185" t="s">
        <v>389</v>
      </c>
    </row>
    <row r="185" s="13" customFormat="1">
      <c r="A185" s="13"/>
      <c r="B185" s="187"/>
      <c r="C185" s="13"/>
      <c r="D185" s="188" t="s">
        <v>329</v>
      </c>
      <c r="E185" s="189" t="s">
        <v>1</v>
      </c>
      <c r="F185" s="190" t="s">
        <v>390</v>
      </c>
      <c r="G185" s="13"/>
      <c r="H185" s="191">
        <v>0.56200000000000006</v>
      </c>
      <c r="I185" s="192"/>
      <c r="J185" s="13"/>
      <c r="K185" s="13"/>
      <c r="L185" s="187"/>
      <c r="M185" s="193"/>
      <c r="N185" s="194"/>
      <c r="O185" s="194"/>
      <c r="P185" s="194"/>
      <c r="Q185" s="194"/>
      <c r="R185" s="194"/>
      <c r="S185" s="194"/>
      <c r="T185" s="19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89" t="s">
        <v>329</v>
      </c>
      <c r="AU185" s="189" t="s">
        <v>85</v>
      </c>
      <c r="AV185" s="13" t="s">
        <v>85</v>
      </c>
      <c r="AW185" s="13" t="s">
        <v>33</v>
      </c>
      <c r="AX185" s="13" t="s">
        <v>77</v>
      </c>
      <c r="AY185" s="189" t="s">
        <v>321</v>
      </c>
    </row>
    <row r="186" s="14" customFormat="1">
      <c r="A186" s="14"/>
      <c r="B186" s="196"/>
      <c r="C186" s="14"/>
      <c r="D186" s="188" t="s">
        <v>329</v>
      </c>
      <c r="E186" s="197" t="s">
        <v>1</v>
      </c>
      <c r="F186" s="198" t="s">
        <v>391</v>
      </c>
      <c r="G186" s="14"/>
      <c r="H186" s="199">
        <v>0.56200000000000006</v>
      </c>
      <c r="I186" s="200"/>
      <c r="J186" s="14"/>
      <c r="K186" s="14"/>
      <c r="L186" s="196"/>
      <c r="M186" s="201"/>
      <c r="N186" s="202"/>
      <c r="O186" s="202"/>
      <c r="P186" s="202"/>
      <c r="Q186" s="202"/>
      <c r="R186" s="202"/>
      <c r="S186" s="202"/>
      <c r="T186" s="20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197" t="s">
        <v>329</v>
      </c>
      <c r="AU186" s="197" t="s">
        <v>85</v>
      </c>
      <c r="AV186" s="14" t="s">
        <v>88</v>
      </c>
      <c r="AW186" s="14" t="s">
        <v>33</v>
      </c>
      <c r="AX186" s="14" t="s">
        <v>8</v>
      </c>
      <c r="AY186" s="197" t="s">
        <v>321</v>
      </c>
    </row>
    <row r="187" s="2" customFormat="1" ht="24.15" customHeight="1">
      <c r="A187" s="38"/>
      <c r="B187" s="173"/>
      <c r="C187" s="174" t="s">
        <v>392</v>
      </c>
      <c r="D187" s="174" t="s">
        <v>323</v>
      </c>
      <c r="E187" s="175" t="s">
        <v>393</v>
      </c>
      <c r="F187" s="176" t="s">
        <v>394</v>
      </c>
      <c r="G187" s="177" t="s">
        <v>326</v>
      </c>
      <c r="H187" s="178">
        <v>4.1829999999999998</v>
      </c>
      <c r="I187" s="179"/>
      <c r="J187" s="180">
        <f>ROUND(I187*H187,0)</f>
        <v>0</v>
      </c>
      <c r="K187" s="176" t="s">
        <v>327</v>
      </c>
      <c r="L187" s="39"/>
      <c r="M187" s="181" t="s">
        <v>1</v>
      </c>
      <c r="N187" s="182" t="s">
        <v>42</v>
      </c>
      <c r="O187" s="77"/>
      <c r="P187" s="183">
        <f>O187*H187</f>
        <v>0</v>
      </c>
      <c r="Q187" s="183">
        <v>1.8775</v>
      </c>
      <c r="R187" s="183">
        <f>Q187*H187</f>
        <v>7.853582499999999</v>
      </c>
      <c r="S187" s="183">
        <v>0</v>
      </c>
      <c r="T187" s="18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85" t="s">
        <v>91</v>
      </c>
      <c r="AT187" s="185" t="s">
        <v>323</v>
      </c>
      <c r="AU187" s="185" t="s">
        <v>85</v>
      </c>
      <c r="AY187" s="19" t="s">
        <v>321</v>
      </c>
      <c r="BE187" s="186">
        <f>IF(N187="základní",J187,0)</f>
        <v>0</v>
      </c>
      <c r="BF187" s="186">
        <f>IF(N187="snížená",J187,0)</f>
        <v>0</v>
      </c>
      <c r="BG187" s="186">
        <f>IF(N187="zákl. přenesená",J187,0)</f>
        <v>0</v>
      </c>
      <c r="BH187" s="186">
        <f>IF(N187="sníž. přenesená",J187,0)</f>
        <v>0</v>
      </c>
      <c r="BI187" s="186">
        <f>IF(N187="nulová",J187,0)</f>
        <v>0</v>
      </c>
      <c r="BJ187" s="19" t="s">
        <v>8</v>
      </c>
      <c r="BK187" s="186">
        <f>ROUND(I187*H187,0)</f>
        <v>0</v>
      </c>
      <c r="BL187" s="19" t="s">
        <v>91</v>
      </c>
      <c r="BM187" s="185" t="s">
        <v>395</v>
      </c>
    </row>
    <row r="188" s="13" customFormat="1">
      <c r="A188" s="13"/>
      <c r="B188" s="187"/>
      <c r="C188" s="13"/>
      <c r="D188" s="188" t="s">
        <v>329</v>
      </c>
      <c r="E188" s="189" t="s">
        <v>1</v>
      </c>
      <c r="F188" s="190" t="s">
        <v>396</v>
      </c>
      <c r="G188" s="13"/>
      <c r="H188" s="191">
        <v>1.26</v>
      </c>
      <c r="I188" s="192"/>
      <c r="J188" s="13"/>
      <c r="K188" s="13"/>
      <c r="L188" s="187"/>
      <c r="M188" s="193"/>
      <c r="N188" s="194"/>
      <c r="O188" s="194"/>
      <c r="P188" s="194"/>
      <c r="Q188" s="194"/>
      <c r="R188" s="194"/>
      <c r="S188" s="194"/>
      <c r="T188" s="19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9" t="s">
        <v>329</v>
      </c>
      <c r="AU188" s="189" t="s">
        <v>85</v>
      </c>
      <c r="AV188" s="13" t="s">
        <v>85</v>
      </c>
      <c r="AW188" s="13" t="s">
        <v>33</v>
      </c>
      <c r="AX188" s="13" t="s">
        <v>77</v>
      </c>
      <c r="AY188" s="189" t="s">
        <v>321</v>
      </c>
    </row>
    <row r="189" s="13" customFormat="1">
      <c r="A189" s="13"/>
      <c r="B189" s="187"/>
      <c r="C189" s="13"/>
      <c r="D189" s="188" t="s">
        <v>329</v>
      </c>
      <c r="E189" s="189" t="s">
        <v>1</v>
      </c>
      <c r="F189" s="190" t="s">
        <v>397</v>
      </c>
      <c r="G189" s="13"/>
      <c r="H189" s="191">
        <v>0.214</v>
      </c>
      <c r="I189" s="192"/>
      <c r="J189" s="13"/>
      <c r="K189" s="13"/>
      <c r="L189" s="187"/>
      <c r="M189" s="193"/>
      <c r="N189" s="194"/>
      <c r="O189" s="194"/>
      <c r="P189" s="194"/>
      <c r="Q189" s="194"/>
      <c r="R189" s="194"/>
      <c r="S189" s="194"/>
      <c r="T189" s="19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9" t="s">
        <v>329</v>
      </c>
      <c r="AU189" s="189" t="s">
        <v>85</v>
      </c>
      <c r="AV189" s="13" t="s">
        <v>85</v>
      </c>
      <c r="AW189" s="13" t="s">
        <v>33</v>
      </c>
      <c r="AX189" s="13" t="s">
        <v>77</v>
      </c>
      <c r="AY189" s="189" t="s">
        <v>321</v>
      </c>
    </row>
    <row r="190" s="13" customFormat="1">
      <c r="A190" s="13"/>
      <c r="B190" s="187"/>
      <c r="C190" s="13"/>
      <c r="D190" s="188" t="s">
        <v>329</v>
      </c>
      <c r="E190" s="189" t="s">
        <v>1</v>
      </c>
      <c r="F190" s="190" t="s">
        <v>398</v>
      </c>
      <c r="G190" s="13"/>
      <c r="H190" s="191">
        <v>0.72099999999999997</v>
      </c>
      <c r="I190" s="192"/>
      <c r="J190" s="13"/>
      <c r="K190" s="13"/>
      <c r="L190" s="187"/>
      <c r="M190" s="193"/>
      <c r="N190" s="194"/>
      <c r="O190" s="194"/>
      <c r="P190" s="194"/>
      <c r="Q190" s="194"/>
      <c r="R190" s="194"/>
      <c r="S190" s="194"/>
      <c r="T190" s="19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89" t="s">
        <v>329</v>
      </c>
      <c r="AU190" s="189" t="s">
        <v>85</v>
      </c>
      <c r="AV190" s="13" t="s">
        <v>85</v>
      </c>
      <c r="AW190" s="13" t="s">
        <v>33</v>
      </c>
      <c r="AX190" s="13" t="s">
        <v>77</v>
      </c>
      <c r="AY190" s="189" t="s">
        <v>321</v>
      </c>
    </row>
    <row r="191" s="13" customFormat="1">
      <c r="A191" s="13"/>
      <c r="B191" s="187"/>
      <c r="C191" s="13"/>
      <c r="D191" s="188" t="s">
        <v>329</v>
      </c>
      <c r="E191" s="189" t="s">
        <v>1</v>
      </c>
      <c r="F191" s="190" t="s">
        <v>399</v>
      </c>
      <c r="G191" s="13"/>
      <c r="H191" s="191">
        <v>0.82699999999999996</v>
      </c>
      <c r="I191" s="192"/>
      <c r="J191" s="13"/>
      <c r="K191" s="13"/>
      <c r="L191" s="187"/>
      <c r="M191" s="193"/>
      <c r="N191" s="194"/>
      <c r="O191" s="194"/>
      <c r="P191" s="194"/>
      <c r="Q191" s="194"/>
      <c r="R191" s="194"/>
      <c r="S191" s="194"/>
      <c r="T191" s="19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9" t="s">
        <v>329</v>
      </c>
      <c r="AU191" s="189" t="s">
        <v>85</v>
      </c>
      <c r="AV191" s="13" t="s">
        <v>85</v>
      </c>
      <c r="AW191" s="13" t="s">
        <v>33</v>
      </c>
      <c r="AX191" s="13" t="s">
        <v>77</v>
      </c>
      <c r="AY191" s="189" t="s">
        <v>321</v>
      </c>
    </row>
    <row r="192" s="13" customFormat="1">
      <c r="A192" s="13"/>
      <c r="B192" s="187"/>
      <c r="C192" s="13"/>
      <c r="D192" s="188" t="s">
        <v>329</v>
      </c>
      <c r="E192" s="189" t="s">
        <v>1</v>
      </c>
      <c r="F192" s="190" t="s">
        <v>400</v>
      </c>
      <c r="G192" s="13"/>
      <c r="H192" s="191">
        <v>1.161</v>
      </c>
      <c r="I192" s="192"/>
      <c r="J192" s="13"/>
      <c r="K192" s="13"/>
      <c r="L192" s="187"/>
      <c r="M192" s="193"/>
      <c r="N192" s="194"/>
      <c r="O192" s="194"/>
      <c r="P192" s="194"/>
      <c r="Q192" s="194"/>
      <c r="R192" s="194"/>
      <c r="S192" s="194"/>
      <c r="T192" s="19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9" t="s">
        <v>329</v>
      </c>
      <c r="AU192" s="189" t="s">
        <v>85</v>
      </c>
      <c r="AV192" s="13" t="s">
        <v>85</v>
      </c>
      <c r="AW192" s="13" t="s">
        <v>33</v>
      </c>
      <c r="AX192" s="13" t="s">
        <v>77</v>
      </c>
      <c r="AY192" s="189" t="s">
        <v>321</v>
      </c>
    </row>
    <row r="193" s="14" customFormat="1">
      <c r="A193" s="14"/>
      <c r="B193" s="196"/>
      <c r="C193" s="14"/>
      <c r="D193" s="188" t="s">
        <v>329</v>
      </c>
      <c r="E193" s="197" t="s">
        <v>1</v>
      </c>
      <c r="F193" s="198" t="s">
        <v>391</v>
      </c>
      <c r="G193" s="14"/>
      <c r="H193" s="199">
        <v>4.1829999999999998</v>
      </c>
      <c r="I193" s="200"/>
      <c r="J193" s="14"/>
      <c r="K193" s="14"/>
      <c r="L193" s="196"/>
      <c r="M193" s="201"/>
      <c r="N193" s="202"/>
      <c r="O193" s="202"/>
      <c r="P193" s="202"/>
      <c r="Q193" s="202"/>
      <c r="R193" s="202"/>
      <c r="S193" s="202"/>
      <c r="T193" s="20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197" t="s">
        <v>329</v>
      </c>
      <c r="AU193" s="197" t="s">
        <v>85</v>
      </c>
      <c r="AV193" s="14" t="s">
        <v>88</v>
      </c>
      <c r="AW193" s="14" t="s">
        <v>33</v>
      </c>
      <c r="AX193" s="14" t="s">
        <v>8</v>
      </c>
      <c r="AY193" s="197" t="s">
        <v>321</v>
      </c>
    </row>
    <row r="194" s="2" customFormat="1" ht="24.15" customHeight="1">
      <c r="A194" s="38"/>
      <c r="B194" s="173"/>
      <c r="C194" s="174" t="s">
        <v>401</v>
      </c>
      <c r="D194" s="174" t="s">
        <v>323</v>
      </c>
      <c r="E194" s="175" t="s">
        <v>402</v>
      </c>
      <c r="F194" s="176" t="s">
        <v>403</v>
      </c>
      <c r="G194" s="177" t="s">
        <v>326</v>
      </c>
      <c r="H194" s="178">
        <v>2.1600000000000001</v>
      </c>
      <c r="I194" s="179"/>
      <c r="J194" s="180">
        <f>ROUND(I194*H194,0)</f>
        <v>0</v>
      </c>
      <c r="K194" s="176" t="s">
        <v>327</v>
      </c>
      <c r="L194" s="39"/>
      <c r="M194" s="181" t="s">
        <v>1</v>
      </c>
      <c r="N194" s="182" t="s">
        <v>42</v>
      </c>
      <c r="O194" s="77"/>
      <c r="P194" s="183">
        <f>O194*H194</f>
        <v>0</v>
      </c>
      <c r="Q194" s="183">
        <v>1.78636</v>
      </c>
      <c r="R194" s="183">
        <f>Q194*H194</f>
        <v>3.8585376</v>
      </c>
      <c r="S194" s="183">
        <v>0</v>
      </c>
      <c r="T194" s="18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85" t="s">
        <v>91</v>
      </c>
      <c r="AT194" s="185" t="s">
        <v>323</v>
      </c>
      <c r="AU194" s="185" t="s">
        <v>85</v>
      </c>
      <c r="AY194" s="19" t="s">
        <v>321</v>
      </c>
      <c r="BE194" s="186">
        <f>IF(N194="základní",J194,0)</f>
        <v>0</v>
      </c>
      <c r="BF194" s="186">
        <f>IF(N194="snížená",J194,0)</f>
        <v>0</v>
      </c>
      <c r="BG194" s="186">
        <f>IF(N194="zákl. přenesená",J194,0)</f>
        <v>0</v>
      </c>
      <c r="BH194" s="186">
        <f>IF(N194="sníž. přenesená",J194,0)</f>
        <v>0</v>
      </c>
      <c r="BI194" s="186">
        <f>IF(N194="nulová",J194,0)</f>
        <v>0</v>
      </c>
      <c r="BJ194" s="19" t="s">
        <v>8</v>
      </c>
      <c r="BK194" s="186">
        <f>ROUND(I194*H194,0)</f>
        <v>0</v>
      </c>
      <c r="BL194" s="19" t="s">
        <v>91</v>
      </c>
      <c r="BM194" s="185" t="s">
        <v>404</v>
      </c>
    </row>
    <row r="195" s="13" customFormat="1">
      <c r="A195" s="13"/>
      <c r="B195" s="187"/>
      <c r="C195" s="13"/>
      <c r="D195" s="188" t="s">
        <v>329</v>
      </c>
      <c r="E195" s="189" t="s">
        <v>1</v>
      </c>
      <c r="F195" s="190" t="s">
        <v>405</v>
      </c>
      <c r="G195" s="13"/>
      <c r="H195" s="191">
        <v>2.1600000000000001</v>
      </c>
      <c r="I195" s="192"/>
      <c r="J195" s="13"/>
      <c r="K195" s="13"/>
      <c r="L195" s="187"/>
      <c r="M195" s="193"/>
      <c r="N195" s="194"/>
      <c r="O195" s="194"/>
      <c r="P195" s="194"/>
      <c r="Q195" s="194"/>
      <c r="R195" s="194"/>
      <c r="S195" s="194"/>
      <c r="T195" s="19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9" t="s">
        <v>329</v>
      </c>
      <c r="AU195" s="189" t="s">
        <v>85</v>
      </c>
      <c r="AV195" s="13" t="s">
        <v>85</v>
      </c>
      <c r="AW195" s="13" t="s">
        <v>33</v>
      </c>
      <c r="AX195" s="13" t="s">
        <v>8</v>
      </c>
      <c r="AY195" s="189" t="s">
        <v>321</v>
      </c>
    </row>
    <row r="196" s="2" customFormat="1" ht="33" customHeight="1">
      <c r="A196" s="38"/>
      <c r="B196" s="173"/>
      <c r="C196" s="174" t="s">
        <v>9</v>
      </c>
      <c r="D196" s="174" t="s">
        <v>323</v>
      </c>
      <c r="E196" s="175" t="s">
        <v>406</v>
      </c>
      <c r="F196" s="176" t="s">
        <v>407</v>
      </c>
      <c r="G196" s="177" t="s">
        <v>355</v>
      </c>
      <c r="H196" s="178">
        <v>7.4329999999999998</v>
      </c>
      <c r="I196" s="179"/>
      <c r="J196" s="180">
        <f>ROUND(I196*H196,0)</f>
        <v>0</v>
      </c>
      <c r="K196" s="176" t="s">
        <v>327</v>
      </c>
      <c r="L196" s="39"/>
      <c r="M196" s="181" t="s">
        <v>1</v>
      </c>
      <c r="N196" s="182" t="s">
        <v>42</v>
      </c>
      <c r="O196" s="77"/>
      <c r="P196" s="183">
        <f>O196*H196</f>
        <v>0</v>
      </c>
      <c r="Q196" s="183">
        <v>0.30465441799999998</v>
      </c>
      <c r="R196" s="183">
        <f>Q196*H196</f>
        <v>2.2644962889939997</v>
      </c>
      <c r="S196" s="183">
        <v>0</v>
      </c>
      <c r="T196" s="184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85" t="s">
        <v>91</v>
      </c>
      <c r="AT196" s="185" t="s">
        <v>323</v>
      </c>
      <c r="AU196" s="185" t="s">
        <v>85</v>
      </c>
      <c r="AY196" s="19" t="s">
        <v>321</v>
      </c>
      <c r="BE196" s="186">
        <f>IF(N196="základní",J196,0)</f>
        <v>0</v>
      </c>
      <c r="BF196" s="186">
        <f>IF(N196="snížená",J196,0)</f>
        <v>0</v>
      </c>
      <c r="BG196" s="186">
        <f>IF(N196="zákl. přenesená",J196,0)</f>
        <v>0</v>
      </c>
      <c r="BH196" s="186">
        <f>IF(N196="sníž. přenesená",J196,0)</f>
        <v>0</v>
      </c>
      <c r="BI196" s="186">
        <f>IF(N196="nulová",J196,0)</f>
        <v>0</v>
      </c>
      <c r="BJ196" s="19" t="s">
        <v>8</v>
      </c>
      <c r="BK196" s="186">
        <f>ROUND(I196*H196,0)</f>
        <v>0</v>
      </c>
      <c r="BL196" s="19" t="s">
        <v>91</v>
      </c>
      <c r="BM196" s="185" t="s">
        <v>408</v>
      </c>
    </row>
    <row r="197" s="13" customFormat="1">
      <c r="A197" s="13"/>
      <c r="B197" s="187"/>
      <c r="C197" s="13"/>
      <c r="D197" s="188" t="s">
        <v>329</v>
      </c>
      <c r="E197" s="189" t="s">
        <v>1</v>
      </c>
      <c r="F197" s="190" t="s">
        <v>409</v>
      </c>
      <c r="G197" s="13"/>
      <c r="H197" s="191">
        <v>0.71999999999999997</v>
      </c>
      <c r="I197" s="192"/>
      <c r="J197" s="13"/>
      <c r="K197" s="13"/>
      <c r="L197" s="187"/>
      <c r="M197" s="193"/>
      <c r="N197" s="194"/>
      <c r="O197" s="194"/>
      <c r="P197" s="194"/>
      <c r="Q197" s="194"/>
      <c r="R197" s="194"/>
      <c r="S197" s="194"/>
      <c r="T197" s="19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9" t="s">
        <v>329</v>
      </c>
      <c r="AU197" s="189" t="s">
        <v>85</v>
      </c>
      <c r="AV197" s="13" t="s">
        <v>85</v>
      </c>
      <c r="AW197" s="13" t="s">
        <v>33</v>
      </c>
      <c r="AX197" s="13" t="s">
        <v>77</v>
      </c>
      <c r="AY197" s="189" t="s">
        <v>321</v>
      </c>
    </row>
    <row r="198" s="13" customFormat="1">
      <c r="A198" s="13"/>
      <c r="B198" s="187"/>
      <c r="C198" s="13"/>
      <c r="D198" s="188" t="s">
        <v>329</v>
      </c>
      <c r="E198" s="189" t="s">
        <v>1</v>
      </c>
      <c r="F198" s="190" t="s">
        <v>410</v>
      </c>
      <c r="G198" s="13"/>
      <c r="H198" s="191">
        <v>2.7229999999999999</v>
      </c>
      <c r="I198" s="192"/>
      <c r="J198" s="13"/>
      <c r="K198" s="13"/>
      <c r="L198" s="187"/>
      <c r="M198" s="193"/>
      <c r="N198" s="194"/>
      <c r="O198" s="194"/>
      <c r="P198" s="194"/>
      <c r="Q198" s="194"/>
      <c r="R198" s="194"/>
      <c r="S198" s="194"/>
      <c r="T198" s="19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89" t="s">
        <v>329</v>
      </c>
      <c r="AU198" s="189" t="s">
        <v>85</v>
      </c>
      <c r="AV198" s="13" t="s">
        <v>85</v>
      </c>
      <c r="AW198" s="13" t="s">
        <v>33</v>
      </c>
      <c r="AX198" s="13" t="s">
        <v>77</v>
      </c>
      <c r="AY198" s="189" t="s">
        <v>321</v>
      </c>
    </row>
    <row r="199" s="13" customFormat="1">
      <c r="A199" s="13"/>
      <c r="B199" s="187"/>
      <c r="C199" s="13"/>
      <c r="D199" s="188" t="s">
        <v>329</v>
      </c>
      <c r="E199" s="189" t="s">
        <v>1</v>
      </c>
      <c r="F199" s="190" t="s">
        <v>411</v>
      </c>
      <c r="G199" s="13"/>
      <c r="H199" s="191">
        <v>0.45000000000000001</v>
      </c>
      <c r="I199" s="192"/>
      <c r="J199" s="13"/>
      <c r="K199" s="13"/>
      <c r="L199" s="187"/>
      <c r="M199" s="193"/>
      <c r="N199" s="194"/>
      <c r="O199" s="194"/>
      <c r="P199" s="194"/>
      <c r="Q199" s="194"/>
      <c r="R199" s="194"/>
      <c r="S199" s="194"/>
      <c r="T199" s="19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89" t="s">
        <v>329</v>
      </c>
      <c r="AU199" s="189" t="s">
        <v>85</v>
      </c>
      <c r="AV199" s="13" t="s">
        <v>85</v>
      </c>
      <c r="AW199" s="13" t="s">
        <v>33</v>
      </c>
      <c r="AX199" s="13" t="s">
        <v>77</v>
      </c>
      <c r="AY199" s="189" t="s">
        <v>321</v>
      </c>
    </row>
    <row r="200" s="13" customFormat="1">
      <c r="A200" s="13"/>
      <c r="B200" s="187"/>
      <c r="C200" s="13"/>
      <c r="D200" s="188" t="s">
        <v>329</v>
      </c>
      <c r="E200" s="189" t="s">
        <v>1</v>
      </c>
      <c r="F200" s="190" t="s">
        <v>412</v>
      </c>
      <c r="G200" s="13"/>
      <c r="H200" s="191">
        <v>1.3799999999999999</v>
      </c>
      <c r="I200" s="192"/>
      <c r="J200" s="13"/>
      <c r="K200" s="13"/>
      <c r="L200" s="187"/>
      <c r="M200" s="193"/>
      <c r="N200" s="194"/>
      <c r="O200" s="194"/>
      <c r="P200" s="194"/>
      <c r="Q200" s="194"/>
      <c r="R200" s="194"/>
      <c r="S200" s="194"/>
      <c r="T200" s="19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9" t="s">
        <v>329</v>
      </c>
      <c r="AU200" s="189" t="s">
        <v>85</v>
      </c>
      <c r="AV200" s="13" t="s">
        <v>85</v>
      </c>
      <c r="AW200" s="13" t="s">
        <v>33</v>
      </c>
      <c r="AX200" s="13" t="s">
        <v>77</v>
      </c>
      <c r="AY200" s="189" t="s">
        <v>321</v>
      </c>
    </row>
    <row r="201" s="13" customFormat="1">
      <c r="A201" s="13"/>
      <c r="B201" s="187"/>
      <c r="C201" s="13"/>
      <c r="D201" s="188" t="s">
        <v>329</v>
      </c>
      <c r="E201" s="189" t="s">
        <v>1</v>
      </c>
      <c r="F201" s="190" t="s">
        <v>413</v>
      </c>
      <c r="G201" s="13"/>
      <c r="H201" s="191">
        <v>0.98999999999999999</v>
      </c>
      <c r="I201" s="192"/>
      <c r="J201" s="13"/>
      <c r="K201" s="13"/>
      <c r="L201" s="187"/>
      <c r="M201" s="193"/>
      <c r="N201" s="194"/>
      <c r="O201" s="194"/>
      <c r="P201" s="194"/>
      <c r="Q201" s="194"/>
      <c r="R201" s="194"/>
      <c r="S201" s="194"/>
      <c r="T201" s="19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89" t="s">
        <v>329</v>
      </c>
      <c r="AU201" s="189" t="s">
        <v>85</v>
      </c>
      <c r="AV201" s="13" t="s">
        <v>85</v>
      </c>
      <c r="AW201" s="13" t="s">
        <v>33</v>
      </c>
      <c r="AX201" s="13" t="s">
        <v>77</v>
      </c>
      <c r="AY201" s="189" t="s">
        <v>321</v>
      </c>
    </row>
    <row r="202" s="13" customFormat="1">
      <c r="A202" s="13"/>
      <c r="B202" s="187"/>
      <c r="C202" s="13"/>
      <c r="D202" s="188" t="s">
        <v>329</v>
      </c>
      <c r="E202" s="189" t="s">
        <v>1</v>
      </c>
      <c r="F202" s="190" t="s">
        <v>414</v>
      </c>
      <c r="G202" s="13"/>
      <c r="H202" s="191">
        <v>1.1699999999999999</v>
      </c>
      <c r="I202" s="192"/>
      <c r="J202" s="13"/>
      <c r="K202" s="13"/>
      <c r="L202" s="187"/>
      <c r="M202" s="193"/>
      <c r="N202" s="194"/>
      <c r="O202" s="194"/>
      <c r="P202" s="194"/>
      <c r="Q202" s="194"/>
      <c r="R202" s="194"/>
      <c r="S202" s="194"/>
      <c r="T202" s="19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89" t="s">
        <v>329</v>
      </c>
      <c r="AU202" s="189" t="s">
        <v>85</v>
      </c>
      <c r="AV202" s="13" t="s">
        <v>85</v>
      </c>
      <c r="AW202" s="13" t="s">
        <v>33</v>
      </c>
      <c r="AX202" s="13" t="s">
        <v>77</v>
      </c>
      <c r="AY202" s="189" t="s">
        <v>321</v>
      </c>
    </row>
    <row r="203" s="14" customFormat="1">
      <c r="A203" s="14"/>
      <c r="B203" s="196"/>
      <c r="C203" s="14"/>
      <c r="D203" s="188" t="s">
        <v>329</v>
      </c>
      <c r="E203" s="197" t="s">
        <v>1</v>
      </c>
      <c r="F203" s="198" t="s">
        <v>346</v>
      </c>
      <c r="G203" s="14"/>
      <c r="H203" s="199">
        <v>7.4329999999999998</v>
      </c>
      <c r="I203" s="200"/>
      <c r="J203" s="14"/>
      <c r="K203" s="14"/>
      <c r="L203" s="196"/>
      <c r="M203" s="201"/>
      <c r="N203" s="202"/>
      <c r="O203" s="202"/>
      <c r="P203" s="202"/>
      <c r="Q203" s="202"/>
      <c r="R203" s="202"/>
      <c r="S203" s="202"/>
      <c r="T203" s="20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197" t="s">
        <v>329</v>
      </c>
      <c r="AU203" s="197" t="s">
        <v>85</v>
      </c>
      <c r="AV203" s="14" t="s">
        <v>88</v>
      </c>
      <c r="AW203" s="14" t="s">
        <v>33</v>
      </c>
      <c r="AX203" s="14" t="s">
        <v>8</v>
      </c>
      <c r="AY203" s="197" t="s">
        <v>321</v>
      </c>
    </row>
    <row r="204" s="2" customFormat="1" ht="21.75" customHeight="1">
      <c r="A204" s="38"/>
      <c r="B204" s="173"/>
      <c r="C204" s="174" t="s">
        <v>415</v>
      </c>
      <c r="D204" s="174" t="s">
        <v>323</v>
      </c>
      <c r="E204" s="175" t="s">
        <v>416</v>
      </c>
      <c r="F204" s="176" t="s">
        <v>417</v>
      </c>
      <c r="G204" s="177" t="s">
        <v>418</v>
      </c>
      <c r="H204" s="178">
        <v>18</v>
      </c>
      <c r="I204" s="179"/>
      <c r="J204" s="180">
        <f>ROUND(I204*H204,0)</f>
        <v>0</v>
      </c>
      <c r="K204" s="176" t="s">
        <v>327</v>
      </c>
      <c r="L204" s="39"/>
      <c r="M204" s="181" t="s">
        <v>1</v>
      </c>
      <c r="N204" s="182" t="s">
        <v>42</v>
      </c>
      <c r="O204" s="77"/>
      <c r="P204" s="183">
        <f>O204*H204</f>
        <v>0</v>
      </c>
      <c r="Q204" s="183">
        <v>0.017940000000000001</v>
      </c>
      <c r="R204" s="183">
        <f>Q204*H204</f>
        <v>0.32292000000000004</v>
      </c>
      <c r="S204" s="183">
        <v>0</v>
      </c>
      <c r="T204" s="18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85" t="s">
        <v>91</v>
      </c>
      <c r="AT204" s="185" t="s">
        <v>323</v>
      </c>
      <c r="AU204" s="185" t="s">
        <v>85</v>
      </c>
      <c r="AY204" s="19" t="s">
        <v>321</v>
      </c>
      <c r="BE204" s="186">
        <f>IF(N204="základní",J204,0)</f>
        <v>0</v>
      </c>
      <c r="BF204" s="186">
        <f>IF(N204="snížená",J204,0)</f>
        <v>0</v>
      </c>
      <c r="BG204" s="186">
        <f>IF(N204="zákl. přenesená",J204,0)</f>
        <v>0</v>
      </c>
      <c r="BH204" s="186">
        <f>IF(N204="sníž. přenesená",J204,0)</f>
        <v>0</v>
      </c>
      <c r="BI204" s="186">
        <f>IF(N204="nulová",J204,0)</f>
        <v>0</v>
      </c>
      <c r="BJ204" s="19" t="s">
        <v>8</v>
      </c>
      <c r="BK204" s="186">
        <f>ROUND(I204*H204,0)</f>
        <v>0</v>
      </c>
      <c r="BL204" s="19" t="s">
        <v>91</v>
      </c>
      <c r="BM204" s="185" t="s">
        <v>419</v>
      </c>
    </row>
    <row r="205" s="13" customFormat="1">
      <c r="A205" s="13"/>
      <c r="B205" s="187"/>
      <c r="C205" s="13"/>
      <c r="D205" s="188" t="s">
        <v>329</v>
      </c>
      <c r="E205" s="189" t="s">
        <v>1</v>
      </c>
      <c r="F205" s="190" t="s">
        <v>420</v>
      </c>
      <c r="G205" s="13"/>
      <c r="H205" s="191">
        <v>18</v>
      </c>
      <c r="I205" s="192"/>
      <c r="J205" s="13"/>
      <c r="K205" s="13"/>
      <c r="L205" s="187"/>
      <c r="M205" s="193"/>
      <c r="N205" s="194"/>
      <c r="O205" s="194"/>
      <c r="P205" s="194"/>
      <c r="Q205" s="194"/>
      <c r="R205" s="194"/>
      <c r="S205" s="194"/>
      <c r="T205" s="19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89" t="s">
        <v>329</v>
      </c>
      <c r="AU205" s="189" t="s">
        <v>85</v>
      </c>
      <c r="AV205" s="13" t="s">
        <v>85</v>
      </c>
      <c r="AW205" s="13" t="s">
        <v>33</v>
      </c>
      <c r="AX205" s="13" t="s">
        <v>77</v>
      </c>
      <c r="AY205" s="189" t="s">
        <v>321</v>
      </c>
    </row>
    <row r="206" s="14" customFormat="1">
      <c r="A206" s="14"/>
      <c r="B206" s="196"/>
      <c r="C206" s="14"/>
      <c r="D206" s="188" t="s">
        <v>329</v>
      </c>
      <c r="E206" s="197" t="s">
        <v>1</v>
      </c>
      <c r="F206" s="198" t="s">
        <v>421</v>
      </c>
      <c r="G206" s="14"/>
      <c r="H206" s="199">
        <v>18</v>
      </c>
      <c r="I206" s="200"/>
      <c r="J206" s="14"/>
      <c r="K206" s="14"/>
      <c r="L206" s="196"/>
      <c r="M206" s="201"/>
      <c r="N206" s="202"/>
      <c r="O206" s="202"/>
      <c r="P206" s="202"/>
      <c r="Q206" s="202"/>
      <c r="R206" s="202"/>
      <c r="S206" s="202"/>
      <c r="T206" s="20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197" t="s">
        <v>329</v>
      </c>
      <c r="AU206" s="197" t="s">
        <v>85</v>
      </c>
      <c r="AV206" s="14" t="s">
        <v>88</v>
      </c>
      <c r="AW206" s="14" t="s">
        <v>33</v>
      </c>
      <c r="AX206" s="14" t="s">
        <v>8</v>
      </c>
      <c r="AY206" s="197" t="s">
        <v>321</v>
      </c>
    </row>
    <row r="207" s="2" customFormat="1" ht="21.75" customHeight="1">
      <c r="A207" s="38"/>
      <c r="B207" s="173"/>
      <c r="C207" s="174" t="s">
        <v>422</v>
      </c>
      <c r="D207" s="174" t="s">
        <v>323</v>
      </c>
      <c r="E207" s="175" t="s">
        <v>423</v>
      </c>
      <c r="F207" s="176" t="s">
        <v>424</v>
      </c>
      <c r="G207" s="177" t="s">
        <v>418</v>
      </c>
      <c r="H207" s="178">
        <v>4</v>
      </c>
      <c r="I207" s="179"/>
      <c r="J207" s="180">
        <f>ROUND(I207*H207,0)</f>
        <v>0</v>
      </c>
      <c r="K207" s="176" t="s">
        <v>327</v>
      </c>
      <c r="L207" s="39"/>
      <c r="M207" s="181" t="s">
        <v>1</v>
      </c>
      <c r="N207" s="182" t="s">
        <v>42</v>
      </c>
      <c r="O207" s="77"/>
      <c r="P207" s="183">
        <f>O207*H207</f>
        <v>0</v>
      </c>
      <c r="Q207" s="183">
        <v>0.022783500000000002</v>
      </c>
      <c r="R207" s="183">
        <f>Q207*H207</f>
        <v>0.091134000000000007</v>
      </c>
      <c r="S207" s="183">
        <v>0</v>
      </c>
      <c r="T207" s="184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85" t="s">
        <v>91</v>
      </c>
      <c r="AT207" s="185" t="s">
        <v>323</v>
      </c>
      <c r="AU207" s="185" t="s">
        <v>85</v>
      </c>
      <c r="AY207" s="19" t="s">
        <v>321</v>
      </c>
      <c r="BE207" s="186">
        <f>IF(N207="základní",J207,0)</f>
        <v>0</v>
      </c>
      <c r="BF207" s="186">
        <f>IF(N207="snížená",J207,0)</f>
        <v>0</v>
      </c>
      <c r="BG207" s="186">
        <f>IF(N207="zákl. přenesená",J207,0)</f>
        <v>0</v>
      </c>
      <c r="BH207" s="186">
        <f>IF(N207="sníž. přenesená",J207,0)</f>
        <v>0</v>
      </c>
      <c r="BI207" s="186">
        <f>IF(N207="nulová",J207,0)</f>
        <v>0</v>
      </c>
      <c r="BJ207" s="19" t="s">
        <v>8</v>
      </c>
      <c r="BK207" s="186">
        <f>ROUND(I207*H207,0)</f>
        <v>0</v>
      </c>
      <c r="BL207" s="19" t="s">
        <v>91</v>
      </c>
      <c r="BM207" s="185" t="s">
        <v>425</v>
      </c>
    </row>
    <row r="208" s="13" customFormat="1">
      <c r="A208" s="13"/>
      <c r="B208" s="187"/>
      <c r="C208" s="13"/>
      <c r="D208" s="188" t="s">
        <v>329</v>
      </c>
      <c r="E208" s="189" t="s">
        <v>1</v>
      </c>
      <c r="F208" s="190" t="s">
        <v>91</v>
      </c>
      <c r="G208" s="13"/>
      <c r="H208" s="191">
        <v>4</v>
      </c>
      <c r="I208" s="192"/>
      <c r="J208" s="13"/>
      <c r="K208" s="13"/>
      <c r="L208" s="187"/>
      <c r="M208" s="193"/>
      <c r="N208" s="194"/>
      <c r="O208" s="194"/>
      <c r="P208" s="194"/>
      <c r="Q208" s="194"/>
      <c r="R208" s="194"/>
      <c r="S208" s="194"/>
      <c r="T208" s="19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9" t="s">
        <v>329</v>
      </c>
      <c r="AU208" s="189" t="s">
        <v>85</v>
      </c>
      <c r="AV208" s="13" t="s">
        <v>85</v>
      </c>
      <c r="AW208" s="13" t="s">
        <v>33</v>
      </c>
      <c r="AX208" s="13" t="s">
        <v>77</v>
      </c>
      <c r="AY208" s="189" t="s">
        <v>321</v>
      </c>
    </row>
    <row r="209" s="14" customFormat="1">
      <c r="A209" s="14"/>
      <c r="B209" s="196"/>
      <c r="C209" s="14"/>
      <c r="D209" s="188" t="s">
        <v>329</v>
      </c>
      <c r="E209" s="197" t="s">
        <v>1</v>
      </c>
      <c r="F209" s="198" t="s">
        <v>421</v>
      </c>
      <c r="G209" s="14"/>
      <c r="H209" s="199">
        <v>4</v>
      </c>
      <c r="I209" s="200"/>
      <c r="J209" s="14"/>
      <c r="K209" s="14"/>
      <c r="L209" s="196"/>
      <c r="M209" s="201"/>
      <c r="N209" s="202"/>
      <c r="O209" s="202"/>
      <c r="P209" s="202"/>
      <c r="Q209" s="202"/>
      <c r="R209" s="202"/>
      <c r="S209" s="202"/>
      <c r="T209" s="20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197" t="s">
        <v>329</v>
      </c>
      <c r="AU209" s="197" t="s">
        <v>85</v>
      </c>
      <c r="AV209" s="14" t="s">
        <v>88</v>
      </c>
      <c r="AW209" s="14" t="s">
        <v>33</v>
      </c>
      <c r="AX209" s="14" t="s">
        <v>8</v>
      </c>
      <c r="AY209" s="197" t="s">
        <v>321</v>
      </c>
    </row>
    <row r="210" s="2" customFormat="1" ht="21.75" customHeight="1">
      <c r="A210" s="38"/>
      <c r="B210" s="173"/>
      <c r="C210" s="174" t="s">
        <v>420</v>
      </c>
      <c r="D210" s="174" t="s">
        <v>323</v>
      </c>
      <c r="E210" s="175" t="s">
        <v>426</v>
      </c>
      <c r="F210" s="176" t="s">
        <v>427</v>
      </c>
      <c r="G210" s="177" t="s">
        <v>418</v>
      </c>
      <c r="H210" s="178">
        <v>2</v>
      </c>
      <c r="I210" s="179"/>
      <c r="J210" s="180">
        <f>ROUND(I210*H210,0)</f>
        <v>0</v>
      </c>
      <c r="K210" s="176" t="s">
        <v>327</v>
      </c>
      <c r="L210" s="39"/>
      <c r="M210" s="181" t="s">
        <v>1</v>
      </c>
      <c r="N210" s="182" t="s">
        <v>42</v>
      </c>
      <c r="O210" s="77"/>
      <c r="P210" s="183">
        <f>O210*H210</f>
        <v>0</v>
      </c>
      <c r="Q210" s="183">
        <v>0.027105500000000001</v>
      </c>
      <c r="R210" s="183">
        <f>Q210*H210</f>
        <v>0.054211000000000002</v>
      </c>
      <c r="S210" s="183">
        <v>0</v>
      </c>
      <c r="T210" s="18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85" t="s">
        <v>91</v>
      </c>
      <c r="AT210" s="185" t="s">
        <v>323</v>
      </c>
      <c r="AU210" s="185" t="s">
        <v>85</v>
      </c>
      <c r="AY210" s="19" t="s">
        <v>321</v>
      </c>
      <c r="BE210" s="186">
        <f>IF(N210="základní",J210,0)</f>
        <v>0</v>
      </c>
      <c r="BF210" s="186">
        <f>IF(N210="snížená",J210,0)</f>
        <v>0</v>
      </c>
      <c r="BG210" s="186">
        <f>IF(N210="zákl. přenesená",J210,0)</f>
        <v>0</v>
      </c>
      <c r="BH210" s="186">
        <f>IF(N210="sníž. přenesená",J210,0)</f>
        <v>0</v>
      </c>
      <c r="BI210" s="186">
        <f>IF(N210="nulová",J210,0)</f>
        <v>0</v>
      </c>
      <c r="BJ210" s="19" t="s">
        <v>8</v>
      </c>
      <c r="BK210" s="186">
        <f>ROUND(I210*H210,0)</f>
        <v>0</v>
      </c>
      <c r="BL210" s="19" t="s">
        <v>91</v>
      </c>
      <c r="BM210" s="185" t="s">
        <v>428</v>
      </c>
    </row>
    <row r="211" s="13" customFormat="1">
      <c r="A211" s="13"/>
      <c r="B211" s="187"/>
      <c r="C211" s="13"/>
      <c r="D211" s="188" t="s">
        <v>329</v>
      </c>
      <c r="E211" s="189" t="s">
        <v>1</v>
      </c>
      <c r="F211" s="190" t="s">
        <v>8</v>
      </c>
      <c r="G211" s="13"/>
      <c r="H211" s="191">
        <v>1</v>
      </c>
      <c r="I211" s="192"/>
      <c r="J211" s="13"/>
      <c r="K211" s="13"/>
      <c r="L211" s="187"/>
      <c r="M211" s="193"/>
      <c r="N211" s="194"/>
      <c r="O211" s="194"/>
      <c r="P211" s="194"/>
      <c r="Q211" s="194"/>
      <c r="R211" s="194"/>
      <c r="S211" s="194"/>
      <c r="T211" s="19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9" t="s">
        <v>329</v>
      </c>
      <c r="AU211" s="189" t="s">
        <v>85</v>
      </c>
      <c r="AV211" s="13" t="s">
        <v>85</v>
      </c>
      <c r="AW211" s="13" t="s">
        <v>33</v>
      </c>
      <c r="AX211" s="13" t="s">
        <v>77</v>
      </c>
      <c r="AY211" s="189" t="s">
        <v>321</v>
      </c>
    </row>
    <row r="212" s="14" customFormat="1">
      <c r="A212" s="14"/>
      <c r="B212" s="196"/>
      <c r="C212" s="14"/>
      <c r="D212" s="188" t="s">
        <v>329</v>
      </c>
      <c r="E212" s="197" t="s">
        <v>1</v>
      </c>
      <c r="F212" s="198" t="s">
        <v>429</v>
      </c>
      <c r="G212" s="14"/>
      <c r="H212" s="199">
        <v>1</v>
      </c>
      <c r="I212" s="200"/>
      <c r="J212" s="14"/>
      <c r="K212" s="14"/>
      <c r="L212" s="196"/>
      <c r="M212" s="201"/>
      <c r="N212" s="202"/>
      <c r="O212" s="202"/>
      <c r="P212" s="202"/>
      <c r="Q212" s="202"/>
      <c r="R212" s="202"/>
      <c r="S212" s="202"/>
      <c r="T212" s="20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197" t="s">
        <v>329</v>
      </c>
      <c r="AU212" s="197" t="s">
        <v>85</v>
      </c>
      <c r="AV212" s="14" t="s">
        <v>88</v>
      </c>
      <c r="AW212" s="14" t="s">
        <v>33</v>
      </c>
      <c r="AX212" s="14" t="s">
        <v>77</v>
      </c>
      <c r="AY212" s="197" t="s">
        <v>321</v>
      </c>
    </row>
    <row r="213" s="13" customFormat="1">
      <c r="A213" s="13"/>
      <c r="B213" s="187"/>
      <c r="C213" s="13"/>
      <c r="D213" s="188" t="s">
        <v>329</v>
      </c>
      <c r="E213" s="189" t="s">
        <v>1</v>
      </c>
      <c r="F213" s="190" t="s">
        <v>8</v>
      </c>
      <c r="G213" s="13"/>
      <c r="H213" s="191">
        <v>1</v>
      </c>
      <c r="I213" s="192"/>
      <c r="J213" s="13"/>
      <c r="K213" s="13"/>
      <c r="L213" s="187"/>
      <c r="M213" s="193"/>
      <c r="N213" s="194"/>
      <c r="O213" s="194"/>
      <c r="P213" s="194"/>
      <c r="Q213" s="194"/>
      <c r="R213" s="194"/>
      <c r="S213" s="194"/>
      <c r="T213" s="19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89" t="s">
        <v>329</v>
      </c>
      <c r="AU213" s="189" t="s">
        <v>85</v>
      </c>
      <c r="AV213" s="13" t="s">
        <v>85</v>
      </c>
      <c r="AW213" s="13" t="s">
        <v>33</v>
      </c>
      <c r="AX213" s="13" t="s">
        <v>77</v>
      </c>
      <c r="AY213" s="189" t="s">
        <v>321</v>
      </c>
    </row>
    <row r="214" s="14" customFormat="1">
      <c r="A214" s="14"/>
      <c r="B214" s="196"/>
      <c r="C214" s="14"/>
      <c r="D214" s="188" t="s">
        <v>329</v>
      </c>
      <c r="E214" s="197" t="s">
        <v>1</v>
      </c>
      <c r="F214" s="198" t="s">
        <v>430</v>
      </c>
      <c r="G214" s="14"/>
      <c r="H214" s="199">
        <v>1</v>
      </c>
      <c r="I214" s="200"/>
      <c r="J214" s="14"/>
      <c r="K214" s="14"/>
      <c r="L214" s="196"/>
      <c r="M214" s="201"/>
      <c r="N214" s="202"/>
      <c r="O214" s="202"/>
      <c r="P214" s="202"/>
      <c r="Q214" s="202"/>
      <c r="R214" s="202"/>
      <c r="S214" s="202"/>
      <c r="T214" s="20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197" t="s">
        <v>329</v>
      </c>
      <c r="AU214" s="197" t="s">
        <v>85</v>
      </c>
      <c r="AV214" s="14" t="s">
        <v>88</v>
      </c>
      <c r="AW214" s="14" t="s">
        <v>33</v>
      </c>
      <c r="AX214" s="14" t="s">
        <v>77</v>
      </c>
      <c r="AY214" s="197" t="s">
        <v>321</v>
      </c>
    </row>
    <row r="215" s="15" customFormat="1">
      <c r="A215" s="15"/>
      <c r="B215" s="204"/>
      <c r="C215" s="15"/>
      <c r="D215" s="188" t="s">
        <v>329</v>
      </c>
      <c r="E215" s="205" t="s">
        <v>1</v>
      </c>
      <c r="F215" s="206" t="s">
        <v>431</v>
      </c>
      <c r="G215" s="15"/>
      <c r="H215" s="207">
        <v>2</v>
      </c>
      <c r="I215" s="208"/>
      <c r="J215" s="15"/>
      <c r="K215" s="15"/>
      <c r="L215" s="204"/>
      <c r="M215" s="209"/>
      <c r="N215" s="210"/>
      <c r="O215" s="210"/>
      <c r="P215" s="210"/>
      <c r="Q215" s="210"/>
      <c r="R215" s="210"/>
      <c r="S215" s="210"/>
      <c r="T215" s="211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05" t="s">
        <v>329</v>
      </c>
      <c r="AU215" s="205" t="s">
        <v>85</v>
      </c>
      <c r="AV215" s="15" t="s">
        <v>91</v>
      </c>
      <c r="AW215" s="15" t="s">
        <v>33</v>
      </c>
      <c r="AX215" s="15" t="s">
        <v>8</v>
      </c>
      <c r="AY215" s="205" t="s">
        <v>321</v>
      </c>
    </row>
    <row r="216" s="2" customFormat="1" ht="24.15" customHeight="1">
      <c r="A216" s="38"/>
      <c r="B216" s="173"/>
      <c r="C216" s="174" t="s">
        <v>432</v>
      </c>
      <c r="D216" s="174" t="s">
        <v>323</v>
      </c>
      <c r="E216" s="175" t="s">
        <v>433</v>
      </c>
      <c r="F216" s="176" t="s">
        <v>434</v>
      </c>
      <c r="G216" s="177" t="s">
        <v>349</v>
      </c>
      <c r="H216" s="178">
        <v>1.3340000000000001</v>
      </c>
      <c r="I216" s="179"/>
      <c r="J216" s="180">
        <f>ROUND(I216*H216,0)</f>
        <v>0</v>
      </c>
      <c r="K216" s="176" t="s">
        <v>327</v>
      </c>
      <c r="L216" s="39"/>
      <c r="M216" s="181" t="s">
        <v>1</v>
      </c>
      <c r="N216" s="182" t="s">
        <v>42</v>
      </c>
      <c r="O216" s="77"/>
      <c r="P216" s="183">
        <f>O216*H216</f>
        <v>0</v>
      </c>
      <c r="Q216" s="183">
        <v>1.0900000000000001</v>
      </c>
      <c r="R216" s="183">
        <f>Q216*H216</f>
        <v>1.4540600000000001</v>
      </c>
      <c r="S216" s="183">
        <v>0</v>
      </c>
      <c r="T216" s="184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85" t="s">
        <v>91</v>
      </c>
      <c r="AT216" s="185" t="s">
        <v>323</v>
      </c>
      <c r="AU216" s="185" t="s">
        <v>85</v>
      </c>
      <c r="AY216" s="19" t="s">
        <v>321</v>
      </c>
      <c r="BE216" s="186">
        <f>IF(N216="základní",J216,0)</f>
        <v>0</v>
      </c>
      <c r="BF216" s="186">
        <f>IF(N216="snížená",J216,0)</f>
        <v>0</v>
      </c>
      <c r="BG216" s="186">
        <f>IF(N216="zákl. přenesená",J216,0)</f>
        <v>0</v>
      </c>
      <c r="BH216" s="186">
        <f>IF(N216="sníž. přenesená",J216,0)</f>
        <v>0</v>
      </c>
      <c r="BI216" s="186">
        <f>IF(N216="nulová",J216,0)</f>
        <v>0</v>
      </c>
      <c r="BJ216" s="19" t="s">
        <v>8</v>
      </c>
      <c r="BK216" s="186">
        <f>ROUND(I216*H216,0)</f>
        <v>0</v>
      </c>
      <c r="BL216" s="19" t="s">
        <v>91</v>
      </c>
      <c r="BM216" s="185" t="s">
        <v>435</v>
      </c>
    </row>
    <row r="217" s="13" customFormat="1">
      <c r="A217" s="13"/>
      <c r="B217" s="187"/>
      <c r="C217" s="13"/>
      <c r="D217" s="188" t="s">
        <v>329</v>
      </c>
      <c r="E217" s="189" t="s">
        <v>1</v>
      </c>
      <c r="F217" s="190" t="s">
        <v>436</v>
      </c>
      <c r="G217" s="13"/>
      <c r="H217" s="191">
        <v>0.017999999999999999</v>
      </c>
      <c r="I217" s="192"/>
      <c r="J217" s="13"/>
      <c r="K217" s="13"/>
      <c r="L217" s="187"/>
      <c r="M217" s="193"/>
      <c r="N217" s="194"/>
      <c r="O217" s="194"/>
      <c r="P217" s="194"/>
      <c r="Q217" s="194"/>
      <c r="R217" s="194"/>
      <c r="S217" s="194"/>
      <c r="T217" s="19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89" t="s">
        <v>329</v>
      </c>
      <c r="AU217" s="189" t="s">
        <v>85</v>
      </c>
      <c r="AV217" s="13" t="s">
        <v>85</v>
      </c>
      <c r="AW217" s="13" t="s">
        <v>33</v>
      </c>
      <c r="AX217" s="13" t="s">
        <v>77</v>
      </c>
      <c r="AY217" s="189" t="s">
        <v>321</v>
      </c>
    </row>
    <row r="218" s="14" customFormat="1">
      <c r="A218" s="14"/>
      <c r="B218" s="196"/>
      <c r="C218" s="14"/>
      <c r="D218" s="188" t="s">
        <v>329</v>
      </c>
      <c r="E218" s="197" t="s">
        <v>1</v>
      </c>
      <c r="F218" s="198" t="s">
        <v>437</v>
      </c>
      <c r="G218" s="14"/>
      <c r="H218" s="199">
        <v>0.017999999999999999</v>
      </c>
      <c r="I218" s="200"/>
      <c r="J218" s="14"/>
      <c r="K218" s="14"/>
      <c r="L218" s="196"/>
      <c r="M218" s="201"/>
      <c r="N218" s="202"/>
      <c r="O218" s="202"/>
      <c r="P218" s="202"/>
      <c r="Q218" s="202"/>
      <c r="R218" s="202"/>
      <c r="S218" s="202"/>
      <c r="T218" s="20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197" t="s">
        <v>329</v>
      </c>
      <c r="AU218" s="197" t="s">
        <v>85</v>
      </c>
      <c r="AV218" s="14" t="s">
        <v>88</v>
      </c>
      <c r="AW218" s="14" t="s">
        <v>33</v>
      </c>
      <c r="AX218" s="14" t="s">
        <v>77</v>
      </c>
      <c r="AY218" s="197" t="s">
        <v>321</v>
      </c>
    </row>
    <row r="219" s="13" customFormat="1">
      <c r="A219" s="13"/>
      <c r="B219" s="187"/>
      <c r="C219" s="13"/>
      <c r="D219" s="188" t="s">
        <v>329</v>
      </c>
      <c r="E219" s="189" t="s">
        <v>1</v>
      </c>
      <c r="F219" s="190" t="s">
        <v>438</v>
      </c>
      <c r="G219" s="13"/>
      <c r="H219" s="191">
        <v>0.89300000000000002</v>
      </c>
      <c r="I219" s="192"/>
      <c r="J219" s="13"/>
      <c r="K219" s="13"/>
      <c r="L219" s="187"/>
      <c r="M219" s="193"/>
      <c r="N219" s="194"/>
      <c r="O219" s="194"/>
      <c r="P219" s="194"/>
      <c r="Q219" s="194"/>
      <c r="R219" s="194"/>
      <c r="S219" s="194"/>
      <c r="T219" s="19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89" t="s">
        <v>329</v>
      </c>
      <c r="AU219" s="189" t="s">
        <v>85</v>
      </c>
      <c r="AV219" s="13" t="s">
        <v>85</v>
      </c>
      <c r="AW219" s="13" t="s">
        <v>33</v>
      </c>
      <c r="AX219" s="13" t="s">
        <v>77</v>
      </c>
      <c r="AY219" s="189" t="s">
        <v>321</v>
      </c>
    </row>
    <row r="220" s="13" customFormat="1">
      <c r="A220" s="13"/>
      <c r="B220" s="187"/>
      <c r="C220" s="13"/>
      <c r="D220" s="188" t="s">
        <v>329</v>
      </c>
      <c r="E220" s="189" t="s">
        <v>1</v>
      </c>
      <c r="F220" s="190" t="s">
        <v>439</v>
      </c>
      <c r="G220" s="13"/>
      <c r="H220" s="191">
        <v>0.40899999999999997</v>
      </c>
      <c r="I220" s="192"/>
      <c r="J220" s="13"/>
      <c r="K220" s="13"/>
      <c r="L220" s="187"/>
      <c r="M220" s="193"/>
      <c r="N220" s="194"/>
      <c r="O220" s="194"/>
      <c r="P220" s="194"/>
      <c r="Q220" s="194"/>
      <c r="R220" s="194"/>
      <c r="S220" s="194"/>
      <c r="T220" s="19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89" t="s">
        <v>329</v>
      </c>
      <c r="AU220" s="189" t="s">
        <v>85</v>
      </c>
      <c r="AV220" s="13" t="s">
        <v>85</v>
      </c>
      <c r="AW220" s="13" t="s">
        <v>33</v>
      </c>
      <c r="AX220" s="13" t="s">
        <v>77</v>
      </c>
      <c r="AY220" s="189" t="s">
        <v>321</v>
      </c>
    </row>
    <row r="221" s="13" customFormat="1">
      <c r="A221" s="13"/>
      <c r="B221" s="187"/>
      <c r="C221" s="13"/>
      <c r="D221" s="188" t="s">
        <v>329</v>
      </c>
      <c r="E221" s="189" t="s">
        <v>1</v>
      </c>
      <c r="F221" s="190" t="s">
        <v>440</v>
      </c>
      <c r="G221" s="13"/>
      <c r="H221" s="191">
        <v>0.014</v>
      </c>
      <c r="I221" s="192"/>
      <c r="J221" s="13"/>
      <c r="K221" s="13"/>
      <c r="L221" s="187"/>
      <c r="M221" s="193"/>
      <c r="N221" s="194"/>
      <c r="O221" s="194"/>
      <c r="P221" s="194"/>
      <c r="Q221" s="194"/>
      <c r="R221" s="194"/>
      <c r="S221" s="194"/>
      <c r="T221" s="19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89" t="s">
        <v>329</v>
      </c>
      <c r="AU221" s="189" t="s">
        <v>85</v>
      </c>
      <c r="AV221" s="13" t="s">
        <v>85</v>
      </c>
      <c r="AW221" s="13" t="s">
        <v>33</v>
      </c>
      <c r="AX221" s="13" t="s">
        <v>77</v>
      </c>
      <c r="AY221" s="189" t="s">
        <v>321</v>
      </c>
    </row>
    <row r="222" s="14" customFormat="1">
      <c r="A222" s="14"/>
      <c r="B222" s="196"/>
      <c r="C222" s="14"/>
      <c r="D222" s="188" t="s">
        <v>329</v>
      </c>
      <c r="E222" s="197" t="s">
        <v>1</v>
      </c>
      <c r="F222" s="198" t="s">
        <v>441</v>
      </c>
      <c r="G222" s="14"/>
      <c r="H222" s="199">
        <v>1.3160000000000001</v>
      </c>
      <c r="I222" s="200"/>
      <c r="J222" s="14"/>
      <c r="K222" s="14"/>
      <c r="L222" s="196"/>
      <c r="M222" s="201"/>
      <c r="N222" s="202"/>
      <c r="O222" s="202"/>
      <c r="P222" s="202"/>
      <c r="Q222" s="202"/>
      <c r="R222" s="202"/>
      <c r="S222" s="202"/>
      <c r="T222" s="20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197" t="s">
        <v>329</v>
      </c>
      <c r="AU222" s="197" t="s">
        <v>85</v>
      </c>
      <c r="AV222" s="14" t="s">
        <v>88</v>
      </c>
      <c r="AW222" s="14" t="s">
        <v>33</v>
      </c>
      <c r="AX222" s="14" t="s">
        <v>77</v>
      </c>
      <c r="AY222" s="197" t="s">
        <v>321</v>
      </c>
    </row>
    <row r="223" s="15" customFormat="1">
      <c r="A223" s="15"/>
      <c r="B223" s="204"/>
      <c r="C223" s="15"/>
      <c r="D223" s="188" t="s">
        <v>329</v>
      </c>
      <c r="E223" s="205" t="s">
        <v>1</v>
      </c>
      <c r="F223" s="206" t="s">
        <v>442</v>
      </c>
      <c r="G223" s="15"/>
      <c r="H223" s="207">
        <v>1.3340000000000001</v>
      </c>
      <c r="I223" s="208"/>
      <c r="J223" s="15"/>
      <c r="K223" s="15"/>
      <c r="L223" s="204"/>
      <c r="M223" s="209"/>
      <c r="N223" s="210"/>
      <c r="O223" s="210"/>
      <c r="P223" s="210"/>
      <c r="Q223" s="210"/>
      <c r="R223" s="210"/>
      <c r="S223" s="210"/>
      <c r="T223" s="211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05" t="s">
        <v>329</v>
      </c>
      <c r="AU223" s="205" t="s">
        <v>85</v>
      </c>
      <c r="AV223" s="15" t="s">
        <v>91</v>
      </c>
      <c r="AW223" s="15" t="s">
        <v>33</v>
      </c>
      <c r="AX223" s="15" t="s">
        <v>8</v>
      </c>
      <c r="AY223" s="205" t="s">
        <v>321</v>
      </c>
    </row>
    <row r="224" s="2" customFormat="1" ht="24.15" customHeight="1">
      <c r="A224" s="38"/>
      <c r="B224" s="173"/>
      <c r="C224" s="174" t="s">
        <v>443</v>
      </c>
      <c r="D224" s="174" t="s">
        <v>323</v>
      </c>
      <c r="E224" s="175" t="s">
        <v>444</v>
      </c>
      <c r="F224" s="176" t="s">
        <v>445</v>
      </c>
      <c r="G224" s="177" t="s">
        <v>349</v>
      </c>
      <c r="H224" s="178">
        <v>2.0139999999999998</v>
      </c>
      <c r="I224" s="179"/>
      <c r="J224" s="180">
        <f>ROUND(I224*H224,0)</f>
        <v>0</v>
      </c>
      <c r="K224" s="176" t="s">
        <v>327</v>
      </c>
      <c r="L224" s="39"/>
      <c r="M224" s="181" t="s">
        <v>1</v>
      </c>
      <c r="N224" s="182" t="s">
        <v>42</v>
      </c>
      <c r="O224" s="77"/>
      <c r="P224" s="183">
        <f>O224*H224</f>
        <v>0</v>
      </c>
      <c r="Q224" s="183">
        <v>1.0900000000000001</v>
      </c>
      <c r="R224" s="183">
        <f>Q224*H224</f>
        <v>2.1952599999999998</v>
      </c>
      <c r="S224" s="183">
        <v>0</v>
      </c>
      <c r="T224" s="184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85" t="s">
        <v>91</v>
      </c>
      <c r="AT224" s="185" t="s">
        <v>323</v>
      </c>
      <c r="AU224" s="185" t="s">
        <v>85</v>
      </c>
      <c r="AY224" s="19" t="s">
        <v>321</v>
      </c>
      <c r="BE224" s="186">
        <f>IF(N224="základní",J224,0)</f>
        <v>0</v>
      </c>
      <c r="BF224" s="186">
        <f>IF(N224="snížená",J224,0)</f>
        <v>0</v>
      </c>
      <c r="BG224" s="186">
        <f>IF(N224="zákl. přenesená",J224,0)</f>
        <v>0</v>
      </c>
      <c r="BH224" s="186">
        <f>IF(N224="sníž. přenesená",J224,0)</f>
        <v>0</v>
      </c>
      <c r="BI224" s="186">
        <f>IF(N224="nulová",J224,0)</f>
        <v>0</v>
      </c>
      <c r="BJ224" s="19" t="s">
        <v>8</v>
      </c>
      <c r="BK224" s="186">
        <f>ROUND(I224*H224,0)</f>
        <v>0</v>
      </c>
      <c r="BL224" s="19" t="s">
        <v>91</v>
      </c>
      <c r="BM224" s="185" t="s">
        <v>446</v>
      </c>
    </row>
    <row r="225" s="13" customFormat="1">
      <c r="A225" s="13"/>
      <c r="B225" s="187"/>
      <c r="C225" s="13"/>
      <c r="D225" s="188" t="s">
        <v>329</v>
      </c>
      <c r="E225" s="189" t="s">
        <v>1</v>
      </c>
      <c r="F225" s="190" t="s">
        <v>447</v>
      </c>
      <c r="G225" s="13"/>
      <c r="H225" s="191">
        <v>0.070999999999999994</v>
      </c>
      <c r="I225" s="192"/>
      <c r="J225" s="13"/>
      <c r="K225" s="13"/>
      <c r="L225" s="187"/>
      <c r="M225" s="193"/>
      <c r="N225" s="194"/>
      <c r="O225" s="194"/>
      <c r="P225" s="194"/>
      <c r="Q225" s="194"/>
      <c r="R225" s="194"/>
      <c r="S225" s="194"/>
      <c r="T225" s="19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89" t="s">
        <v>329</v>
      </c>
      <c r="AU225" s="189" t="s">
        <v>85</v>
      </c>
      <c r="AV225" s="13" t="s">
        <v>85</v>
      </c>
      <c r="AW225" s="13" t="s">
        <v>33</v>
      </c>
      <c r="AX225" s="13" t="s">
        <v>77</v>
      </c>
      <c r="AY225" s="189" t="s">
        <v>321</v>
      </c>
    </row>
    <row r="226" s="13" customFormat="1">
      <c r="A226" s="13"/>
      <c r="B226" s="187"/>
      <c r="C226" s="13"/>
      <c r="D226" s="188" t="s">
        <v>329</v>
      </c>
      <c r="E226" s="189" t="s">
        <v>1</v>
      </c>
      <c r="F226" s="190" t="s">
        <v>448</v>
      </c>
      <c r="G226" s="13"/>
      <c r="H226" s="191">
        <v>0.128</v>
      </c>
      <c r="I226" s="192"/>
      <c r="J226" s="13"/>
      <c r="K226" s="13"/>
      <c r="L226" s="187"/>
      <c r="M226" s="193"/>
      <c r="N226" s="194"/>
      <c r="O226" s="194"/>
      <c r="P226" s="194"/>
      <c r="Q226" s="194"/>
      <c r="R226" s="194"/>
      <c r="S226" s="194"/>
      <c r="T226" s="19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89" t="s">
        <v>329</v>
      </c>
      <c r="AU226" s="189" t="s">
        <v>85</v>
      </c>
      <c r="AV226" s="13" t="s">
        <v>85</v>
      </c>
      <c r="AW226" s="13" t="s">
        <v>33</v>
      </c>
      <c r="AX226" s="13" t="s">
        <v>77</v>
      </c>
      <c r="AY226" s="189" t="s">
        <v>321</v>
      </c>
    </row>
    <row r="227" s="14" customFormat="1">
      <c r="A227" s="14"/>
      <c r="B227" s="196"/>
      <c r="C227" s="14"/>
      <c r="D227" s="188" t="s">
        <v>329</v>
      </c>
      <c r="E227" s="197" t="s">
        <v>1</v>
      </c>
      <c r="F227" s="198" t="s">
        <v>449</v>
      </c>
      <c r="G227" s="14"/>
      <c r="H227" s="199">
        <v>0.19900000000000001</v>
      </c>
      <c r="I227" s="200"/>
      <c r="J227" s="14"/>
      <c r="K227" s="14"/>
      <c r="L227" s="196"/>
      <c r="M227" s="201"/>
      <c r="N227" s="202"/>
      <c r="O227" s="202"/>
      <c r="P227" s="202"/>
      <c r="Q227" s="202"/>
      <c r="R227" s="202"/>
      <c r="S227" s="202"/>
      <c r="T227" s="20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197" t="s">
        <v>329</v>
      </c>
      <c r="AU227" s="197" t="s">
        <v>85</v>
      </c>
      <c r="AV227" s="14" t="s">
        <v>88</v>
      </c>
      <c r="AW227" s="14" t="s">
        <v>33</v>
      </c>
      <c r="AX227" s="14" t="s">
        <v>77</v>
      </c>
      <c r="AY227" s="197" t="s">
        <v>321</v>
      </c>
    </row>
    <row r="228" s="13" customFormat="1">
      <c r="A228" s="13"/>
      <c r="B228" s="187"/>
      <c r="C228" s="13"/>
      <c r="D228" s="188" t="s">
        <v>329</v>
      </c>
      <c r="E228" s="189" t="s">
        <v>1</v>
      </c>
      <c r="F228" s="190" t="s">
        <v>450</v>
      </c>
      <c r="G228" s="13"/>
      <c r="H228" s="191">
        <v>0.16500000000000001</v>
      </c>
      <c r="I228" s="192"/>
      <c r="J228" s="13"/>
      <c r="K228" s="13"/>
      <c r="L228" s="187"/>
      <c r="M228" s="193"/>
      <c r="N228" s="194"/>
      <c r="O228" s="194"/>
      <c r="P228" s="194"/>
      <c r="Q228" s="194"/>
      <c r="R228" s="194"/>
      <c r="S228" s="194"/>
      <c r="T228" s="19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89" t="s">
        <v>329</v>
      </c>
      <c r="AU228" s="189" t="s">
        <v>85</v>
      </c>
      <c r="AV228" s="13" t="s">
        <v>85</v>
      </c>
      <c r="AW228" s="13" t="s">
        <v>33</v>
      </c>
      <c r="AX228" s="13" t="s">
        <v>77</v>
      </c>
      <c r="AY228" s="189" t="s">
        <v>321</v>
      </c>
    </row>
    <row r="229" s="13" customFormat="1">
      <c r="A229" s="13"/>
      <c r="B229" s="187"/>
      <c r="C229" s="13"/>
      <c r="D229" s="188" t="s">
        <v>329</v>
      </c>
      <c r="E229" s="189" t="s">
        <v>1</v>
      </c>
      <c r="F229" s="190" t="s">
        <v>451</v>
      </c>
      <c r="G229" s="13"/>
      <c r="H229" s="191">
        <v>0.98399999999999999</v>
      </c>
      <c r="I229" s="192"/>
      <c r="J229" s="13"/>
      <c r="K229" s="13"/>
      <c r="L229" s="187"/>
      <c r="M229" s="193"/>
      <c r="N229" s="194"/>
      <c r="O229" s="194"/>
      <c r="P229" s="194"/>
      <c r="Q229" s="194"/>
      <c r="R229" s="194"/>
      <c r="S229" s="194"/>
      <c r="T229" s="19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89" t="s">
        <v>329</v>
      </c>
      <c r="AU229" s="189" t="s">
        <v>85</v>
      </c>
      <c r="AV229" s="13" t="s">
        <v>85</v>
      </c>
      <c r="AW229" s="13" t="s">
        <v>33</v>
      </c>
      <c r="AX229" s="13" t="s">
        <v>77</v>
      </c>
      <c r="AY229" s="189" t="s">
        <v>321</v>
      </c>
    </row>
    <row r="230" s="13" customFormat="1">
      <c r="A230" s="13"/>
      <c r="B230" s="187"/>
      <c r="C230" s="13"/>
      <c r="D230" s="188" t="s">
        <v>329</v>
      </c>
      <c r="E230" s="189" t="s">
        <v>1</v>
      </c>
      <c r="F230" s="190" t="s">
        <v>452</v>
      </c>
      <c r="G230" s="13"/>
      <c r="H230" s="191">
        <v>0.66600000000000004</v>
      </c>
      <c r="I230" s="192"/>
      <c r="J230" s="13"/>
      <c r="K230" s="13"/>
      <c r="L230" s="187"/>
      <c r="M230" s="193"/>
      <c r="N230" s="194"/>
      <c r="O230" s="194"/>
      <c r="P230" s="194"/>
      <c r="Q230" s="194"/>
      <c r="R230" s="194"/>
      <c r="S230" s="194"/>
      <c r="T230" s="19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89" t="s">
        <v>329</v>
      </c>
      <c r="AU230" s="189" t="s">
        <v>85</v>
      </c>
      <c r="AV230" s="13" t="s">
        <v>85</v>
      </c>
      <c r="AW230" s="13" t="s">
        <v>33</v>
      </c>
      <c r="AX230" s="13" t="s">
        <v>77</v>
      </c>
      <c r="AY230" s="189" t="s">
        <v>321</v>
      </c>
    </row>
    <row r="231" s="14" customFormat="1">
      <c r="A231" s="14"/>
      <c r="B231" s="196"/>
      <c r="C231" s="14"/>
      <c r="D231" s="188" t="s">
        <v>329</v>
      </c>
      <c r="E231" s="197" t="s">
        <v>1</v>
      </c>
      <c r="F231" s="198" t="s">
        <v>453</v>
      </c>
      <c r="G231" s="14"/>
      <c r="H231" s="199">
        <v>1.815</v>
      </c>
      <c r="I231" s="200"/>
      <c r="J231" s="14"/>
      <c r="K231" s="14"/>
      <c r="L231" s="196"/>
      <c r="M231" s="201"/>
      <c r="N231" s="202"/>
      <c r="O231" s="202"/>
      <c r="P231" s="202"/>
      <c r="Q231" s="202"/>
      <c r="R231" s="202"/>
      <c r="S231" s="202"/>
      <c r="T231" s="20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197" t="s">
        <v>329</v>
      </c>
      <c r="AU231" s="197" t="s">
        <v>85</v>
      </c>
      <c r="AV231" s="14" t="s">
        <v>88</v>
      </c>
      <c r="AW231" s="14" t="s">
        <v>33</v>
      </c>
      <c r="AX231" s="14" t="s">
        <v>77</v>
      </c>
      <c r="AY231" s="197" t="s">
        <v>321</v>
      </c>
    </row>
    <row r="232" s="15" customFormat="1">
      <c r="A232" s="15"/>
      <c r="B232" s="204"/>
      <c r="C232" s="15"/>
      <c r="D232" s="188" t="s">
        <v>329</v>
      </c>
      <c r="E232" s="205" t="s">
        <v>1</v>
      </c>
      <c r="F232" s="206" t="s">
        <v>442</v>
      </c>
      <c r="G232" s="15"/>
      <c r="H232" s="207">
        <v>2.0139999999999998</v>
      </c>
      <c r="I232" s="208"/>
      <c r="J232" s="15"/>
      <c r="K232" s="15"/>
      <c r="L232" s="204"/>
      <c r="M232" s="209"/>
      <c r="N232" s="210"/>
      <c r="O232" s="210"/>
      <c r="P232" s="210"/>
      <c r="Q232" s="210"/>
      <c r="R232" s="210"/>
      <c r="S232" s="210"/>
      <c r="T232" s="211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05" t="s">
        <v>329</v>
      </c>
      <c r="AU232" s="205" t="s">
        <v>85</v>
      </c>
      <c r="AV232" s="15" t="s">
        <v>91</v>
      </c>
      <c r="AW232" s="15" t="s">
        <v>33</v>
      </c>
      <c r="AX232" s="15" t="s">
        <v>8</v>
      </c>
      <c r="AY232" s="205" t="s">
        <v>321</v>
      </c>
    </row>
    <row r="233" s="2" customFormat="1" ht="33" customHeight="1">
      <c r="A233" s="38"/>
      <c r="B233" s="173"/>
      <c r="C233" s="174" t="s">
        <v>7</v>
      </c>
      <c r="D233" s="174" t="s">
        <v>323</v>
      </c>
      <c r="E233" s="175" t="s">
        <v>454</v>
      </c>
      <c r="F233" s="176" t="s">
        <v>455</v>
      </c>
      <c r="G233" s="177" t="s">
        <v>355</v>
      </c>
      <c r="H233" s="178">
        <v>0.62</v>
      </c>
      <c r="I233" s="179"/>
      <c r="J233" s="180">
        <f>ROUND(I233*H233,0)</f>
        <v>0</v>
      </c>
      <c r="K233" s="176" t="s">
        <v>327</v>
      </c>
      <c r="L233" s="39"/>
      <c r="M233" s="181" t="s">
        <v>1</v>
      </c>
      <c r="N233" s="182" t="s">
        <v>42</v>
      </c>
      <c r="O233" s="77"/>
      <c r="P233" s="183">
        <f>O233*H233</f>
        <v>0</v>
      </c>
      <c r="Q233" s="183">
        <v>0.25364999999999999</v>
      </c>
      <c r="R233" s="183">
        <f>Q233*H233</f>
        <v>0.15726299999999999</v>
      </c>
      <c r="S233" s="183">
        <v>0</v>
      </c>
      <c r="T233" s="18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85" t="s">
        <v>91</v>
      </c>
      <c r="AT233" s="185" t="s">
        <v>323</v>
      </c>
      <c r="AU233" s="185" t="s">
        <v>85</v>
      </c>
      <c r="AY233" s="19" t="s">
        <v>321</v>
      </c>
      <c r="BE233" s="186">
        <f>IF(N233="základní",J233,0)</f>
        <v>0</v>
      </c>
      <c r="BF233" s="186">
        <f>IF(N233="snížená",J233,0)</f>
        <v>0</v>
      </c>
      <c r="BG233" s="186">
        <f>IF(N233="zákl. přenesená",J233,0)</f>
        <v>0</v>
      </c>
      <c r="BH233" s="186">
        <f>IF(N233="sníž. přenesená",J233,0)</f>
        <v>0</v>
      </c>
      <c r="BI233" s="186">
        <f>IF(N233="nulová",J233,0)</f>
        <v>0</v>
      </c>
      <c r="BJ233" s="19" t="s">
        <v>8</v>
      </c>
      <c r="BK233" s="186">
        <f>ROUND(I233*H233,0)</f>
        <v>0</v>
      </c>
      <c r="BL233" s="19" t="s">
        <v>91</v>
      </c>
      <c r="BM233" s="185" t="s">
        <v>456</v>
      </c>
    </row>
    <row r="234" s="13" customFormat="1">
      <c r="A234" s="13"/>
      <c r="B234" s="187"/>
      <c r="C234" s="13"/>
      <c r="D234" s="188" t="s">
        <v>329</v>
      </c>
      <c r="E234" s="189" t="s">
        <v>1</v>
      </c>
      <c r="F234" s="190" t="s">
        <v>457</v>
      </c>
      <c r="G234" s="13"/>
      <c r="H234" s="191">
        <v>0.62</v>
      </c>
      <c r="I234" s="192"/>
      <c r="J234" s="13"/>
      <c r="K234" s="13"/>
      <c r="L234" s="187"/>
      <c r="M234" s="193"/>
      <c r="N234" s="194"/>
      <c r="O234" s="194"/>
      <c r="P234" s="194"/>
      <c r="Q234" s="194"/>
      <c r="R234" s="194"/>
      <c r="S234" s="194"/>
      <c r="T234" s="19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89" t="s">
        <v>329</v>
      </c>
      <c r="AU234" s="189" t="s">
        <v>85</v>
      </c>
      <c r="AV234" s="13" t="s">
        <v>85</v>
      </c>
      <c r="AW234" s="13" t="s">
        <v>33</v>
      </c>
      <c r="AX234" s="13" t="s">
        <v>77</v>
      </c>
      <c r="AY234" s="189" t="s">
        <v>321</v>
      </c>
    </row>
    <row r="235" s="14" customFormat="1">
      <c r="A235" s="14"/>
      <c r="B235" s="196"/>
      <c r="C235" s="14"/>
      <c r="D235" s="188" t="s">
        <v>329</v>
      </c>
      <c r="E235" s="197" t="s">
        <v>1</v>
      </c>
      <c r="F235" s="198" t="s">
        <v>458</v>
      </c>
      <c r="G235" s="14"/>
      <c r="H235" s="199">
        <v>0.62</v>
      </c>
      <c r="I235" s="200"/>
      <c r="J235" s="14"/>
      <c r="K235" s="14"/>
      <c r="L235" s="196"/>
      <c r="M235" s="201"/>
      <c r="N235" s="202"/>
      <c r="O235" s="202"/>
      <c r="P235" s="202"/>
      <c r="Q235" s="202"/>
      <c r="R235" s="202"/>
      <c r="S235" s="202"/>
      <c r="T235" s="20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197" t="s">
        <v>329</v>
      </c>
      <c r="AU235" s="197" t="s">
        <v>85</v>
      </c>
      <c r="AV235" s="14" t="s">
        <v>88</v>
      </c>
      <c r="AW235" s="14" t="s">
        <v>33</v>
      </c>
      <c r="AX235" s="14" t="s">
        <v>8</v>
      </c>
      <c r="AY235" s="197" t="s">
        <v>321</v>
      </c>
    </row>
    <row r="236" s="2" customFormat="1" ht="24.15" customHeight="1">
      <c r="A236" s="38"/>
      <c r="B236" s="173"/>
      <c r="C236" s="174" t="s">
        <v>459</v>
      </c>
      <c r="D236" s="174" t="s">
        <v>323</v>
      </c>
      <c r="E236" s="175" t="s">
        <v>460</v>
      </c>
      <c r="F236" s="176" t="s">
        <v>461</v>
      </c>
      <c r="G236" s="177" t="s">
        <v>355</v>
      </c>
      <c r="H236" s="178">
        <v>2.1499999999999999</v>
      </c>
      <c r="I236" s="179"/>
      <c r="J236" s="180">
        <f>ROUND(I236*H236,0)</f>
        <v>0</v>
      </c>
      <c r="K236" s="176" t="s">
        <v>327</v>
      </c>
      <c r="L236" s="39"/>
      <c r="M236" s="181" t="s">
        <v>1</v>
      </c>
      <c r="N236" s="182" t="s">
        <v>42</v>
      </c>
      <c r="O236" s="77"/>
      <c r="P236" s="183">
        <f>O236*H236</f>
        <v>0</v>
      </c>
      <c r="Q236" s="183">
        <v>0.25364999999999999</v>
      </c>
      <c r="R236" s="183">
        <f>Q236*H236</f>
        <v>0.54534749999999999</v>
      </c>
      <c r="S236" s="183">
        <v>0</v>
      </c>
      <c r="T236" s="184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85" t="s">
        <v>91</v>
      </c>
      <c r="AT236" s="185" t="s">
        <v>323</v>
      </c>
      <c r="AU236" s="185" t="s">
        <v>85</v>
      </c>
      <c r="AY236" s="19" t="s">
        <v>321</v>
      </c>
      <c r="BE236" s="186">
        <f>IF(N236="základní",J236,0)</f>
        <v>0</v>
      </c>
      <c r="BF236" s="186">
        <f>IF(N236="snížená",J236,0)</f>
        <v>0</v>
      </c>
      <c r="BG236" s="186">
        <f>IF(N236="zákl. přenesená",J236,0)</f>
        <v>0</v>
      </c>
      <c r="BH236" s="186">
        <f>IF(N236="sníž. přenesená",J236,0)</f>
        <v>0</v>
      </c>
      <c r="BI236" s="186">
        <f>IF(N236="nulová",J236,0)</f>
        <v>0</v>
      </c>
      <c r="BJ236" s="19" t="s">
        <v>8</v>
      </c>
      <c r="BK236" s="186">
        <f>ROUND(I236*H236,0)</f>
        <v>0</v>
      </c>
      <c r="BL236" s="19" t="s">
        <v>91</v>
      </c>
      <c r="BM236" s="185" t="s">
        <v>462</v>
      </c>
    </row>
    <row r="237" s="13" customFormat="1">
      <c r="A237" s="13"/>
      <c r="B237" s="187"/>
      <c r="C237" s="13"/>
      <c r="D237" s="188" t="s">
        <v>329</v>
      </c>
      <c r="E237" s="189" t="s">
        <v>1</v>
      </c>
      <c r="F237" s="190" t="s">
        <v>463</v>
      </c>
      <c r="G237" s="13"/>
      <c r="H237" s="191">
        <v>2.1499999999999999</v>
      </c>
      <c r="I237" s="192"/>
      <c r="J237" s="13"/>
      <c r="K237" s="13"/>
      <c r="L237" s="187"/>
      <c r="M237" s="193"/>
      <c r="N237" s="194"/>
      <c r="O237" s="194"/>
      <c r="P237" s="194"/>
      <c r="Q237" s="194"/>
      <c r="R237" s="194"/>
      <c r="S237" s="194"/>
      <c r="T237" s="19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89" t="s">
        <v>329</v>
      </c>
      <c r="AU237" s="189" t="s">
        <v>85</v>
      </c>
      <c r="AV237" s="13" t="s">
        <v>85</v>
      </c>
      <c r="AW237" s="13" t="s">
        <v>33</v>
      </c>
      <c r="AX237" s="13" t="s">
        <v>77</v>
      </c>
      <c r="AY237" s="189" t="s">
        <v>321</v>
      </c>
    </row>
    <row r="238" s="14" customFormat="1">
      <c r="A238" s="14"/>
      <c r="B238" s="196"/>
      <c r="C238" s="14"/>
      <c r="D238" s="188" t="s">
        <v>329</v>
      </c>
      <c r="E238" s="197" t="s">
        <v>1</v>
      </c>
      <c r="F238" s="198" t="s">
        <v>464</v>
      </c>
      <c r="G238" s="14"/>
      <c r="H238" s="199">
        <v>2.1499999999999999</v>
      </c>
      <c r="I238" s="200"/>
      <c r="J238" s="14"/>
      <c r="K238" s="14"/>
      <c r="L238" s="196"/>
      <c r="M238" s="201"/>
      <c r="N238" s="202"/>
      <c r="O238" s="202"/>
      <c r="P238" s="202"/>
      <c r="Q238" s="202"/>
      <c r="R238" s="202"/>
      <c r="S238" s="202"/>
      <c r="T238" s="20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197" t="s">
        <v>329</v>
      </c>
      <c r="AU238" s="197" t="s">
        <v>85</v>
      </c>
      <c r="AV238" s="14" t="s">
        <v>88</v>
      </c>
      <c r="AW238" s="14" t="s">
        <v>33</v>
      </c>
      <c r="AX238" s="14" t="s">
        <v>8</v>
      </c>
      <c r="AY238" s="197" t="s">
        <v>321</v>
      </c>
    </row>
    <row r="239" s="2" customFormat="1" ht="24.15" customHeight="1">
      <c r="A239" s="38"/>
      <c r="B239" s="173"/>
      <c r="C239" s="174" t="s">
        <v>465</v>
      </c>
      <c r="D239" s="174" t="s">
        <v>323</v>
      </c>
      <c r="E239" s="175" t="s">
        <v>466</v>
      </c>
      <c r="F239" s="176" t="s">
        <v>467</v>
      </c>
      <c r="G239" s="177" t="s">
        <v>355</v>
      </c>
      <c r="H239" s="178">
        <v>5.657</v>
      </c>
      <c r="I239" s="179"/>
      <c r="J239" s="180">
        <f>ROUND(I239*H239,0)</f>
        <v>0</v>
      </c>
      <c r="K239" s="176" t="s">
        <v>327</v>
      </c>
      <c r="L239" s="39"/>
      <c r="M239" s="181" t="s">
        <v>1</v>
      </c>
      <c r="N239" s="182" t="s">
        <v>42</v>
      </c>
      <c r="O239" s="77"/>
      <c r="P239" s="183">
        <f>O239*H239</f>
        <v>0</v>
      </c>
      <c r="Q239" s="183">
        <v>0.1094</v>
      </c>
      <c r="R239" s="183">
        <f>Q239*H239</f>
        <v>0.61887579999999998</v>
      </c>
      <c r="S239" s="183">
        <v>0</v>
      </c>
      <c r="T239" s="184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85" t="s">
        <v>91</v>
      </c>
      <c r="AT239" s="185" t="s">
        <v>323</v>
      </c>
      <c r="AU239" s="185" t="s">
        <v>85</v>
      </c>
      <c r="AY239" s="19" t="s">
        <v>321</v>
      </c>
      <c r="BE239" s="186">
        <f>IF(N239="základní",J239,0)</f>
        <v>0</v>
      </c>
      <c r="BF239" s="186">
        <f>IF(N239="snížená",J239,0)</f>
        <v>0</v>
      </c>
      <c r="BG239" s="186">
        <f>IF(N239="zákl. přenesená",J239,0)</f>
        <v>0</v>
      </c>
      <c r="BH239" s="186">
        <f>IF(N239="sníž. přenesená",J239,0)</f>
        <v>0</v>
      </c>
      <c r="BI239" s="186">
        <f>IF(N239="nulová",J239,0)</f>
        <v>0</v>
      </c>
      <c r="BJ239" s="19" t="s">
        <v>8</v>
      </c>
      <c r="BK239" s="186">
        <f>ROUND(I239*H239,0)</f>
        <v>0</v>
      </c>
      <c r="BL239" s="19" t="s">
        <v>91</v>
      </c>
      <c r="BM239" s="185" t="s">
        <v>468</v>
      </c>
    </row>
    <row r="240" s="13" customFormat="1">
      <c r="A240" s="13"/>
      <c r="B240" s="187"/>
      <c r="C240" s="13"/>
      <c r="D240" s="188" t="s">
        <v>329</v>
      </c>
      <c r="E240" s="189" t="s">
        <v>1</v>
      </c>
      <c r="F240" s="190" t="s">
        <v>469</v>
      </c>
      <c r="G240" s="13"/>
      <c r="H240" s="191">
        <v>1.1519999999999999</v>
      </c>
      <c r="I240" s="192"/>
      <c r="J240" s="13"/>
      <c r="K240" s="13"/>
      <c r="L240" s="187"/>
      <c r="M240" s="193"/>
      <c r="N240" s="194"/>
      <c r="O240" s="194"/>
      <c r="P240" s="194"/>
      <c r="Q240" s="194"/>
      <c r="R240" s="194"/>
      <c r="S240" s="194"/>
      <c r="T240" s="19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89" t="s">
        <v>329</v>
      </c>
      <c r="AU240" s="189" t="s">
        <v>85</v>
      </c>
      <c r="AV240" s="13" t="s">
        <v>85</v>
      </c>
      <c r="AW240" s="13" t="s">
        <v>33</v>
      </c>
      <c r="AX240" s="13" t="s">
        <v>77</v>
      </c>
      <c r="AY240" s="189" t="s">
        <v>321</v>
      </c>
    </row>
    <row r="241" s="13" customFormat="1">
      <c r="A241" s="13"/>
      <c r="B241" s="187"/>
      <c r="C241" s="13"/>
      <c r="D241" s="188" t="s">
        <v>329</v>
      </c>
      <c r="E241" s="189" t="s">
        <v>1</v>
      </c>
      <c r="F241" s="190" t="s">
        <v>470</v>
      </c>
      <c r="G241" s="13"/>
      <c r="H241" s="191">
        <v>4.5049999999999999</v>
      </c>
      <c r="I241" s="192"/>
      <c r="J241" s="13"/>
      <c r="K241" s="13"/>
      <c r="L241" s="187"/>
      <c r="M241" s="193"/>
      <c r="N241" s="194"/>
      <c r="O241" s="194"/>
      <c r="P241" s="194"/>
      <c r="Q241" s="194"/>
      <c r="R241" s="194"/>
      <c r="S241" s="194"/>
      <c r="T241" s="19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89" t="s">
        <v>329</v>
      </c>
      <c r="AU241" s="189" t="s">
        <v>85</v>
      </c>
      <c r="AV241" s="13" t="s">
        <v>85</v>
      </c>
      <c r="AW241" s="13" t="s">
        <v>33</v>
      </c>
      <c r="AX241" s="13" t="s">
        <v>77</v>
      </c>
      <c r="AY241" s="189" t="s">
        <v>321</v>
      </c>
    </row>
    <row r="242" s="14" customFormat="1">
      <c r="A242" s="14"/>
      <c r="B242" s="196"/>
      <c r="C242" s="14"/>
      <c r="D242" s="188" t="s">
        <v>329</v>
      </c>
      <c r="E242" s="197" t="s">
        <v>1</v>
      </c>
      <c r="F242" s="198" t="s">
        <v>346</v>
      </c>
      <c r="G242" s="14"/>
      <c r="H242" s="199">
        <v>5.657</v>
      </c>
      <c r="I242" s="200"/>
      <c r="J242" s="14"/>
      <c r="K242" s="14"/>
      <c r="L242" s="196"/>
      <c r="M242" s="201"/>
      <c r="N242" s="202"/>
      <c r="O242" s="202"/>
      <c r="P242" s="202"/>
      <c r="Q242" s="202"/>
      <c r="R242" s="202"/>
      <c r="S242" s="202"/>
      <c r="T242" s="20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197" t="s">
        <v>329</v>
      </c>
      <c r="AU242" s="197" t="s">
        <v>85</v>
      </c>
      <c r="AV242" s="14" t="s">
        <v>88</v>
      </c>
      <c r="AW242" s="14" t="s">
        <v>33</v>
      </c>
      <c r="AX242" s="14" t="s">
        <v>8</v>
      </c>
      <c r="AY242" s="197" t="s">
        <v>321</v>
      </c>
    </row>
    <row r="243" s="2" customFormat="1" ht="24.15" customHeight="1">
      <c r="A243" s="38"/>
      <c r="B243" s="173"/>
      <c r="C243" s="174" t="s">
        <v>471</v>
      </c>
      <c r="D243" s="174" t="s">
        <v>323</v>
      </c>
      <c r="E243" s="175" t="s">
        <v>472</v>
      </c>
      <c r="F243" s="176" t="s">
        <v>473</v>
      </c>
      <c r="G243" s="177" t="s">
        <v>355</v>
      </c>
      <c r="H243" s="178">
        <v>4.8799999999999999</v>
      </c>
      <c r="I243" s="179"/>
      <c r="J243" s="180">
        <f>ROUND(I243*H243,0)</f>
        <v>0</v>
      </c>
      <c r="K243" s="176" t="s">
        <v>327</v>
      </c>
      <c r="L243" s="39"/>
      <c r="M243" s="181" t="s">
        <v>1</v>
      </c>
      <c r="N243" s="182" t="s">
        <v>42</v>
      </c>
      <c r="O243" s="77"/>
      <c r="P243" s="183">
        <f>O243*H243</f>
        <v>0</v>
      </c>
      <c r="Q243" s="183">
        <v>0.23458000000000001</v>
      </c>
      <c r="R243" s="183">
        <f>Q243*H243</f>
        <v>1.1447504</v>
      </c>
      <c r="S243" s="183">
        <v>0</v>
      </c>
      <c r="T243" s="184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85" t="s">
        <v>91</v>
      </c>
      <c r="AT243" s="185" t="s">
        <v>323</v>
      </c>
      <c r="AU243" s="185" t="s">
        <v>85</v>
      </c>
      <c r="AY243" s="19" t="s">
        <v>321</v>
      </c>
      <c r="BE243" s="186">
        <f>IF(N243="základní",J243,0)</f>
        <v>0</v>
      </c>
      <c r="BF243" s="186">
        <f>IF(N243="snížená",J243,0)</f>
        <v>0</v>
      </c>
      <c r="BG243" s="186">
        <f>IF(N243="zákl. přenesená",J243,0)</f>
        <v>0</v>
      </c>
      <c r="BH243" s="186">
        <f>IF(N243="sníž. přenesená",J243,0)</f>
        <v>0</v>
      </c>
      <c r="BI243" s="186">
        <f>IF(N243="nulová",J243,0)</f>
        <v>0</v>
      </c>
      <c r="BJ243" s="19" t="s">
        <v>8</v>
      </c>
      <c r="BK243" s="186">
        <f>ROUND(I243*H243,0)</f>
        <v>0</v>
      </c>
      <c r="BL243" s="19" t="s">
        <v>91</v>
      </c>
      <c r="BM243" s="185" t="s">
        <v>474</v>
      </c>
    </row>
    <row r="244" s="13" customFormat="1">
      <c r="A244" s="13"/>
      <c r="B244" s="187"/>
      <c r="C244" s="13"/>
      <c r="D244" s="188" t="s">
        <v>329</v>
      </c>
      <c r="E244" s="189" t="s">
        <v>1</v>
      </c>
      <c r="F244" s="190" t="s">
        <v>475</v>
      </c>
      <c r="G244" s="13"/>
      <c r="H244" s="191">
        <v>2.1800000000000002</v>
      </c>
      <c r="I244" s="192"/>
      <c r="J244" s="13"/>
      <c r="K244" s="13"/>
      <c r="L244" s="187"/>
      <c r="M244" s="193"/>
      <c r="N244" s="194"/>
      <c r="O244" s="194"/>
      <c r="P244" s="194"/>
      <c r="Q244" s="194"/>
      <c r="R244" s="194"/>
      <c r="S244" s="194"/>
      <c r="T244" s="19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89" t="s">
        <v>329</v>
      </c>
      <c r="AU244" s="189" t="s">
        <v>85</v>
      </c>
      <c r="AV244" s="13" t="s">
        <v>85</v>
      </c>
      <c r="AW244" s="13" t="s">
        <v>33</v>
      </c>
      <c r="AX244" s="13" t="s">
        <v>77</v>
      </c>
      <c r="AY244" s="189" t="s">
        <v>321</v>
      </c>
    </row>
    <row r="245" s="14" customFormat="1">
      <c r="A245" s="14"/>
      <c r="B245" s="196"/>
      <c r="C245" s="14"/>
      <c r="D245" s="188" t="s">
        <v>329</v>
      </c>
      <c r="E245" s="197" t="s">
        <v>1</v>
      </c>
      <c r="F245" s="198" t="s">
        <v>476</v>
      </c>
      <c r="G245" s="14"/>
      <c r="H245" s="199">
        <v>2.1800000000000002</v>
      </c>
      <c r="I245" s="200"/>
      <c r="J245" s="14"/>
      <c r="K245" s="14"/>
      <c r="L245" s="196"/>
      <c r="M245" s="201"/>
      <c r="N245" s="202"/>
      <c r="O245" s="202"/>
      <c r="P245" s="202"/>
      <c r="Q245" s="202"/>
      <c r="R245" s="202"/>
      <c r="S245" s="202"/>
      <c r="T245" s="20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197" t="s">
        <v>329</v>
      </c>
      <c r="AU245" s="197" t="s">
        <v>85</v>
      </c>
      <c r="AV245" s="14" t="s">
        <v>88</v>
      </c>
      <c r="AW245" s="14" t="s">
        <v>33</v>
      </c>
      <c r="AX245" s="14" t="s">
        <v>77</v>
      </c>
      <c r="AY245" s="197" t="s">
        <v>321</v>
      </c>
    </row>
    <row r="246" s="13" customFormat="1">
      <c r="A246" s="13"/>
      <c r="B246" s="187"/>
      <c r="C246" s="13"/>
      <c r="D246" s="188" t="s">
        <v>329</v>
      </c>
      <c r="E246" s="189" t="s">
        <v>1</v>
      </c>
      <c r="F246" s="190" t="s">
        <v>477</v>
      </c>
      <c r="G246" s="13"/>
      <c r="H246" s="191">
        <v>2.7000000000000002</v>
      </c>
      <c r="I246" s="192"/>
      <c r="J246" s="13"/>
      <c r="K246" s="13"/>
      <c r="L246" s="187"/>
      <c r="M246" s="193"/>
      <c r="N246" s="194"/>
      <c r="O246" s="194"/>
      <c r="P246" s="194"/>
      <c r="Q246" s="194"/>
      <c r="R246" s="194"/>
      <c r="S246" s="194"/>
      <c r="T246" s="19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89" t="s">
        <v>329</v>
      </c>
      <c r="AU246" s="189" t="s">
        <v>85</v>
      </c>
      <c r="AV246" s="13" t="s">
        <v>85</v>
      </c>
      <c r="AW246" s="13" t="s">
        <v>33</v>
      </c>
      <c r="AX246" s="13" t="s">
        <v>77</v>
      </c>
      <c r="AY246" s="189" t="s">
        <v>321</v>
      </c>
    </row>
    <row r="247" s="14" customFormat="1">
      <c r="A247" s="14"/>
      <c r="B247" s="196"/>
      <c r="C247" s="14"/>
      <c r="D247" s="188" t="s">
        <v>329</v>
      </c>
      <c r="E247" s="197" t="s">
        <v>1</v>
      </c>
      <c r="F247" s="198" t="s">
        <v>478</v>
      </c>
      <c r="G247" s="14"/>
      <c r="H247" s="199">
        <v>2.7000000000000002</v>
      </c>
      <c r="I247" s="200"/>
      <c r="J247" s="14"/>
      <c r="K247" s="14"/>
      <c r="L247" s="196"/>
      <c r="M247" s="201"/>
      <c r="N247" s="202"/>
      <c r="O247" s="202"/>
      <c r="P247" s="202"/>
      <c r="Q247" s="202"/>
      <c r="R247" s="202"/>
      <c r="S247" s="202"/>
      <c r="T247" s="20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197" t="s">
        <v>329</v>
      </c>
      <c r="AU247" s="197" t="s">
        <v>85</v>
      </c>
      <c r="AV247" s="14" t="s">
        <v>88</v>
      </c>
      <c r="AW247" s="14" t="s">
        <v>33</v>
      </c>
      <c r="AX247" s="14" t="s">
        <v>77</v>
      </c>
      <c r="AY247" s="197" t="s">
        <v>321</v>
      </c>
    </row>
    <row r="248" s="15" customFormat="1">
      <c r="A248" s="15"/>
      <c r="B248" s="204"/>
      <c r="C248" s="15"/>
      <c r="D248" s="188" t="s">
        <v>329</v>
      </c>
      <c r="E248" s="205" t="s">
        <v>1</v>
      </c>
      <c r="F248" s="206" t="s">
        <v>442</v>
      </c>
      <c r="G248" s="15"/>
      <c r="H248" s="207">
        <v>4.8799999999999999</v>
      </c>
      <c r="I248" s="208"/>
      <c r="J248" s="15"/>
      <c r="K248" s="15"/>
      <c r="L248" s="204"/>
      <c r="M248" s="209"/>
      <c r="N248" s="210"/>
      <c r="O248" s="210"/>
      <c r="P248" s="210"/>
      <c r="Q248" s="210"/>
      <c r="R248" s="210"/>
      <c r="S248" s="210"/>
      <c r="T248" s="211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05" t="s">
        <v>329</v>
      </c>
      <c r="AU248" s="205" t="s">
        <v>85</v>
      </c>
      <c r="AV248" s="15" t="s">
        <v>91</v>
      </c>
      <c r="AW248" s="15" t="s">
        <v>33</v>
      </c>
      <c r="AX248" s="15" t="s">
        <v>8</v>
      </c>
      <c r="AY248" s="205" t="s">
        <v>321</v>
      </c>
    </row>
    <row r="249" s="2" customFormat="1" ht="24.15" customHeight="1">
      <c r="A249" s="38"/>
      <c r="B249" s="173"/>
      <c r="C249" s="174" t="s">
        <v>479</v>
      </c>
      <c r="D249" s="174" t="s">
        <v>323</v>
      </c>
      <c r="E249" s="175" t="s">
        <v>480</v>
      </c>
      <c r="F249" s="176" t="s">
        <v>481</v>
      </c>
      <c r="G249" s="177" t="s">
        <v>355</v>
      </c>
      <c r="H249" s="178">
        <v>257.43700000000001</v>
      </c>
      <c r="I249" s="179"/>
      <c r="J249" s="180">
        <f>ROUND(I249*H249,0)</f>
        <v>0</v>
      </c>
      <c r="K249" s="176" t="s">
        <v>327</v>
      </c>
      <c r="L249" s="39"/>
      <c r="M249" s="181" t="s">
        <v>1</v>
      </c>
      <c r="N249" s="182" t="s">
        <v>42</v>
      </c>
      <c r="O249" s="77"/>
      <c r="P249" s="183">
        <f>O249*H249</f>
        <v>0</v>
      </c>
      <c r="Q249" s="183">
        <v>0.094480999999999996</v>
      </c>
      <c r="R249" s="183">
        <f>Q249*H249</f>
        <v>24.322905197000001</v>
      </c>
      <c r="S249" s="183">
        <v>0</v>
      </c>
      <c r="T249" s="184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185" t="s">
        <v>91</v>
      </c>
      <c r="AT249" s="185" t="s">
        <v>323</v>
      </c>
      <c r="AU249" s="185" t="s">
        <v>85</v>
      </c>
      <c r="AY249" s="19" t="s">
        <v>321</v>
      </c>
      <c r="BE249" s="186">
        <f>IF(N249="základní",J249,0)</f>
        <v>0</v>
      </c>
      <c r="BF249" s="186">
        <f>IF(N249="snížená",J249,0)</f>
        <v>0</v>
      </c>
      <c r="BG249" s="186">
        <f>IF(N249="zákl. přenesená",J249,0)</f>
        <v>0</v>
      </c>
      <c r="BH249" s="186">
        <f>IF(N249="sníž. přenesená",J249,0)</f>
        <v>0</v>
      </c>
      <c r="BI249" s="186">
        <f>IF(N249="nulová",J249,0)</f>
        <v>0</v>
      </c>
      <c r="BJ249" s="19" t="s">
        <v>8</v>
      </c>
      <c r="BK249" s="186">
        <f>ROUND(I249*H249,0)</f>
        <v>0</v>
      </c>
      <c r="BL249" s="19" t="s">
        <v>91</v>
      </c>
      <c r="BM249" s="185" t="s">
        <v>482</v>
      </c>
    </row>
    <row r="250" s="13" customFormat="1">
      <c r="A250" s="13"/>
      <c r="B250" s="187"/>
      <c r="C250" s="13"/>
      <c r="D250" s="188" t="s">
        <v>329</v>
      </c>
      <c r="E250" s="189" t="s">
        <v>1</v>
      </c>
      <c r="F250" s="190" t="s">
        <v>483</v>
      </c>
      <c r="G250" s="13"/>
      <c r="H250" s="191">
        <v>7.6799999999999997</v>
      </c>
      <c r="I250" s="192"/>
      <c r="J250" s="13"/>
      <c r="K250" s="13"/>
      <c r="L250" s="187"/>
      <c r="M250" s="193"/>
      <c r="N250" s="194"/>
      <c r="O250" s="194"/>
      <c r="P250" s="194"/>
      <c r="Q250" s="194"/>
      <c r="R250" s="194"/>
      <c r="S250" s="194"/>
      <c r="T250" s="19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89" t="s">
        <v>329</v>
      </c>
      <c r="AU250" s="189" t="s">
        <v>85</v>
      </c>
      <c r="AV250" s="13" t="s">
        <v>85</v>
      </c>
      <c r="AW250" s="13" t="s">
        <v>33</v>
      </c>
      <c r="AX250" s="13" t="s">
        <v>77</v>
      </c>
      <c r="AY250" s="189" t="s">
        <v>321</v>
      </c>
    </row>
    <row r="251" s="13" customFormat="1">
      <c r="A251" s="13"/>
      <c r="B251" s="187"/>
      <c r="C251" s="13"/>
      <c r="D251" s="188" t="s">
        <v>329</v>
      </c>
      <c r="E251" s="189" t="s">
        <v>1</v>
      </c>
      <c r="F251" s="190" t="s">
        <v>484</v>
      </c>
      <c r="G251" s="13"/>
      <c r="H251" s="191">
        <v>4.0350000000000001</v>
      </c>
      <c r="I251" s="192"/>
      <c r="J251" s="13"/>
      <c r="K251" s="13"/>
      <c r="L251" s="187"/>
      <c r="M251" s="193"/>
      <c r="N251" s="194"/>
      <c r="O251" s="194"/>
      <c r="P251" s="194"/>
      <c r="Q251" s="194"/>
      <c r="R251" s="194"/>
      <c r="S251" s="194"/>
      <c r="T251" s="19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89" t="s">
        <v>329</v>
      </c>
      <c r="AU251" s="189" t="s">
        <v>85</v>
      </c>
      <c r="AV251" s="13" t="s">
        <v>85</v>
      </c>
      <c r="AW251" s="13" t="s">
        <v>33</v>
      </c>
      <c r="AX251" s="13" t="s">
        <v>77</v>
      </c>
      <c r="AY251" s="189" t="s">
        <v>321</v>
      </c>
    </row>
    <row r="252" s="13" customFormat="1">
      <c r="A252" s="13"/>
      <c r="B252" s="187"/>
      <c r="C252" s="13"/>
      <c r="D252" s="188" t="s">
        <v>329</v>
      </c>
      <c r="E252" s="189" t="s">
        <v>1</v>
      </c>
      <c r="F252" s="190" t="s">
        <v>485</v>
      </c>
      <c r="G252" s="13"/>
      <c r="H252" s="191">
        <v>2.46</v>
      </c>
      <c r="I252" s="192"/>
      <c r="J252" s="13"/>
      <c r="K252" s="13"/>
      <c r="L252" s="187"/>
      <c r="M252" s="193"/>
      <c r="N252" s="194"/>
      <c r="O252" s="194"/>
      <c r="P252" s="194"/>
      <c r="Q252" s="194"/>
      <c r="R252" s="194"/>
      <c r="S252" s="194"/>
      <c r="T252" s="19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89" t="s">
        <v>329</v>
      </c>
      <c r="AU252" s="189" t="s">
        <v>85</v>
      </c>
      <c r="AV252" s="13" t="s">
        <v>85</v>
      </c>
      <c r="AW252" s="13" t="s">
        <v>33</v>
      </c>
      <c r="AX252" s="13" t="s">
        <v>77</v>
      </c>
      <c r="AY252" s="189" t="s">
        <v>321</v>
      </c>
    </row>
    <row r="253" s="14" customFormat="1">
      <c r="A253" s="14"/>
      <c r="B253" s="196"/>
      <c r="C253" s="14"/>
      <c r="D253" s="188" t="s">
        <v>329</v>
      </c>
      <c r="E253" s="197" t="s">
        <v>116</v>
      </c>
      <c r="F253" s="198" t="s">
        <v>486</v>
      </c>
      <c r="G253" s="14"/>
      <c r="H253" s="199">
        <v>14.175000000000001</v>
      </c>
      <c r="I253" s="200"/>
      <c r="J253" s="14"/>
      <c r="K253" s="14"/>
      <c r="L253" s="196"/>
      <c r="M253" s="201"/>
      <c r="N253" s="202"/>
      <c r="O253" s="202"/>
      <c r="P253" s="202"/>
      <c r="Q253" s="202"/>
      <c r="R253" s="202"/>
      <c r="S253" s="202"/>
      <c r="T253" s="20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197" t="s">
        <v>329</v>
      </c>
      <c r="AU253" s="197" t="s">
        <v>85</v>
      </c>
      <c r="AV253" s="14" t="s">
        <v>88</v>
      </c>
      <c r="AW253" s="14" t="s">
        <v>33</v>
      </c>
      <c r="AX253" s="14" t="s">
        <v>77</v>
      </c>
      <c r="AY253" s="197" t="s">
        <v>321</v>
      </c>
    </row>
    <row r="254" s="13" customFormat="1">
      <c r="A254" s="13"/>
      <c r="B254" s="187"/>
      <c r="C254" s="13"/>
      <c r="D254" s="188" t="s">
        <v>329</v>
      </c>
      <c r="E254" s="189" t="s">
        <v>1</v>
      </c>
      <c r="F254" s="190" t="s">
        <v>487</v>
      </c>
      <c r="G254" s="13"/>
      <c r="H254" s="191">
        <v>126.062</v>
      </c>
      <c r="I254" s="192"/>
      <c r="J254" s="13"/>
      <c r="K254" s="13"/>
      <c r="L254" s="187"/>
      <c r="M254" s="193"/>
      <c r="N254" s="194"/>
      <c r="O254" s="194"/>
      <c r="P254" s="194"/>
      <c r="Q254" s="194"/>
      <c r="R254" s="194"/>
      <c r="S254" s="194"/>
      <c r="T254" s="19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89" t="s">
        <v>329</v>
      </c>
      <c r="AU254" s="189" t="s">
        <v>85</v>
      </c>
      <c r="AV254" s="13" t="s">
        <v>85</v>
      </c>
      <c r="AW254" s="13" t="s">
        <v>33</v>
      </c>
      <c r="AX254" s="13" t="s">
        <v>77</v>
      </c>
      <c r="AY254" s="189" t="s">
        <v>321</v>
      </c>
    </row>
    <row r="255" s="13" customFormat="1">
      <c r="A255" s="13"/>
      <c r="B255" s="187"/>
      <c r="C255" s="13"/>
      <c r="D255" s="188" t="s">
        <v>329</v>
      </c>
      <c r="E255" s="189" t="s">
        <v>1</v>
      </c>
      <c r="F255" s="190" t="s">
        <v>488</v>
      </c>
      <c r="G255" s="13"/>
      <c r="H255" s="191">
        <v>-18.518000000000001</v>
      </c>
      <c r="I255" s="192"/>
      <c r="J255" s="13"/>
      <c r="K255" s="13"/>
      <c r="L255" s="187"/>
      <c r="M255" s="193"/>
      <c r="N255" s="194"/>
      <c r="O255" s="194"/>
      <c r="P255" s="194"/>
      <c r="Q255" s="194"/>
      <c r="R255" s="194"/>
      <c r="S255" s="194"/>
      <c r="T255" s="19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89" t="s">
        <v>329</v>
      </c>
      <c r="AU255" s="189" t="s">
        <v>85</v>
      </c>
      <c r="AV255" s="13" t="s">
        <v>85</v>
      </c>
      <c r="AW255" s="13" t="s">
        <v>33</v>
      </c>
      <c r="AX255" s="13" t="s">
        <v>77</v>
      </c>
      <c r="AY255" s="189" t="s">
        <v>321</v>
      </c>
    </row>
    <row r="256" s="13" customFormat="1">
      <c r="A256" s="13"/>
      <c r="B256" s="187"/>
      <c r="C256" s="13"/>
      <c r="D256" s="188" t="s">
        <v>329</v>
      </c>
      <c r="E256" s="189" t="s">
        <v>1</v>
      </c>
      <c r="F256" s="190" t="s">
        <v>489</v>
      </c>
      <c r="G256" s="13"/>
      <c r="H256" s="191">
        <v>61.582000000000001</v>
      </c>
      <c r="I256" s="192"/>
      <c r="J256" s="13"/>
      <c r="K256" s="13"/>
      <c r="L256" s="187"/>
      <c r="M256" s="193"/>
      <c r="N256" s="194"/>
      <c r="O256" s="194"/>
      <c r="P256" s="194"/>
      <c r="Q256" s="194"/>
      <c r="R256" s="194"/>
      <c r="S256" s="194"/>
      <c r="T256" s="19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89" t="s">
        <v>329</v>
      </c>
      <c r="AU256" s="189" t="s">
        <v>85</v>
      </c>
      <c r="AV256" s="13" t="s">
        <v>85</v>
      </c>
      <c r="AW256" s="13" t="s">
        <v>33</v>
      </c>
      <c r="AX256" s="13" t="s">
        <v>77</v>
      </c>
      <c r="AY256" s="189" t="s">
        <v>321</v>
      </c>
    </row>
    <row r="257" s="13" customFormat="1">
      <c r="A257" s="13"/>
      <c r="B257" s="187"/>
      <c r="C257" s="13"/>
      <c r="D257" s="188" t="s">
        <v>329</v>
      </c>
      <c r="E257" s="189" t="s">
        <v>1</v>
      </c>
      <c r="F257" s="190" t="s">
        <v>490</v>
      </c>
      <c r="G257" s="13"/>
      <c r="H257" s="191">
        <v>-3.5459999999999998</v>
      </c>
      <c r="I257" s="192"/>
      <c r="J257" s="13"/>
      <c r="K257" s="13"/>
      <c r="L257" s="187"/>
      <c r="M257" s="193"/>
      <c r="N257" s="194"/>
      <c r="O257" s="194"/>
      <c r="P257" s="194"/>
      <c r="Q257" s="194"/>
      <c r="R257" s="194"/>
      <c r="S257" s="194"/>
      <c r="T257" s="19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89" t="s">
        <v>329</v>
      </c>
      <c r="AU257" s="189" t="s">
        <v>85</v>
      </c>
      <c r="AV257" s="13" t="s">
        <v>85</v>
      </c>
      <c r="AW257" s="13" t="s">
        <v>33</v>
      </c>
      <c r="AX257" s="13" t="s">
        <v>77</v>
      </c>
      <c r="AY257" s="189" t="s">
        <v>321</v>
      </c>
    </row>
    <row r="258" s="13" customFormat="1">
      <c r="A258" s="13"/>
      <c r="B258" s="187"/>
      <c r="C258" s="13"/>
      <c r="D258" s="188" t="s">
        <v>329</v>
      </c>
      <c r="E258" s="189" t="s">
        <v>1</v>
      </c>
      <c r="F258" s="190" t="s">
        <v>491</v>
      </c>
      <c r="G258" s="13"/>
      <c r="H258" s="191">
        <v>84.474999999999994</v>
      </c>
      <c r="I258" s="192"/>
      <c r="J258" s="13"/>
      <c r="K258" s="13"/>
      <c r="L258" s="187"/>
      <c r="M258" s="193"/>
      <c r="N258" s="194"/>
      <c r="O258" s="194"/>
      <c r="P258" s="194"/>
      <c r="Q258" s="194"/>
      <c r="R258" s="194"/>
      <c r="S258" s="194"/>
      <c r="T258" s="19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89" t="s">
        <v>329</v>
      </c>
      <c r="AU258" s="189" t="s">
        <v>85</v>
      </c>
      <c r="AV258" s="13" t="s">
        <v>85</v>
      </c>
      <c r="AW258" s="13" t="s">
        <v>33</v>
      </c>
      <c r="AX258" s="13" t="s">
        <v>77</v>
      </c>
      <c r="AY258" s="189" t="s">
        <v>321</v>
      </c>
    </row>
    <row r="259" s="13" customFormat="1">
      <c r="A259" s="13"/>
      <c r="B259" s="187"/>
      <c r="C259" s="13"/>
      <c r="D259" s="188" t="s">
        <v>329</v>
      </c>
      <c r="E259" s="189" t="s">
        <v>1</v>
      </c>
      <c r="F259" s="190" t="s">
        <v>492</v>
      </c>
      <c r="G259" s="13"/>
      <c r="H259" s="191">
        <v>-9.6530000000000005</v>
      </c>
      <c r="I259" s="192"/>
      <c r="J259" s="13"/>
      <c r="K259" s="13"/>
      <c r="L259" s="187"/>
      <c r="M259" s="193"/>
      <c r="N259" s="194"/>
      <c r="O259" s="194"/>
      <c r="P259" s="194"/>
      <c r="Q259" s="194"/>
      <c r="R259" s="194"/>
      <c r="S259" s="194"/>
      <c r="T259" s="19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89" t="s">
        <v>329</v>
      </c>
      <c r="AU259" s="189" t="s">
        <v>85</v>
      </c>
      <c r="AV259" s="13" t="s">
        <v>85</v>
      </c>
      <c r="AW259" s="13" t="s">
        <v>33</v>
      </c>
      <c r="AX259" s="13" t="s">
        <v>77</v>
      </c>
      <c r="AY259" s="189" t="s">
        <v>321</v>
      </c>
    </row>
    <row r="260" s="13" customFormat="1">
      <c r="A260" s="13"/>
      <c r="B260" s="187"/>
      <c r="C260" s="13"/>
      <c r="D260" s="188" t="s">
        <v>329</v>
      </c>
      <c r="E260" s="189" t="s">
        <v>1</v>
      </c>
      <c r="F260" s="190" t="s">
        <v>493</v>
      </c>
      <c r="G260" s="13"/>
      <c r="H260" s="191">
        <v>2.8599999999999999</v>
      </c>
      <c r="I260" s="192"/>
      <c r="J260" s="13"/>
      <c r="K260" s="13"/>
      <c r="L260" s="187"/>
      <c r="M260" s="193"/>
      <c r="N260" s="194"/>
      <c r="O260" s="194"/>
      <c r="P260" s="194"/>
      <c r="Q260" s="194"/>
      <c r="R260" s="194"/>
      <c r="S260" s="194"/>
      <c r="T260" s="19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89" t="s">
        <v>329</v>
      </c>
      <c r="AU260" s="189" t="s">
        <v>85</v>
      </c>
      <c r="AV260" s="13" t="s">
        <v>85</v>
      </c>
      <c r="AW260" s="13" t="s">
        <v>33</v>
      </c>
      <c r="AX260" s="13" t="s">
        <v>77</v>
      </c>
      <c r="AY260" s="189" t="s">
        <v>321</v>
      </c>
    </row>
    <row r="261" s="14" customFormat="1">
      <c r="A261" s="14"/>
      <c r="B261" s="196"/>
      <c r="C261" s="14"/>
      <c r="D261" s="188" t="s">
        <v>329</v>
      </c>
      <c r="E261" s="197" t="s">
        <v>119</v>
      </c>
      <c r="F261" s="198" t="s">
        <v>391</v>
      </c>
      <c r="G261" s="14"/>
      <c r="H261" s="199">
        <v>243.262</v>
      </c>
      <c r="I261" s="200"/>
      <c r="J261" s="14"/>
      <c r="K261" s="14"/>
      <c r="L261" s="196"/>
      <c r="M261" s="201"/>
      <c r="N261" s="202"/>
      <c r="O261" s="202"/>
      <c r="P261" s="202"/>
      <c r="Q261" s="202"/>
      <c r="R261" s="202"/>
      <c r="S261" s="202"/>
      <c r="T261" s="20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197" t="s">
        <v>329</v>
      </c>
      <c r="AU261" s="197" t="s">
        <v>85</v>
      </c>
      <c r="AV261" s="14" t="s">
        <v>88</v>
      </c>
      <c r="AW261" s="14" t="s">
        <v>33</v>
      </c>
      <c r="AX261" s="14" t="s">
        <v>77</v>
      </c>
      <c r="AY261" s="197" t="s">
        <v>321</v>
      </c>
    </row>
    <row r="262" s="15" customFormat="1">
      <c r="A262" s="15"/>
      <c r="B262" s="204"/>
      <c r="C262" s="15"/>
      <c r="D262" s="188" t="s">
        <v>329</v>
      </c>
      <c r="E262" s="205" t="s">
        <v>1</v>
      </c>
      <c r="F262" s="206" t="s">
        <v>442</v>
      </c>
      <c r="G262" s="15"/>
      <c r="H262" s="207">
        <v>257.43700000000001</v>
      </c>
      <c r="I262" s="208"/>
      <c r="J262" s="15"/>
      <c r="K262" s="15"/>
      <c r="L262" s="204"/>
      <c r="M262" s="209"/>
      <c r="N262" s="210"/>
      <c r="O262" s="210"/>
      <c r="P262" s="210"/>
      <c r="Q262" s="210"/>
      <c r="R262" s="210"/>
      <c r="S262" s="210"/>
      <c r="T262" s="211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05" t="s">
        <v>329</v>
      </c>
      <c r="AU262" s="205" t="s">
        <v>85</v>
      </c>
      <c r="AV262" s="15" t="s">
        <v>91</v>
      </c>
      <c r="AW262" s="15" t="s">
        <v>33</v>
      </c>
      <c r="AX262" s="15" t="s">
        <v>8</v>
      </c>
      <c r="AY262" s="205" t="s">
        <v>321</v>
      </c>
    </row>
    <row r="263" s="2" customFormat="1" ht="24.15" customHeight="1">
      <c r="A263" s="38"/>
      <c r="B263" s="173"/>
      <c r="C263" s="174" t="s">
        <v>494</v>
      </c>
      <c r="D263" s="174" t="s">
        <v>323</v>
      </c>
      <c r="E263" s="175" t="s">
        <v>495</v>
      </c>
      <c r="F263" s="176" t="s">
        <v>496</v>
      </c>
      <c r="G263" s="177" t="s">
        <v>497</v>
      </c>
      <c r="H263" s="178">
        <v>87.780000000000001</v>
      </c>
      <c r="I263" s="179"/>
      <c r="J263" s="180">
        <f>ROUND(I263*H263,0)</f>
        <v>0</v>
      </c>
      <c r="K263" s="176" t="s">
        <v>327</v>
      </c>
      <c r="L263" s="39"/>
      <c r="M263" s="181" t="s">
        <v>1</v>
      </c>
      <c r="N263" s="182" t="s">
        <v>42</v>
      </c>
      <c r="O263" s="77"/>
      <c r="P263" s="183">
        <f>O263*H263</f>
        <v>0</v>
      </c>
      <c r="Q263" s="183">
        <v>0.00012040709999999999</v>
      </c>
      <c r="R263" s="183">
        <f>Q263*H263</f>
        <v>0.010569335237999999</v>
      </c>
      <c r="S263" s="183">
        <v>0</v>
      </c>
      <c r="T263" s="184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185" t="s">
        <v>91</v>
      </c>
      <c r="AT263" s="185" t="s">
        <v>323</v>
      </c>
      <c r="AU263" s="185" t="s">
        <v>85</v>
      </c>
      <c r="AY263" s="19" t="s">
        <v>321</v>
      </c>
      <c r="BE263" s="186">
        <f>IF(N263="základní",J263,0)</f>
        <v>0</v>
      </c>
      <c r="BF263" s="186">
        <f>IF(N263="snížená",J263,0)</f>
        <v>0</v>
      </c>
      <c r="BG263" s="186">
        <f>IF(N263="zákl. přenesená",J263,0)</f>
        <v>0</v>
      </c>
      <c r="BH263" s="186">
        <f>IF(N263="sníž. přenesená",J263,0)</f>
        <v>0</v>
      </c>
      <c r="BI263" s="186">
        <f>IF(N263="nulová",J263,0)</f>
        <v>0</v>
      </c>
      <c r="BJ263" s="19" t="s">
        <v>8</v>
      </c>
      <c r="BK263" s="186">
        <f>ROUND(I263*H263,0)</f>
        <v>0</v>
      </c>
      <c r="BL263" s="19" t="s">
        <v>91</v>
      </c>
      <c r="BM263" s="185" t="s">
        <v>498</v>
      </c>
    </row>
    <row r="264" s="13" customFormat="1">
      <c r="A264" s="13"/>
      <c r="B264" s="187"/>
      <c r="C264" s="13"/>
      <c r="D264" s="188" t="s">
        <v>329</v>
      </c>
      <c r="E264" s="189" t="s">
        <v>1</v>
      </c>
      <c r="F264" s="190" t="s">
        <v>499</v>
      </c>
      <c r="G264" s="13"/>
      <c r="H264" s="191">
        <v>40.664999999999999</v>
      </c>
      <c r="I264" s="192"/>
      <c r="J264" s="13"/>
      <c r="K264" s="13"/>
      <c r="L264" s="187"/>
      <c r="M264" s="193"/>
      <c r="N264" s="194"/>
      <c r="O264" s="194"/>
      <c r="P264" s="194"/>
      <c r="Q264" s="194"/>
      <c r="R264" s="194"/>
      <c r="S264" s="194"/>
      <c r="T264" s="19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89" t="s">
        <v>329</v>
      </c>
      <c r="AU264" s="189" t="s">
        <v>85</v>
      </c>
      <c r="AV264" s="13" t="s">
        <v>85</v>
      </c>
      <c r="AW264" s="13" t="s">
        <v>33</v>
      </c>
      <c r="AX264" s="13" t="s">
        <v>77</v>
      </c>
      <c r="AY264" s="189" t="s">
        <v>321</v>
      </c>
    </row>
    <row r="265" s="13" customFormat="1">
      <c r="A265" s="13"/>
      <c r="B265" s="187"/>
      <c r="C265" s="13"/>
      <c r="D265" s="188" t="s">
        <v>329</v>
      </c>
      <c r="E265" s="189" t="s">
        <v>1</v>
      </c>
      <c r="F265" s="190" t="s">
        <v>500</v>
      </c>
      <c r="G265" s="13"/>
      <c r="H265" s="191">
        <v>19.864999999999998</v>
      </c>
      <c r="I265" s="192"/>
      <c r="J265" s="13"/>
      <c r="K265" s="13"/>
      <c r="L265" s="187"/>
      <c r="M265" s="193"/>
      <c r="N265" s="194"/>
      <c r="O265" s="194"/>
      <c r="P265" s="194"/>
      <c r="Q265" s="194"/>
      <c r="R265" s="194"/>
      <c r="S265" s="194"/>
      <c r="T265" s="19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89" t="s">
        <v>329</v>
      </c>
      <c r="AU265" s="189" t="s">
        <v>85</v>
      </c>
      <c r="AV265" s="13" t="s">
        <v>85</v>
      </c>
      <c r="AW265" s="13" t="s">
        <v>33</v>
      </c>
      <c r="AX265" s="13" t="s">
        <v>77</v>
      </c>
      <c r="AY265" s="189" t="s">
        <v>321</v>
      </c>
    </row>
    <row r="266" s="13" customFormat="1">
      <c r="A266" s="13"/>
      <c r="B266" s="187"/>
      <c r="C266" s="13"/>
      <c r="D266" s="188" t="s">
        <v>329</v>
      </c>
      <c r="E266" s="189" t="s">
        <v>1</v>
      </c>
      <c r="F266" s="190" t="s">
        <v>501</v>
      </c>
      <c r="G266" s="13"/>
      <c r="H266" s="191">
        <v>27.25</v>
      </c>
      <c r="I266" s="192"/>
      <c r="J266" s="13"/>
      <c r="K266" s="13"/>
      <c r="L266" s="187"/>
      <c r="M266" s="193"/>
      <c r="N266" s="194"/>
      <c r="O266" s="194"/>
      <c r="P266" s="194"/>
      <c r="Q266" s="194"/>
      <c r="R266" s="194"/>
      <c r="S266" s="194"/>
      <c r="T266" s="19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89" t="s">
        <v>329</v>
      </c>
      <c r="AU266" s="189" t="s">
        <v>85</v>
      </c>
      <c r="AV266" s="13" t="s">
        <v>85</v>
      </c>
      <c r="AW266" s="13" t="s">
        <v>33</v>
      </c>
      <c r="AX266" s="13" t="s">
        <v>77</v>
      </c>
      <c r="AY266" s="189" t="s">
        <v>321</v>
      </c>
    </row>
    <row r="267" s="14" customFormat="1">
      <c r="A267" s="14"/>
      <c r="B267" s="196"/>
      <c r="C267" s="14"/>
      <c r="D267" s="188" t="s">
        <v>329</v>
      </c>
      <c r="E267" s="197" t="s">
        <v>1</v>
      </c>
      <c r="F267" s="198" t="s">
        <v>391</v>
      </c>
      <c r="G267" s="14"/>
      <c r="H267" s="199">
        <v>87.780000000000001</v>
      </c>
      <c r="I267" s="200"/>
      <c r="J267" s="14"/>
      <c r="K267" s="14"/>
      <c r="L267" s="196"/>
      <c r="M267" s="201"/>
      <c r="N267" s="202"/>
      <c r="O267" s="202"/>
      <c r="P267" s="202"/>
      <c r="Q267" s="202"/>
      <c r="R267" s="202"/>
      <c r="S267" s="202"/>
      <c r="T267" s="20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197" t="s">
        <v>329</v>
      </c>
      <c r="AU267" s="197" t="s">
        <v>85</v>
      </c>
      <c r="AV267" s="14" t="s">
        <v>88</v>
      </c>
      <c r="AW267" s="14" t="s">
        <v>33</v>
      </c>
      <c r="AX267" s="14" t="s">
        <v>8</v>
      </c>
      <c r="AY267" s="197" t="s">
        <v>321</v>
      </c>
    </row>
    <row r="268" s="2" customFormat="1" ht="24.15" customHeight="1">
      <c r="A268" s="38"/>
      <c r="B268" s="173"/>
      <c r="C268" s="174" t="s">
        <v>502</v>
      </c>
      <c r="D268" s="174" t="s">
        <v>323</v>
      </c>
      <c r="E268" s="175" t="s">
        <v>503</v>
      </c>
      <c r="F268" s="176" t="s">
        <v>504</v>
      </c>
      <c r="G268" s="177" t="s">
        <v>497</v>
      </c>
      <c r="H268" s="178">
        <v>87.780000000000001</v>
      </c>
      <c r="I268" s="179"/>
      <c r="J268" s="180">
        <f>ROUND(I268*H268,0)</f>
        <v>0</v>
      </c>
      <c r="K268" s="176" t="s">
        <v>327</v>
      </c>
      <c r="L268" s="39"/>
      <c r="M268" s="181" t="s">
        <v>1</v>
      </c>
      <c r="N268" s="182" t="s">
        <v>42</v>
      </c>
      <c r="O268" s="77"/>
      <c r="P268" s="183">
        <f>O268*H268</f>
        <v>0</v>
      </c>
      <c r="Q268" s="183">
        <v>0.0030599999999999998</v>
      </c>
      <c r="R268" s="183">
        <f>Q268*H268</f>
        <v>0.26860679999999998</v>
      </c>
      <c r="S268" s="183">
        <v>0</v>
      </c>
      <c r="T268" s="184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185" t="s">
        <v>91</v>
      </c>
      <c r="AT268" s="185" t="s">
        <v>323</v>
      </c>
      <c r="AU268" s="185" t="s">
        <v>85</v>
      </c>
      <c r="AY268" s="19" t="s">
        <v>321</v>
      </c>
      <c r="BE268" s="186">
        <f>IF(N268="základní",J268,0)</f>
        <v>0</v>
      </c>
      <c r="BF268" s="186">
        <f>IF(N268="snížená",J268,0)</f>
        <v>0</v>
      </c>
      <c r="BG268" s="186">
        <f>IF(N268="zákl. přenesená",J268,0)</f>
        <v>0</v>
      </c>
      <c r="BH268" s="186">
        <f>IF(N268="sníž. přenesená",J268,0)</f>
        <v>0</v>
      </c>
      <c r="BI268" s="186">
        <f>IF(N268="nulová",J268,0)</f>
        <v>0</v>
      </c>
      <c r="BJ268" s="19" t="s">
        <v>8</v>
      </c>
      <c r="BK268" s="186">
        <f>ROUND(I268*H268,0)</f>
        <v>0</v>
      </c>
      <c r="BL268" s="19" t="s">
        <v>91</v>
      </c>
      <c r="BM268" s="185" t="s">
        <v>505</v>
      </c>
    </row>
    <row r="269" s="13" customFormat="1">
      <c r="A269" s="13"/>
      <c r="B269" s="187"/>
      <c r="C269" s="13"/>
      <c r="D269" s="188" t="s">
        <v>329</v>
      </c>
      <c r="E269" s="189" t="s">
        <v>1</v>
      </c>
      <c r="F269" s="190" t="s">
        <v>499</v>
      </c>
      <c r="G269" s="13"/>
      <c r="H269" s="191">
        <v>40.664999999999999</v>
      </c>
      <c r="I269" s="192"/>
      <c r="J269" s="13"/>
      <c r="K269" s="13"/>
      <c r="L269" s="187"/>
      <c r="M269" s="193"/>
      <c r="N269" s="194"/>
      <c r="O269" s="194"/>
      <c r="P269" s="194"/>
      <c r="Q269" s="194"/>
      <c r="R269" s="194"/>
      <c r="S269" s="194"/>
      <c r="T269" s="19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89" t="s">
        <v>329</v>
      </c>
      <c r="AU269" s="189" t="s">
        <v>85</v>
      </c>
      <c r="AV269" s="13" t="s">
        <v>85</v>
      </c>
      <c r="AW269" s="13" t="s">
        <v>33</v>
      </c>
      <c r="AX269" s="13" t="s">
        <v>77</v>
      </c>
      <c r="AY269" s="189" t="s">
        <v>321</v>
      </c>
    </row>
    <row r="270" s="13" customFormat="1">
      <c r="A270" s="13"/>
      <c r="B270" s="187"/>
      <c r="C270" s="13"/>
      <c r="D270" s="188" t="s">
        <v>329</v>
      </c>
      <c r="E270" s="189" t="s">
        <v>1</v>
      </c>
      <c r="F270" s="190" t="s">
        <v>500</v>
      </c>
      <c r="G270" s="13"/>
      <c r="H270" s="191">
        <v>19.864999999999998</v>
      </c>
      <c r="I270" s="192"/>
      <c r="J270" s="13"/>
      <c r="K270" s="13"/>
      <c r="L270" s="187"/>
      <c r="M270" s="193"/>
      <c r="N270" s="194"/>
      <c r="O270" s="194"/>
      <c r="P270" s="194"/>
      <c r="Q270" s="194"/>
      <c r="R270" s="194"/>
      <c r="S270" s="194"/>
      <c r="T270" s="19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89" t="s">
        <v>329</v>
      </c>
      <c r="AU270" s="189" t="s">
        <v>85</v>
      </c>
      <c r="AV270" s="13" t="s">
        <v>85</v>
      </c>
      <c r="AW270" s="13" t="s">
        <v>33</v>
      </c>
      <c r="AX270" s="13" t="s">
        <v>77</v>
      </c>
      <c r="AY270" s="189" t="s">
        <v>321</v>
      </c>
    </row>
    <row r="271" s="13" customFormat="1">
      <c r="A271" s="13"/>
      <c r="B271" s="187"/>
      <c r="C271" s="13"/>
      <c r="D271" s="188" t="s">
        <v>329</v>
      </c>
      <c r="E271" s="189" t="s">
        <v>1</v>
      </c>
      <c r="F271" s="190" t="s">
        <v>501</v>
      </c>
      <c r="G271" s="13"/>
      <c r="H271" s="191">
        <v>27.25</v>
      </c>
      <c r="I271" s="192"/>
      <c r="J271" s="13"/>
      <c r="K271" s="13"/>
      <c r="L271" s="187"/>
      <c r="M271" s="193"/>
      <c r="N271" s="194"/>
      <c r="O271" s="194"/>
      <c r="P271" s="194"/>
      <c r="Q271" s="194"/>
      <c r="R271" s="194"/>
      <c r="S271" s="194"/>
      <c r="T271" s="19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89" t="s">
        <v>329</v>
      </c>
      <c r="AU271" s="189" t="s">
        <v>85</v>
      </c>
      <c r="AV271" s="13" t="s">
        <v>85</v>
      </c>
      <c r="AW271" s="13" t="s">
        <v>33</v>
      </c>
      <c r="AX271" s="13" t="s">
        <v>77</v>
      </c>
      <c r="AY271" s="189" t="s">
        <v>321</v>
      </c>
    </row>
    <row r="272" s="14" customFormat="1">
      <c r="A272" s="14"/>
      <c r="B272" s="196"/>
      <c r="C272" s="14"/>
      <c r="D272" s="188" t="s">
        <v>329</v>
      </c>
      <c r="E272" s="197" t="s">
        <v>1</v>
      </c>
      <c r="F272" s="198" t="s">
        <v>391</v>
      </c>
      <c r="G272" s="14"/>
      <c r="H272" s="199">
        <v>87.780000000000001</v>
      </c>
      <c r="I272" s="200"/>
      <c r="J272" s="14"/>
      <c r="K272" s="14"/>
      <c r="L272" s="196"/>
      <c r="M272" s="201"/>
      <c r="N272" s="202"/>
      <c r="O272" s="202"/>
      <c r="P272" s="202"/>
      <c r="Q272" s="202"/>
      <c r="R272" s="202"/>
      <c r="S272" s="202"/>
      <c r="T272" s="20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197" t="s">
        <v>329</v>
      </c>
      <c r="AU272" s="197" t="s">
        <v>85</v>
      </c>
      <c r="AV272" s="14" t="s">
        <v>88</v>
      </c>
      <c r="AW272" s="14" t="s">
        <v>33</v>
      </c>
      <c r="AX272" s="14" t="s">
        <v>8</v>
      </c>
      <c r="AY272" s="197" t="s">
        <v>321</v>
      </c>
    </row>
    <row r="273" s="2" customFormat="1" ht="16.5" customHeight="1">
      <c r="A273" s="38"/>
      <c r="B273" s="173"/>
      <c r="C273" s="174" t="s">
        <v>506</v>
      </c>
      <c r="D273" s="174" t="s">
        <v>323</v>
      </c>
      <c r="E273" s="175" t="s">
        <v>507</v>
      </c>
      <c r="F273" s="176" t="s">
        <v>508</v>
      </c>
      <c r="G273" s="177" t="s">
        <v>355</v>
      </c>
      <c r="H273" s="178">
        <v>1.125</v>
      </c>
      <c r="I273" s="179"/>
      <c r="J273" s="180">
        <f>ROUND(I273*H273,0)</f>
        <v>0</v>
      </c>
      <c r="K273" s="176" t="s">
        <v>327</v>
      </c>
      <c r="L273" s="39"/>
      <c r="M273" s="181" t="s">
        <v>1</v>
      </c>
      <c r="N273" s="182" t="s">
        <v>42</v>
      </c>
      <c r="O273" s="77"/>
      <c r="P273" s="183">
        <f>O273*H273</f>
        <v>0</v>
      </c>
      <c r="Q273" s="183">
        <v>0.34645999999999999</v>
      </c>
      <c r="R273" s="183">
        <f>Q273*H273</f>
        <v>0.38976749999999999</v>
      </c>
      <c r="S273" s="183">
        <v>0</v>
      </c>
      <c r="T273" s="184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185" t="s">
        <v>91</v>
      </c>
      <c r="AT273" s="185" t="s">
        <v>323</v>
      </c>
      <c r="AU273" s="185" t="s">
        <v>85</v>
      </c>
      <c r="AY273" s="19" t="s">
        <v>321</v>
      </c>
      <c r="BE273" s="186">
        <f>IF(N273="základní",J273,0)</f>
        <v>0</v>
      </c>
      <c r="BF273" s="186">
        <f>IF(N273="snížená",J273,0)</f>
        <v>0</v>
      </c>
      <c r="BG273" s="186">
        <f>IF(N273="zákl. přenesená",J273,0)</f>
        <v>0</v>
      </c>
      <c r="BH273" s="186">
        <f>IF(N273="sníž. přenesená",J273,0)</f>
        <v>0</v>
      </c>
      <c r="BI273" s="186">
        <f>IF(N273="nulová",J273,0)</f>
        <v>0</v>
      </c>
      <c r="BJ273" s="19" t="s">
        <v>8</v>
      </c>
      <c r="BK273" s="186">
        <f>ROUND(I273*H273,0)</f>
        <v>0</v>
      </c>
      <c r="BL273" s="19" t="s">
        <v>91</v>
      </c>
      <c r="BM273" s="185" t="s">
        <v>509</v>
      </c>
    </row>
    <row r="274" s="13" customFormat="1">
      <c r="A274" s="13"/>
      <c r="B274" s="187"/>
      <c r="C274" s="13"/>
      <c r="D274" s="188" t="s">
        <v>329</v>
      </c>
      <c r="E274" s="189" t="s">
        <v>1</v>
      </c>
      <c r="F274" s="190" t="s">
        <v>510</v>
      </c>
      <c r="G274" s="13"/>
      <c r="H274" s="191">
        <v>1.125</v>
      </c>
      <c r="I274" s="192"/>
      <c r="J274" s="13"/>
      <c r="K274" s="13"/>
      <c r="L274" s="187"/>
      <c r="M274" s="193"/>
      <c r="N274" s="194"/>
      <c r="O274" s="194"/>
      <c r="P274" s="194"/>
      <c r="Q274" s="194"/>
      <c r="R274" s="194"/>
      <c r="S274" s="194"/>
      <c r="T274" s="19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89" t="s">
        <v>329</v>
      </c>
      <c r="AU274" s="189" t="s">
        <v>85</v>
      </c>
      <c r="AV274" s="13" t="s">
        <v>85</v>
      </c>
      <c r="AW274" s="13" t="s">
        <v>33</v>
      </c>
      <c r="AX274" s="13" t="s">
        <v>8</v>
      </c>
      <c r="AY274" s="189" t="s">
        <v>321</v>
      </c>
    </row>
    <row r="275" s="2" customFormat="1" ht="24.15" customHeight="1">
      <c r="A275" s="38"/>
      <c r="B275" s="173"/>
      <c r="C275" s="174" t="s">
        <v>511</v>
      </c>
      <c r="D275" s="174" t="s">
        <v>323</v>
      </c>
      <c r="E275" s="175" t="s">
        <v>512</v>
      </c>
      <c r="F275" s="176" t="s">
        <v>513</v>
      </c>
      <c r="G275" s="177" t="s">
        <v>355</v>
      </c>
      <c r="H275" s="178">
        <v>10.85</v>
      </c>
      <c r="I275" s="179"/>
      <c r="J275" s="180">
        <f>ROUND(I275*H275,0)</f>
        <v>0</v>
      </c>
      <c r="K275" s="176" t="s">
        <v>327</v>
      </c>
      <c r="L275" s="39"/>
      <c r="M275" s="181" t="s">
        <v>1</v>
      </c>
      <c r="N275" s="182" t="s">
        <v>42</v>
      </c>
      <c r="O275" s="77"/>
      <c r="P275" s="183">
        <f>O275*H275</f>
        <v>0</v>
      </c>
      <c r="Q275" s="183">
        <v>0.001188</v>
      </c>
      <c r="R275" s="183">
        <f>Q275*H275</f>
        <v>0.0128898</v>
      </c>
      <c r="S275" s="183">
        <v>0</v>
      </c>
      <c r="T275" s="184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185" t="s">
        <v>91</v>
      </c>
      <c r="AT275" s="185" t="s">
        <v>323</v>
      </c>
      <c r="AU275" s="185" t="s">
        <v>85</v>
      </c>
      <c r="AY275" s="19" t="s">
        <v>321</v>
      </c>
      <c r="BE275" s="186">
        <f>IF(N275="základní",J275,0)</f>
        <v>0</v>
      </c>
      <c r="BF275" s="186">
        <f>IF(N275="snížená",J275,0)</f>
        <v>0</v>
      </c>
      <c r="BG275" s="186">
        <f>IF(N275="zákl. přenesená",J275,0)</f>
        <v>0</v>
      </c>
      <c r="BH275" s="186">
        <f>IF(N275="sníž. přenesená",J275,0)</f>
        <v>0</v>
      </c>
      <c r="BI275" s="186">
        <f>IF(N275="nulová",J275,0)</f>
        <v>0</v>
      </c>
      <c r="BJ275" s="19" t="s">
        <v>8</v>
      </c>
      <c r="BK275" s="186">
        <f>ROUND(I275*H275,0)</f>
        <v>0</v>
      </c>
      <c r="BL275" s="19" t="s">
        <v>91</v>
      </c>
      <c r="BM275" s="185" t="s">
        <v>514</v>
      </c>
    </row>
    <row r="276" s="13" customFormat="1">
      <c r="A276" s="13"/>
      <c r="B276" s="187"/>
      <c r="C276" s="13"/>
      <c r="D276" s="188" t="s">
        <v>329</v>
      </c>
      <c r="E276" s="189" t="s">
        <v>1</v>
      </c>
      <c r="F276" s="190" t="s">
        <v>515</v>
      </c>
      <c r="G276" s="13"/>
      <c r="H276" s="191">
        <v>10.85</v>
      </c>
      <c r="I276" s="192"/>
      <c r="J276" s="13"/>
      <c r="K276" s="13"/>
      <c r="L276" s="187"/>
      <c r="M276" s="193"/>
      <c r="N276" s="194"/>
      <c r="O276" s="194"/>
      <c r="P276" s="194"/>
      <c r="Q276" s="194"/>
      <c r="R276" s="194"/>
      <c r="S276" s="194"/>
      <c r="T276" s="19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89" t="s">
        <v>329</v>
      </c>
      <c r="AU276" s="189" t="s">
        <v>85</v>
      </c>
      <c r="AV276" s="13" t="s">
        <v>85</v>
      </c>
      <c r="AW276" s="13" t="s">
        <v>33</v>
      </c>
      <c r="AX276" s="13" t="s">
        <v>8</v>
      </c>
      <c r="AY276" s="189" t="s">
        <v>321</v>
      </c>
    </row>
    <row r="277" s="2" customFormat="1" ht="24.15" customHeight="1">
      <c r="A277" s="38"/>
      <c r="B277" s="173"/>
      <c r="C277" s="174" t="s">
        <v>516</v>
      </c>
      <c r="D277" s="174" t="s">
        <v>323</v>
      </c>
      <c r="E277" s="175" t="s">
        <v>517</v>
      </c>
      <c r="F277" s="176" t="s">
        <v>518</v>
      </c>
      <c r="G277" s="177" t="s">
        <v>349</v>
      </c>
      <c r="H277" s="178">
        <v>0.0070000000000000001</v>
      </c>
      <c r="I277" s="179"/>
      <c r="J277" s="180">
        <f>ROUND(I277*H277,0)</f>
        <v>0</v>
      </c>
      <c r="K277" s="176" t="s">
        <v>327</v>
      </c>
      <c r="L277" s="39"/>
      <c r="M277" s="181" t="s">
        <v>1</v>
      </c>
      <c r="N277" s="182" t="s">
        <v>42</v>
      </c>
      <c r="O277" s="77"/>
      <c r="P277" s="183">
        <f>O277*H277</f>
        <v>0</v>
      </c>
      <c r="Q277" s="183">
        <v>1.0384040000000001</v>
      </c>
      <c r="R277" s="183">
        <f>Q277*H277</f>
        <v>0.0072688280000000006</v>
      </c>
      <c r="S277" s="183">
        <v>0</v>
      </c>
      <c r="T277" s="184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185" t="s">
        <v>91</v>
      </c>
      <c r="AT277" s="185" t="s">
        <v>323</v>
      </c>
      <c r="AU277" s="185" t="s">
        <v>85</v>
      </c>
      <c r="AY277" s="19" t="s">
        <v>321</v>
      </c>
      <c r="BE277" s="186">
        <f>IF(N277="základní",J277,0)</f>
        <v>0</v>
      </c>
      <c r="BF277" s="186">
        <f>IF(N277="snížená",J277,0)</f>
        <v>0</v>
      </c>
      <c r="BG277" s="186">
        <f>IF(N277="zákl. přenesená",J277,0)</f>
        <v>0</v>
      </c>
      <c r="BH277" s="186">
        <f>IF(N277="sníž. přenesená",J277,0)</f>
        <v>0</v>
      </c>
      <c r="BI277" s="186">
        <f>IF(N277="nulová",J277,0)</f>
        <v>0</v>
      </c>
      <c r="BJ277" s="19" t="s">
        <v>8</v>
      </c>
      <c r="BK277" s="186">
        <f>ROUND(I277*H277,0)</f>
        <v>0</v>
      </c>
      <c r="BL277" s="19" t="s">
        <v>91</v>
      </c>
      <c r="BM277" s="185" t="s">
        <v>519</v>
      </c>
    </row>
    <row r="278" s="13" customFormat="1">
      <c r="A278" s="13"/>
      <c r="B278" s="187"/>
      <c r="C278" s="13"/>
      <c r="D278" s="188" t="s">
        <v>329</v>
      </c>
      <c r="E278" s="189" t="s">
        <v>1</v>
      </c>
      <c r="F278" s="190" t="s">
        <v>520</v>
      </c>
      <c r="G278" s="13"/>
      <c r="H278" s="191">
        <v>0.0040000000000000001</v>
      </c>
      <c r="I278" s="192"/>
      <c r="J278" s="13"/>
      <c r="K278" s="13"/>
      <c r="L278" s="187"/>
      <c r="M278" s="193"/>
      <c r="N278" s="194"/>
      <c r="O278" s="194"/>
      <c r="P278" s="194"/>
      <c r="Q278" s="194"/>
      <c r="R278" s="194"/>
      <c r="S278" s="194"/>
      <c r="T278" s="19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89" t="s">
        <v>329</v>
      </c>
      <c r="AU278" s="189" t="s">
        <v>85</v>
      </c>
      <c r="AV278" s="13" t="s">
        <v>85</v>
      </c>
      <c r="AW278" s="13" t="s">
        <v>33</v>
      </c>
      <c r="AX278" s="13" t="s">
        <v>77</v>
      </c>
      <c r="AY278" s="189" t="s">
        <v>321</v>
      </c>
    </row>
    <row r="279" s="13" customFormat="1">
      <c r="A279" s="13"/>
      <c r="B279" s="187"/>
      <c r="C279" s="13"/>
      <c r="D279" s="188" t="s">
        <v>329</v>
      </c>
      <c r="E279" s="189" t="s">
        <v>1</v>
      </c>
      <c r="F279" s="190" t="s">
        <v>521</v>
      </c>
      <c r="G279" s="13"/>
      <c r="H279" s="191">
        <v>0.0030000000000000001</v>
      </c>
      <c r="I279" s="192"/>
      <c r="J279" s="13"/>
      <c r="K279" s="13"/>
      <c r="L279" s="187"/>
      <c r="M279" s="193"/>
      <c r="N279" s="194"/>
      <c r="O279" s="194"/>
      <c r="P279" s="194"/>
      <c r="Q279" s="194"/>
      <c r="R279" s="194"/>
      <c r="S279" s="194"/>
      <c r="T279" s="19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89" t="s">
        <v>329</v>
      </c>
      <c r="AU279" s="189" t="s">
        <v>85</v>
      </c>
      <c r="AV279" s="13" t="s">
        <v>85</v>
      </c>
      <c r="AW279" s="13" t="s">
        <v>33</v>
      </c>
      <c r="AX279" s="13" t="s">
        <v>77</v>
      </c>
      <c r="AY279" s="189" t="s">
        <v>321</v>
      </c>
    </row>
    <row r="280" s="14" customFormat="1">
      <c r="A280" s="14"/>
      <c r="B280" s="196"/>
      <c r="C280" s="14"/>
      <c r="D280" s="188" t="s">
        <v>329</v>
      </c>
      <c r="E280" s="197" t="s">
        <v>1</v>
      </c>
      <c r="F280" s="198" t="s">
        <v>522</v>
      </c>
      <c r="G280" s="14"/>
      <c r="H280" s="199">
        <v>0.0070000000000000001</v>
      </c>
      <c r="I280" s="200"/>
      <c r="J280" s="14"/>
      <c r="K280" s="14"/>
      <c r="L280" s="196"/>
      <c r="M280" s="201"/>
      <c r="N280" s="202"/>
      <c r="O280" s="202"/>
      <c r="P280" s="202"/>
      <c r="Q280" s="202"/>
      <c r="R280" s="202"/>
      <c r="S280" s="202"/>
      <c r="T280" s="20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197" t="s">
        <v>329</v>
      </c>
      <c r="AU280" s="197" t="s">
        <v>85</v>
      </c>
      <c r="AV280" s="14" t="s">
        <v>88</v>
      </c>
      <c r="AW280" s="14" t="s">
        <v>33</v>
      </c>
      <c r="AX280" s="14" t="s">
        <v>8</v>
      </c>
      <c r="AY280" s="197" t="s">
        <v>321</v>
      </c>
    </row>
    <row r="281" s="2" customFormat="1" ht="16.5" customHeight="1">
      <c r="A281" s="38"/>
      <c r="B281" s="173"/>
      <c r="C281" s="174" t="s">
        <v>523</v>
      </c>
      <c r="D281" s="174" t="s">
        <v>323</v>
      </c>
      <c r="E281" s="175" t="s">
        <v>524</v>
      </c>
      <c r="F281" s="176" t="s">
        <v>525</v>
      </c>
      <c r="G281" s="177" t="s">
        <v>326</v>
      </c>
      <c r="H281" s="178">
        <v>0.34399999999999997</v>
      </c>
      <c r="I281" s="179"/>
      <c r="J281" s="180">
        <f>ROUND(I281*H281,0)</f>
        <v>0</v>
      </c>
      <c r="K281" s="176" t="s">
        <v>327</v>
      </c>
      <c r="L281" s="39"/>
      <c r="M281" s="181" t="s">
        <v>1</v>
      </c>
      <c r="N281" s="182" t="s">
        <v>42</v>
      </c>
      <c r="O281" s="77"/>
      <c r="P281" s="183">
        <f>O281*H281</f>
        <v>0</v>
      </c>
      <c r="Q281" s="183">
        <v>2.6446800000000001</v>
      </c>
      <c r="R281" s="183">
        <f>Q281*H281</f>
        <v>0.90976992000000001</v>
      </c>
      <c r="S281" s="183">
        <v>0</v>
      </c>
      <c r="T281" s="184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185" t="s">
        <v>91</v>
      </c>
      <c r="AT281" s="185" t="s">
        <v>323</v>
      </c>
      <c r="AU281" s="185" t="s">
        <v>85</v>
      </c>
      <c r="AY281" s="19" t="s">
        <v>321</v>
      </c>
      <c r="BE281" s="186">
        <f>IF(N281="základní",J281,0)</f>
        <v>0</v>
      </c>
      <c r="BF281" s="186">
        <f>IF(N281="snížená",J281,0)</f>
        <v>0</v>
      </c>
      <c r="BG281" s="186">
        <f>IF(N281="zákl. přenesená",J281,0)</f>
        <v>0</v>
      </c>
      <c r="BH281" s="186">
        <f>IF(N281="sníž. přenesená",J281,0)</f>
        <v>0</v>
      </c>
      <c r="BI281" s="186">
        <f>IF(N281="nulová",J281,0)</f>
        <v>0</v>
      </c>
      <c r="BJ281" s="19" t="s">
        <v>8</v>
      </c>
      <c r="BK281" s="186">
        <f>ROUND(I281*H281,0)</f>
        <v>0</v>
      </c>
      <c r="BL281" s="19" t="s">
        <v>91</v>
      </c>
      <c r="BM281" s="185" t="s">
        <v>526</v>
      </c>
    </row>
    <row r="282" s="13" customFormat="1">
      <c r="A282" s="13"/>
      <c r="B282" s="187"/>
      <c r="C282" s="13"/>
      <c r="D282" s="188" t="s">
        <v>329</v>
      </c>
      <c r="E282" s="189" t="s">
        <v>1</v>
      </c>
      <c r="F282" s="190" t="s">
        <v>527</v>
      </c>
      <c r="G282" s="13"/>
      <c r="H282" s="191">
        <v>0.26300000000000001</v>
      </c>
      <c r="I282" s="192"/>
      <c r="J282" s="13"/>
      <c r="K282" s="13"/>
      <c r="L282" s="187"/>
      <c r="M282" s="193"/>
      <c r="N282" s="194"/>
      <c r="O282" s="194"/>
      <c r="P282" s="194"/>
      <c r="Q282" s="194"/>
      <c r="R282" s="194"/>
      <c r="S282" s="194"/>
      <c r="T282" s="19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89" t="s">
        <v>329</v>
      </c>
      <c r="AU282" s="189" t="s">
        <v>85</v>
      </c>
      <c r="AV282" s="13" t="s">
        <v>85</v>
      </c>
      <c r="AW282" s="13" t="s">
        <v>33</v>
      </c>
      <c r="AX282" s="13" t="s">
        <v>77</v>
      </c>
      <c r="AY282" s="189" t="s">
        <v>321</v>
      </c>
    </row>
    <row r="283" s="13" customFormat="1">
      <c r="A283" s="13"/>
      <c r="B283" s="187"/>
      <c r="C283" s="13"/>
      <c r="D283" s="188" t="s">
        <v>329</v>
      </c>
      <c r="E283" s="189" t="s">
        <v>1</v>
      </c>
      <c r="F283" s="190" t="s">
        <v>528</v>
      </c>
      <c r="G283" s="13"/>
      <c r="H283" s="191">
        <v>0.081000000000000003</v>
      </c>
      <c r="I283" s="192"/>
      <c r="J283" s="13"/>
      <c r="K283" s="13"/>
      <c r="L283" s="187"/>
      <c r="M283" s="193"/>
      <c r="N283" s="194"/>
      <c r="O283" s="194"/>
      <c r="P283" s="194"/>
      <c r="Q283" s="194"/>
      <c r="R283" s="194"/>
      <c r="S283" s="194"/>
      <c r="T283" s="19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89" t="s">
        <v>329</v>
      </c>
      <c r="AU283" s="189" t="s">
        <v>85</v>
      </c>
      <c r="AV283" s="13" t="s">
        <v>85</v>
      </c>
      <c r="AW283" s="13" t="s">
        <v>33</v>
      </c>
      <c r="AX283" s="13" t="s">
        <v>77</v>
      </c>
      <c r="AY283" s="189" t="s">
        <v>321</v>
      </c>
    </row>
    <row r="284" s="14" customFormat="1">
      <c r="A284" s="14"/>
      <c r="B284" s="196"/>
      <c r="C284" s="14"/>
      <c r="D284" s="188" t="s">
        <v>329</v>
      </c>
      <c r="E284" s="197" t="s">
        <v>1</v>
      </c>
      <c r="F284" s="198" t="s">
        <v>346</v>
      </c>
      <c r="G284" s="14"/>
      <c r="H284" s="199">
        <v>0.34399999999999997</v>
      </c>
      <c r="I284" s="200"/>
      <c r="J284" s="14"/>
      <c r="K284" s="14"/>
      <c r="L284" s="196"/>
      <c r="M284" s="201"/>
      <c r="N284" s="202"/>
      <c r="O284" s="202"/>
      <c r="P284" s="202"/>
      <c r="Q284" s="202"/>
      <c r="R284" s="202"/>
      <c r="S284" s="202"/>
      <c r="T284" s="20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197" t="s">
        <v>329</v>
      </c>
      <c r="AU284" s="197" t="s">
        <v>85</v>
      </c>
      <c r="AV284" s="14" t="s">
        <v>88</v>
      </c>
      <c r="AW284" s="14" t="s">
        <v>33</v>
      </c>
      <c r="AX284" s="14" t="s">
        <v>8</v>
      </c>
      <c r="AY284" s="197" t="s">
        <v>321</v>
      </c>
    </row>
    <row r="285" s="12" customFormat="1" ht="22.8" customHeight="1">
      <c r="A285" s="12"/>
      <c r="B285" s="160"/>
      <c r="C285" s="12"/>
      <c r="D285" s="161" t="s">
        <v>76</v>
      </c>
      <c r="E285" s="171" t="s">
        <v>91</v>
      </c>
      <c r="F285" s="171" t="s">
        <v>529</v>
      </c>
      <c r="G285" s="12"/>
      <c r="H285" s="12"/>
      <c r="I285" s="163"/>
      <c r="J285" s="172">
        <f>BK285</f>
        <v>0</v>
      </c>
      <c r="K285" s="12"/>
      <c r="L285" s="160"/>
      <c r="M285" s="165"/>
      <c r="N285" s="166"/>
      <c r="O285" s="166"/>
      <c r="P285" s="167">
        <f>SUM(P286:P294)</f>
        <v>0</v>
      </c>
      <c r="Q285" s="166"/>
      <c r="R285" s="167">
        <f>SUM(R286:R294)</f>
        <v>83.009771966054487</v>
      </c>
      <c r="S285" s="166"/>
      <c r="T285" s="168">
        <f>SUM(T286:T294)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161" t="s">
        <v>8</v>
      </c>
      <c r="AT285" s="169" t="s">
        <v>76</v>
      </c>
      <c r="AU285" s="169" t="s">
        <v>8</v>
      </c>
      <c r="AY285" s="161" t="s">
        <v>321</v>
      </c>
      <c r="BK285" s="170">
        <f>SUM(BK286:BK294)</f>
        <v>0</v>
      </c>
    </row>
    <row r="286" s="2" customFormat="1" ht="16.5" customHeight="1">
      <c r="A286" s="38"/>
      <c r="B286" s="173"/>
      <c r="C286" s="174" t="s">
        <v>530</v>
      </c>
      <c r="D286" s="174" t="s">
        <v>323</v>
      </c>
      <c r="E286" s="175" t="s">
        <v>531</v>
      </c>
      <c r="F286" s="176" t="s">
        <v>532</v>
      </c>
      <c r="G286" s="177" t="s">
        <v>326</v>
      </c>
      <c r="H286" s="178">
        <v>31.715</v>
      </c>
      <c r="I286" s="179"/>
      <c r="J286" s="180">
        <f>ROUND(I286*H286,0)</f>
        <v>0</v>
      </c>
      <c r="K286" s="176" t="s">
        <v>327</v>
      </c>
      <c r="L286" s="39"/>
      <c r="M286" s="181" t="s">
        <v>1</v>
      </c>
      <c r="N286" s="182" t="s">
        <v>42</v>
      </c>
      <c r="O286" s="77"/>
      <c r="P286" s="183">
        <f>O286*H286</f>
        <v>0</v>
      </c>
      <c r="Q286" s="183">
        <v>2.5020099999999998</v>
      </c>
      <c r="R286" s="183">
        <f>Q286*H286</f>
        <v>79.351247149999992</v>
      </c>
      <c r="S286" s="183">
        <v>0</v>
      </c>
      <c r="T286" s="184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185" t="s">
        <v>91</v>
      </c>
      <c r="AT286" s="185" t="s">
        <v>323</v>
      </c>
      <c r="AU286" s="185" t="s">
        <v>85</v>
      </c>
      <c r="AY286" s="19" t="s">
        <v>321</v>
      </c>
      <c r="BE286" s="186">
        <f>IF(N286="základní",J286,0)</f>
        <v>0</v>
      </c>
      <c r="BF286" s="186">
        <f>IF(N286="snížená",J286,0)</f>
        <v>0</v>
      </c>
      <c r="BG286" s="186">
        <f>IF(N286="zákl. přenesená",J286,0)</f>
        <v>0</v>
      </c>
      <c r="BH286" s="186">
        <f>IF(N286="sníž. přenesená",J286,0)</f>
        <v>0</v>
      </c>
      <c r="BI286" s="186">
        <f>IF(N286="nulová",J286,0)</f>
        <v>0</v>
      </c>
      <c r="BJ286" s="19" t="s">
        <v>8</v>
      </c>
      <c r="BK286" s="186">
        <f>ROUND(I286*H286,0)</f>
        <v>0</v>
      </c>
      <c r="BL286" s="19" t="s">
        <v>91</v>
      </c>
      <c r="BM286" s="185" t="s">
        <v>533</v>
      </c>
    </row>
    <row r="287" s="13" customFormat="1">
      <c r="A287" s="13"/>
      <c r="B287" s="187"/>
      <c r="C287" s="13"/>
      <c r="D287" s="188" t="s">
        <v>329</v>
      </c>
      <c r="E287" s="189" t="s">
        <v>1</v>
      </c>
      <c r="F287" s="190" t="s">
        <v>534</v>
      </c>
      <c r="G287" s="13"/>
      <c r="H287" s="191">
        <v>31.715</v>
      </c>
      <c r="I287" s="192"/>
      <c r="J287" s="13"/>
      <c r="K287" s="13"/>
      <c r="L287" s="187"/>
      <c r="M287" s="193"/>
      <c r="N287" s="194"/>
      <c r="O287" s="194"/>
      <c r="P287" s="194"/>
      <c r="Q287" s="194"/>
      <c r="R287" s="194"/>
      <c r="S287" s="194"/>
      <c r="T287" s="19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89" t="s">
        <v>329</v>
      </c>
      <c r="AU287" s="189" t="s">
        <v>85</v>
      </c>
      <c r="AV287" s="13" t="s">
        <v>85</v>
      </c>
      <c r="AW287" s="13" t="s">
        <v>33</v>
      </c>
      <c r="AX287" s="13" t="s">
        <v>8</v>
      </c>
      <c r="AY287" s="189" t="s">
        <v>321</v>
      </c>
    </row>
    <row r="288" s="2" customFormat="1" ht="24.15" customHeight="1">
      <c r="A288" s="38"/>
      <c r="B288" s="173"/>
      <c r="C288" s="174" t="s">
        <v>535</v>
      </c>
      <c r="D288" s="174" t="s">
        <v>323</v>
      </c>
      <c r="E288" s="175" t="s">
        <v>536</v>
      </c>
      <c r="F288" s="176" t="s">
        <v>537</v>
      </c>
      <c r="G288" s="177" t="s">
        <v>355</v>
      </c>
      <c r="H288" s="178">
        <v>453.07600000000002</v>
      </c>
      <c r="I288" s="179"/>
      <c r="J288" s="180">
        <f>ROUND(I288*H288,0)</f>
        <v>0</v>
      </c>
      <c r="K288" s="176" t="s">
        <v>327</v>
      </c>
      <c r="L288" s="39"/>
      <c r="M288" s="181" t="s">
        <v>1</v>
      </c>
      <c r="N288" s="182" t="s">
        <v>42</v>
      </c>
      <c r="O288" s="77"/>
      <c r="P288" s="183">
        <f>O288*H288</f>
        <v>0</v>
      </c>
      <c r="Q288" s="183">
        <v>0.00080555999999999998</v>
      </c>
      <c r="R288" s="183">
        <f>Q288*H288</f>
        <v>0.36497990256000001</v>
      </c>
      <c r="S288" s="183">
        <v>0</v>
      </c>
      <c r="T288" s="184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185" t="s">
        <v>91</v>
      </c>
      <c r="AT288" s="185" t="s">
        <v>323</v>
      </c>
      <c r="AU288" s="185" t="s">
        <v>85</v>
      </c>
      <c r="AY288" s="19" t="s">
        <v>321</v>
      </c>
      <c r="BE288" s="186">
        <f>IF(N288="základní",J288,0)</f>
        <v>0</v>
      </c>
      <c r="BF288" s="186">
        <f>IF(N288="snížená",J288,0)</f>
        <v>0</v>
      </c>
      <c r="BG288" s="186">
        <f>IF(N288="zákl. přenesená",J288,0)</f>
        <v>0</v>
      </c>
      <c r="BH288" s="186">
        <f>IF(N288="sníž. přenesená",J288,0)</f>
        <v>0</v>
      </c>
      <c r="BI288" s="186">
        <f>IF(N288="nulová",J288,0)</f>
        <v>0</v>
      </c>
      <c r="BJ288" s="19" t="s">
        <v>8</v>
      </c>
      <c r="BK288" s="186">
        <f>ROUND(I288*H288,0)</f>
        <v>0</v>
      </c>
      <c r="BL288" s="19" t="s">
        <v>91</v>
      </c>
      <c r="BM288" s="185" t="s">
        <v>538</v>
      </c>
    </row>
    <row r="289" s="13" customFormat="1">
      <c r="A289" s="13"/>
      <c r="B289" s="187"/>
      <c r="C289" s="13"/>
      <c r="D289" s="188" t="s">
        <v>329</v>
      </c>
      <c r="E289" s="189" t="s">
        <v>1</v>
      </c>
      <c r="F289" s="190" t="s">
        <v>539</v>
      </c>
      <c r="G289" s="13"/>
      <c r="H289" s="191">
        <v>453.07600000000002</v>
      </c>
      <c r="I289" s="192"/>
      <c r="J289" s="13"/>
      <c r="K289" s="13"/>
      <c r="L289" s="187"/>
      <c r="M289" s="193"/>
      <c r="N289" s="194"/>
      <c r="O289" s="194"/>
      <c r="P289" s="194"/>
      <c r="Q289" s="194"/>
      <c r="R289" s="194"/>
      <c r="S289" s="194"/>
      <c r="T289" s="19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89" t="s">
        <v>329</v>
      </c>
      <c r="AU289" s="189" t="s">
        <v>85</v>
      </c>
      <c r="AV289" s="13" t="s">
        <v>85</v>
      </c>
      <c r="AW289" s="13" t="s">
        <v>33</v>
      </c>
      <c r="AX289" s="13" t="s">
        <v>8</v>
      </c>
      <c r="AY289" s="189" t="s">
        <v>321</v>
      </c>
    </row>
    <row r="290" s="2" customFormat="1" ht="24.15" customHeight="1">
      <c r="A290" s="38"/>
      <c r="B290" s="173"/>
      <c r="C290" s="174" t="s">
        <v>540</v>
      </c>
      <c r="D290" s="174" t="s">
        <v>323</v>
      </c>
      <c r="E290" s="175" t="s">
        <v>541</v>
      </c>
      <c r="F290" s="176" t="s">
        <v>542</v>
      </c>
      <c r="G290" s="177" t="s">
        <v>355</v>
      </c>
      <c r="H290" s="178">
        <v>453.07600000000002</v>
      </c>
      <c r="I290" s="179"/>
      <c r="J290" s="180">
        <f>ROUND(I290*H290,0)</f>
        <v>0</v>
      </c>
      <c r="K290" s="176" t="s">
        <v>327</v>
      </c>
      <c r="L290" s="39"/>
      <c r="M290" s="181" t="s">
        <v>1</v>
      </c>
      <c r="N290" s="182" t="s">
        <v>42</v>
      </c>
      <c r="O290" s="77"/>
      <c r="P290" s="183">
        <f>O290*H290</f>
        <v>0</v>
      </c>
      <c r="Q290" s="183">
        <v>0</v>
      </c>
      <c r="R290" s="183">
        <f>Q290*H290</f>
        <v>0</v>
      </c>
      <c r="S290" s="183">
        <v>0</v>
      </c>
      <c r="T290" s="184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185" t="s">
        <v>91</v>
      </c>
      <c r="AT290" s="185" t="s">
        <v>323</v>
      </c>
      <c r="AU290" s="185" t="s">
        <v>85</v>
      </c>
      <c r="AY290" s="19" t="s">
        <v>321</v>
      </c>
      <c r="BE290" s="186">
        <f>IF(N290="základní",J290,0)</f>
        <v>0</v>
      </c>
      <c r="BF290" s="186">
        <f>IF(N290="snížená",J290,0)</f>
        <v>0</v>
      </c>
      <c r="BG290" s="186">
        <f>IF(N290="zákl. přenesená",J290,0)</f>
        <v>0</v>
      </c>
      <c r="BH290" s="186">
        <f>IF(N290="sníž. přenesená",J290,0)</f>
        <v>0</v>
      </c>
      <c r="BI290" s="186">
        <f>IF(N290="nulová",J290,0)</f>
        <v>0</v>
      </c>
      <c r="BJ290" s="19" t="s">
        <v>8</v>
      </c>
      <c r="BK290" s="186">
        <f>ROUND(I290*H290,0)</f>
        <v>0</v>
      </c>
      <c r="BL290" s="19" t="s">
        <v>91</v>
      </c>
      <c r="BM290" s="185" t="s">
        <v>543</v>
      </c>
    </row>
    <row r="291" s="2" customFormat="1" ht="16.5" customHeight="1">
      <c r="A291" s="38"/>
      <c r="B291" s="173"/>
      <c r="C291" s="174" t="s">
        <v>544</v>
      </c>
      <c r="D291" s="174" t="s">
        <v>323</v>
      </c>
      <c r="E291" s="175" t="s">
        <v>545</v>
      </c>
      <c r="F291" s="176" t="s">
        <v>546</v>
      </c>
      <c r="G291" s="177" t="s">
        <v>349</v>
      </c>
      <c r="H291" s="178">
        <v>2.6850000000000001</v>
      </c>
      <c r="I291" s="179"/>
      <c r="J291" s="180">
        <f>ROUND(I291*H291,0)</f>
        <v>0</v>
      </c>
      <c r="K291" s="176" t="s">
        <v>327</v>
      </c>
      <c r="L291" s="39"/>
      <c r="M291" s="181" t="s">
        <v>1</v>
      </c>
      <c r="N291" s="182" t="s">
        <v>42</v>
      </c>
      <c r="O291" s="77"/>
      <c r="P291" s="183">
        <f>O291*H291</f>
        <v>0</v>
      </c>
      <c r="Q291" s="183">
        <v>1.0627727797</v>
      </c>
      <c r="R291" s="183">
        <f>Q291*H291</f>
        <v>2.8535449134944999</v>
      </c>
      <c r="S291" s="183">
        <v>0</v>
      </c>
      <c r="T291" s="184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185" t="s">
        <v>91</v>
      </c>
      <c r="AT291" s="185" t="s">
        <v>323</v>
      </c>
      <c r="AU291" s="185" t="s">
        <v>85</v>
      </c>
      <c r="AY291" s="19" t="s">
        <v>321</v>
      </c>
      <c r="BE291" s="186">
        <f>IF(N291="základní",J291,0)</f>
        <v>0</v>
      </c>
      <c r="BF291" s="186">
        <f>IF(N291="snížená",J291,0)</f>
        <v>0</v>
      </c>
      <c r="BG291" s="186">
        <f>IF(N291="zákl. přenesená",J291,0)</f>
        <v>0</v>
      </c>
      <c r="BH291" s="186">
        <f>IF(N291="sníž. přenesená",J291,0)</f>
        <v>0</v>
      </c>
      <c r="BI291" s="186">
        <f>IF(N291="nulová",J291,0)</f>
        <v>0</v>
      </c>
      <c r="BJ291" s="19" t="s">
        <v>8</v>
      </c>
      <c r="BK291" s="186">
        <f>ROUND(I291*H291,0)</f>
        <v>0</v>
      </c>
      <c r="BL291" s="19" t="s">
        <v>91</v>
      </c>
      <c r="BM291" s="185" t="s">
        <v>547</v>
      </c>
    </row>
    <row r="292" s="13" customFormat="1">
      <c r="A292" s="13"/>
      <c r="B292" s="187"/>
      <c r="C292" s="13"/>
      <c r="D292" s="188" t="s">
        <v>329</v>
      </c>
      <c r="E292" s="189" t="s">
        <v>1</v>
      </c>
      <c r="F292" s="190" t="s">
        <v>548</v>
      </c>
      <c r="G292" s="13"/>
      <c r="H292" s="191">
        <v>2.6850000000000001</v>
      </c>
      <c r="I292" s="192"/>
      <c r="J292" s="13"/>
      <c r="K292" s="13"/>
      <c r="L292" s="187"/>
      <c r="M292" s="193"/>
      <c r="N292" s="194"/>
      <c r="O292" s="194"/>
      <c r="P292" s="194"/>
      <c r="Q292" s="194"/>
      <c r="R292" s="194"/>
      <c r="S292" s="194"/>
      <c r="T292" s="19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89" t="s">
        <v>329</v>
      </c>
      <c r="AU292" s="189" t="s">
        <v>85</v>
      </c>
      <c r="AV292" s="13" t="s">
        <v>85</v>
      </c>
      <c r="AW292" s="13" t="s">
        <v>33</v>
      </c>
      <c r="AX292" s="13" t="s">
        <v>8</v>
      </c>
      <c r="AY292" s="189" t="s">
        <v>321</v>
      </c>
    </row>
    <row r="293" s="2" customFormat="1" ht="21.75" customHeight="1">
      <c r="A293" s="38"/>
      <c r="B293" s="173"/>
      <c r="C293" s="212" t="s">
        <v>549</v>
      </c>
      <c r="D293" s="212" t="s">
        <v>550</v>
      </c>
      <c r="E293" s="213" t="s">
        <v>551</v>
      </c>
      <c r="F293" s="214" t="s">
        <v>552</v>
      </c>
      <c r="G293" s="215" t="s">
        <v>418</v>
      </c>
      <c r="H293" s="216">
        <v>4000</v>
      </c>
      <c r="I293" s="217"/>
      <c r="J293" s="218">
        <f>ROUND(I293*H293,0)</f>
        <v>0</v>
      </c>
      <c r="K293" s="214" t="s">
        <v>1</v>
      </c>
      <c r="L293" s="219"/>
      <c r="M293" s="220" t="s">
        <v>1</v>
      </c>
      <c r="N293" s="221" t="s">
        <v>42</v>
      </c>
      <c r="O293" s="77"/>
      <c r="P293" s="183">
        <f>O293*H293</f>
        <v>0</v>
      </c>
      <c r="Q293" s="183">
        <v>0.00011</v>
      </c>
      <c r="R293" s="183">
        <f>Q293*H293</f>
        <v>0.44</v>
      </c>
      <c r="S293" s="183">
        <v>0</v>
      </c>
      <c r="T293" s="184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185" t="s">
        <v>363</v>
      </c>
      <c r="AT293" s="185" t="s">
        <v>550</v>
      </c>
      <c r="AU293" s="185" t="s">
        <v>85</v>
      </c>
      <c r="AY293" s="19" t="s">
        <v>321</v>
      </c>
      <c r="BE293" s="186">
        <f>IF(N293="základní",J293,0)</f>
        <v>0</v>
      </c>
      <c r="BF293" s="186">
        <f>IF(N293="snížená",J293,0)</f>
        <v>0</v>
      </c>
      <c r="BG293" s="186">
        <f>IF(N293="zákl. přenesená",J293,0)</f>
        <v>0</v>
      </c>
      <c r="BH293" s="186">
        <f>IF(N293="sníž. přenesená",J293,0)</f>
        <v>0</v>
      </c>
      <c r="BI293" s="186">
        <f>IF(N293="nulová",J293,0)</f>
        <v>0</v>
      </c>
      <c r="BJ293" s="19" t="s">
        <v>8</v>
      </c>
      <c r="BK293" s="186">
        <f>ROUND(I293*H293,0)</f>
        <v>0</v>
      </c>
      <c r="BL293" s="19" t="s">
        <v>91</v>
      </c>
      <c r="BM293" s="185" t="s">
        <v>553</v>
      </c>
    </row>
    <row r="294" s="13" customFormat="1">
      <c r="A294" s="13"/>
      <c r="B294" s="187"/>
      <c r="C294" s="13"/>
      <c r="D294" s="188" t="s">
        <v>329</v>
      </c>
      <c r="E294" s="189" t="s">
        <v>1</v>
      </c>
      <c r="F294" s="190" t="s">
        <v>554</v>
      </c>
      <c r="G294" s="13"/>
      <c r="H294" s="191">
        <v>4000</v>
      </c>
      <c r="I294" s="192"/>
      <c r="J294" s="13"/>
      <c r="K294" s="13"/>
      <c r="L294" s="187"/>
      <c r="M294" s="193"/>
      <c r="N294" s="194"/>
      <c r="O294" s="194"/>
      <c r="P294" s="194"/>
      <c r="Q294" s="194"/>
      <c r="R294" s="194"/>
      <c r="S294" s="194"/>
      <c r="T294" s="19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89" t="s">
        <v>329</v>
      </c>
      <c r="AU294" s="189" t="s">
        <v>85</v>
      </c>
      <c r="AV294" s="13" t="s">
        <v>85</v>
      </c>
      <c r="AW294" s="13" t="s">
        <v>33</v>
      </c>
      <c r="AX294" s="13" t="s">
        <v>8</v>
      </c>
      <c r="AY294" s="189" t="s">
        <v>321</v>
      </c>
    </row>
    <row r="295" s="12" customFormat="1" ht="22.8" customHeight="1">
      <c r="A295" s="12"/>
      <c r="B295" s="160"/>
      <c r="C295" s="12"/>
      <c r="D295" s="161" t="s">
        <v>76</v>
      </c>
      <c r="E295" s="171" t="s">
        <v>94</v>
      </c>
      <c r="F295" s="171" t="s">
        <v>555</v>
      </c>
      <c r="G295" s="12"/>
      <c r="H295" s="12"/>
      <c r="I295" s="163"/>
      <c r="J295" s="172">
        <f>BK295</f>
        <v>0</v>
      </c>
      <c r="K295" s="12"/>
      <c r="L295" s="160"/>
      <c r="M295" s="165"/>
      <c r="N295" s="166"/>
      <c r="O295" s="166"/>
      <c r="P295" s="167">
        <f>SUM(P296:P302)</f>
        <v>0</v>
      </c>
      <c r="Q295" s="166"/>
      <c r="R295" s="167">
        <f>SUM(R296:R302)</f>
        <v>3.3253219999999999</v>
      </c>
      <c r="S295" s="166"/>
      <c r="T295" s="168">
        <f>SUM(T296:T302)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161" t="s">
        <v>8</v>
      </c>
      <c r="AT295" s="169" t="s">
        <v>76</v>
      </c>
      <c r="AU295" s="169" t="s">
        <v>8</v>
      </c>
      <c r="AY295" s="161" t="s">
        <v>321</v>
      </c>
      <c r="BK295" s="170">
        <f>SUM(BK296:BK302)</f>
        <v>0</v>
      </c>
    </row>
    <row r="296" s="2" customFormat="1" ht="24.15" customHeight="1">
      <c r="A296" s="38"/>
      <c r="B296" s="173"/>
      <c r="C296" s="174" t="s">
        <v>556</v>
      </c>
      <c r="D296" s="174" t="s">
        <v>323</v>
      </c>
      <c r="E296" s="175" t="s">
        <v>557</v>
      </c>
      <c r="F296" s="176" t="s">
        <v>558</v>
      </c>
      <c r="G296" s="177" t="s">
        <v>355</v>
      </c>
      <c r="H296" s="178">
        <v>15.1</v>
      </c>
      <c r="I296" s="179"/>
      <c r="J296" s="180">
        <f>ROUND(I296*H296,0)</f>
        <v>0</v>
      </c>
      <c r="K296" s="176" t="s">
        <v>327</v>
      </c>
      <c r="L296" s="39"/>
      <c r="M296" s="181" t="s">
        <v>1</v>
      </c>
      <c r="N296" s="182" t="s">
        <v>42</v>
      </c>
      <c r="O296" s="77"/>
      <c r="P296" s="183">
        <f>O296*H296</f>
        <v>0</v>
      </c>
      <c r="Q296" s="183">
        <v>0</v>
      </c>
      <c r="R296" s="183">
        <f>Q296*H296</f>
        <v>0</v>
      </c>
      <c r="S296" s="183">
        <v>0</v>
      </c>
      <c r="T296" s="184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185" t="s">
        <v>91</v>
      </c>
      <c r="AT296" s="185" t="s">
        <v>323</v>
      </c>
      <c r="AU296" s="185" t="s">
        <v>85</v>
      </c>
      <c r="AY296" s="19" t="s">
        <v>321</v>
      </c>
      <c r="BE296" s="186">
        <f>IF(N296="základní",J296,0)</f>
        <v>0</v>
      </c>
      <c r="BF296" s="186">
        <f>IF(N296="snížená",J296,0)</f>
        <v>0</v>
      </c>
      <c r="BG296" s="186">
        <f>IF(N296="zákl. přenesená",J296,0)</f>
        <v>0</v>
      </c>
      <c r="BH296" s="186">
        <f>IF(N296="sníž. přenesená",J296,0)</f>
        <v>0</v>
      </c>
      <c r="BI296" s="186">
        <f>IF(N296="nulová",J296,0)</f>
        <v>0</v>
      </c>
      <c r="BJ296" s="19" t="s">
        <v>8</v>
      </c>
      <c r="BK296" s="186">
        <f>ROUND(I296*H296,0)</f>
        <v>0</v>
      </c>
      <c r="BL296" s="19" t="s">
        <v>91</v>
      </c>
      <c r="BM296" s="185" t="s">
        <v>559</v>
      </c>
    </row>
    <row r="297" s="13" customFormat="1">
      <c r="A297" s="13"/>
      <c r="B297" s="187"/>
      <c r="C297" s="13"/>
      <c r="D297" s="188" t="s">
        <v>329</v>
      </c>
      <c r="E297" s="189" t="s">
        <v>1</v>
      </c>
      <c r="F297" s="190" t="s">
        <v>357</v>
      </c>
      <c r="G297" s="13"/>
      <c r="H297" s="191">
        <v>15.1</v>
      </c>
      <c r="I297" s="192"/>
      <c r="J297" s="13"/>
      <c r="K297" s="13"/>
      <c r="L297" s="187"/>
      <c r="M297" s="193"/>
      <c r="N297" s="194"/>
      <c r="O297" s="194"/>
      <c r="P297" s="194"/>
      <c r="Q297" s="194"/>
      <c r="R297" s="194"/>
      <c r="S297" s="194"/>
      <c r="T297" s="19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89" t="s">
        <v>329</v>
      </c>
      <c r="AU297" s="189" t="s">
        <v>85</v>
      </c>
      <c r="AV297" s="13" t="s">
        <v>85</v>
      </c>
      <c r="AW297" s="13" t="s">
        <v>33</v>
      </c>
      <c r="AX297" s="13" t="s">
        <v>8</v>
      </c>
      <c r="AY297" s="189" t="s">
        <v>321</v>
      </c>
    </row>
    <row r="298" s="2" customFormat="1" ht="24.15" customHeight="1">
      <c r="A298" s="38"/>
      <c r="B298" s="173"/>
      <c r="C298" s="174" t="s">
        <v>265</v>
      </c>
      <c r="D298" s="174" t="s">
        <v>323</v>
      </c>
      <c r="E298" s="175" t="s">
        <v>560</v>
      </c>
      <c r="F298" s="176" t="s">
        <v>561</v>
      </c>
      <c r="G298" s="177" t="s">
        <v>355</v>
      </c>
      <c r="H298" s="178">
        <v>15.1</v>
      </c>
      <c r="I298" s="179"/>
      <c r="J298" s="180">
        <f>ROUND(I298*H298,0)</f>
        <v>0</v>
      </c>
      <c r="K298" s="176" t="s">
        <v>327</v>
      </c>
      <c r="L298" s="39"/>
      <c r="M298" s="181" t="s">
        <v>1</v>
      </c>
      <c r="N298" s="182" t="s">
        <v>42</v>
      </c>
      <c r="O298" s="77"/>
      <c r="P298" s="183">
        <f>O298*H298</f>
        <v>0</v>
      </c>
      <c r="Q298" s="183">
        <v>0</v>
      </c>
      <c r="R298" s="183">
        <f>Q298*H298</f>
        <v>0</v>
      </c>
      <c r="S298" s="183">
        <v>0</v>
      </c>
      <c r="T298" s="184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185" t="s">
        <v>91</v>
      </c>
      <c r="AT298" s="185" t="s">
        <v>323</v>
      </c>
      <c r="AU298" s="185" t="s">
        <v>85</v>
      </c>
      <c r="AY298" s="19" t="s">
        <v>321</v>
      </c>
      <c r="BE298" s="186">
        <f>IF(N298="základní",J298,0)</f>
        <v>0</v>
      </c>
      <c r="BF298" s="186">
        <f>IF(N298="snížená",J298,0)</f>
        <v>0</v>
      </c>
      <c r="BG298" s="186">
        <f>IF(N298="zákl. přenesená",J298,0)</f>
        <v>0</v>
      </c>
      <c r="BH298" s="186">
        <f>IF(N298="sníž. přenesená",J298,0)</f>
        <v>0</v>
      </c>
      <c r="BI298" s="186">
        <f>IF(N298="nulová",J298,0)</f>
        <v>0</v>
      </c>
      <c r="BJ298" s="19" t="s">
        <v>8</v>
      </c>
      <c r="BK298" s="186">
        <f>ROUND(I298*H298,0)</f>
        <v>0</v>
      </c>
      <c r="BL298" s="19" t="s">
        <v>91</v>
      </c>
      <c r="BM298" s="185" t="s">
        <v>562</v>
      </c>
    </row>
    <row r="299" s="13" customFormat="1">
      <c r="A299" s="13"/>
      <c r="B299" s="187"/>
      <c r="C299" s="13"/>
      <c r="D299" s="188" t="s">
        <v>329</v>
      </c>
      <c r="E299" s="189" t="s">
        <v>1</v>
      </c>
      <c r="F299" s="190" t="s">
        <v>357</v>
      </c>
      <c r="G299" s="13"/>
      <c r="H299" s="191">
        <v>15.1</v>
      </c>
      <c r="I299" s="192"/>
      <c r="J299" s="13"/>
      <c r="K299" s="13"/>
      <c r="L299" s="187"/>
      <c r="M299" s="193"/>
      <c r="N299" s="194"/>
      <c r="O299" s="194"/>
      <c r="P299" s="194"/>
      <c r="Q299" s="194"/>
      <c r="R299" s="194"/>
      <c r="S299" s="194"/>
      <c r="T299" s="19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89" t="s">
        <v>329</v>
      </c>
      <c r="AU299" s="189" t="s">
        <v>85</v>
      </c>
      <c r="AV299" s="13" t="s">
        <v>85</v>
      </c>
      <c r="AW299" s="13" t="s">
        <v>33</v>
      </c>
      <c r="AX299" s="13" t="s">
        <v>8</v>
      </c>
      <c r="AY299" s="189" t="s">
        <v>321</v>
      </c>
    </row>
    <row r="300" s="2" customFormat="1" ht="24.15" customHeight="1">
      <c r="A300" s="38"/>
      <c r="B300" s="173"/>
      <c r="C300" s="174" t="s">
        <v>563</v>
      </c>
      <c r="D300" s="174" t="s">
        <v>323</v>
      </c>
      <c r="E300" s="175" t="s">
        <v>564</v>
      </c>
      <c r="F300" s="176" t="s">
        <v>565</v>
      </c>
      <c r="G300" s="177" t="s">
        <v>355</v>
      </c>
      <c r="H300" s="178">
        <v>15.1</v>
      </c>
      <c r="I300" s="179"/>
      <c r="J300" s="180">
        <f>ROUND(I300*H300,0)</f>
        <v>0</v>
      </c>
      <c r="K300" s="176" t="s">
        <v>327</v>
      </c>
      <c r="L300" s="39"/>
      <c r="M300" s="181" t="s">
        <v>1</v>
      </c>
      <c r="N300" s="182" t="s">
        <v>42</v>
      </c>
      <c r="O300" s="77"/>
      <c r="P300" s="183">
        <f>O300*H300</f>
        <v>0</v>
      </c>
      <c r="Q300" s="183">
        <v>0.089219999999999994</v>
      </c>
      <c r="R300" s="183">
        <f>Q300*H300</f>
        <v>1.3472219999999999</v>
      </c>
      <c r="S300" s="183">
        <v>0</v>
      </c>
      <c r="T300" s="184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185" t="s">
        <v>91</v>
      </c>
      <c r="AT300" s="185" t="s">
        <v>323</v>
      </c>
      <c r="AU300" s="185" t="s">
        <v>85</v>
      </c>
      <c r="AY300" s="19" t="s">
        <v>321</v>
      </c>
      <c r="BE300" s="186">
        <f>IF(N300="základní",J300,0)</f>
        <v>0</v>
      </c>
      <c r="BF300" s="186">
        <f>IF(N300="snížená",J300,0)</f>
        <v>0</v>
      </c>
      <c r="BG300" s="186">
        <f>IF(N300="zákl. přenesená",J300,0)</f>
        <v>0</v>
      </c>
      <c r="BH300" s="186">
        <f>IF(N300="sníž. přenesená",J300,0)</f>
        <v>0</v>
      </c>
      <c r="BI300" s="186">
        <f>IF(N300="nulová",J300,0)</f>
        <v>0</v>
      </c>
      <c r="BJ300" s="19" t="s">
        <v>8</v>
      </c>
      <c r="BK300" s="186">
        <f>ROUND(I300*H300,0)</f>
        <v>0</v>
      </c>
      <c r="BL300" s="19" t="s">
        <v>91</v>
      </c>
      <c r="BM300" s="185" t="s">
        <v>566</v>
      </c>
    </row>
    <row r="301" s="13" customFormat="1">
      <c r="A301" s="13"/>
      <c r="B301" s="187"/>
      <c r="C301" s="13"/>
      <c r="D301" s="188" t="s">
        <v>329</v>
      </c>
      <c r="E301" s="189" t="s">
        <v>1</v>
      </c>
      <c r="F301" s="190" t="s">
        <v>357</v>
      </c>
      <c r="G301" s="13"/>
      <c r="H301" s="191">
        <v>15.1</v>
      </c>
      <c r="I301" s="192"/>
      <c r="J301" s="13"/>
      <c r="K301" s="13"/>
      <c r="L301" s="187"/>
      <c r="M301" s="193"/>
      <c r="N301" s="194"/>
      <c r="O301" s="194"/>
      <c r="P301" s="194"/>
      <c r="Q301" s="194"/>
      <c r="R301" s="194"/>
      <c r="S301" s="194"/>
      <c r="T301" s="19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89" t="s">
        <v>329</v>
      </c>
      <c r="AU301" s="189" t="s">
        <v>85</v>
      </c>
      <c r="AV301" s="13" t="s">
        <v>85</v>
      </c>
      <c r="AW301" s="13" t="s">
        <v>33</v>
      </c>
      <c r="AX301" s="13" t="s">
        <v>8</v>
      </c>
      <c r="AY301" s="189" t="s">
        <v>321</v>
      </c>
    </row>
    <row r="302" s="2" customFormat="1" ht="21.75" customHeight="1">
      <c r="A302" s="38"/>
      <c r="B302" s="173"/>
      <c r="C302" s="212" t="s">
        <v>567</v>
      </c>
      <c r="D302" s="212" t="s">
        <v>550</v>
      </c>
      <c r="E302" s="213" t="s">
        <v>568</v>
      </c>
      <c r="F302" s="214" t="s">
        <v>569</v>
      </c>
      <c r="G302" s="215" t="s">
        <v>355</v>
      </c>
      <c r="H302" s="216">
        <v>15.1</v>
      </c>
      <c r="I302" s="217"/>
      <c r="J302" s="218">
        <f>ROUND(I302*H302,0)</f>
        <v>0</v>
      </c>
      <c r="K302" s="214" t="s">
        <v>327</v>
      </c>
      <c r="L302" s="219"/>
      <c r="M302" s="220" t="s">
        <v>1</v>
      </c>
      <c r="N302" s="221" t="s">
        <v>42</v>
      </c>
      <c r="O302" s="77"/>
      <c r="P302" s="183">
        <f>O302*H302</f>
        <v>0</v>
      </c>
      <c r="Q302" s="183">
        <v>0.13100000000000001</v>
      </c>
      <c r="R302" s="183">
        <f>Q302*H302</f>
        <v>1.9781</v>
      </c>
      <c r="S302" s="183">
        <v>0</v>
      </c>
      <c r="T302" s="184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185" t="s">
        <v>363</v>
      </c>
      <c r="AT302" s="185" t="s">
        <v>550</v>
      </c>
      <c r="AU302" s="185" t="s">
        <v>85</v>
      </c>
      <c r="AY302" s="19" t="s">
        <v>321</v>
      </c>
      <c r="BE302" s="186">
        <f>IF(N302="základní",J302,0)</f>
        <v>0</v>
      </c>
      <c r="BF302" s="186">
        <f>IF(N302="snížená",J302,0)</f>
        <v>0</v>
      </c>
      <c r="BG302" s="186">
        <f>IF(N302="zákl. přenesená",J302,0)</f>
        <v>0</v>
      </c>
      <c r="BH302" s="186">
        <f>IF(N302="sníž. přenesená",J302,0)</f>
        <v>0</v>
      </c>
      <c r="BI302" s="186">
        <f>IF(N302="nulová",J302,0)</f>
        <v>0</v>
      </c>
      <c r="BJ302" s="19" t="s">
        <v>8</v>
      </c>
      <c r="BK302" s="186">
        <f>ROUND(I302*H302,0)</f>
        <v>0</v>
      </c>
      <c r="BL302" s="19" t="s">
        <v>91</v>
      </c>
      <c r="BM302" s="185" t="s">
        <v>570</v>
      </c>
    </row>
    <row r="303" s="12" customFormat="1" ht="22.8" customHeight="1">
      <c r="A303" s="12"/>
      <c r="B303" s="160"/>
      <c r="C303" s="12"/>
      <c r="D303" s="161" t="s">
        <v>76</v>
      </c>
      <c r="E303" s="171" t="s">
        <v>97</v>
      </c>
      <c r="F303" s="171" t="s">
        <v>571</v>
      </c>
      <c r="G303" s="12"/>
      <c r="H303" s="12"/>
      <c r="I303" s="163"/>
      <c r="J303" s="172">
        <f>BK303</f>
        <v>0</v>
      </c>
      <c r="K303" s="12"/>
      <c r="L303" s="160"/>
      <c r="M303" s="165"/>
      <c r="N303" s="166"/>
      <c r="O303" s="166"/>
      <c r="P303" s="167">
        <f>SUM(P304:P698)</f>
        <v>0</v>
      </c>
      <c r="Q303" s="166"/>
      <c r="R303" s="167">
        <f>SUM(R304:R698)</f>
        <v>111.37841484866738</v>
      </c>
      <c r="S303" s="166"/>
      <c r="T303" s="168">
        <f>SUM(T304:T698)</f>
        <v>0.17458200000000002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161" t="s">
        <v>8</v>
      </c>
      <c r="AT303" s="169" t="s">
        <v>76</v>
      </c>
      <c r="AU303" s="169" t="s">
        <v>8</v>
      </c>
      <c r="AY303" s="161" t="s">
        <v>321</v>
      </c>
      <c r="BK303" s="170">
        <f>SUM(BK304:BK698)</f>
        <v>0</v>
      </c>
    </row>
    <row r="304" s="2" customFormat="1" ht="24.15" customHeight="1">
      <c r="A304" s="38"/>
      <c r="B304" s="173"/>
      <c r="C304" s="174" t="s">
        <v>572</v>
      </c>
      <c r="D304" s="174" t="s">
        <v>323</v>
      </c>
      <c r="E304" s="175" t="s">
        <v>573</v>
      </c>
      <c r="F304" s="176" t="s">
        <v>574</v>
      </c>
      <c r="G304" s="177" t="s">
        <v>355</v>
      </c>
      <c r="H304" s="178">
        <v>81.819000000000003</v>
      </c>
      <c r="I304" s="179"/>
      <c r="J304" s="180">
        <f>ROUND(I304*H304,0)</f>
        <v>0</v>
      </c>
      <c r="K304" s="176" t="s">
        <v>327</v>
      </c>
      <c r="L304" s="39"/>
      <c r="M304" s="181" t="s">
        <v>1</v>
      </c>
      <c r="N304" s="182" t="s">
        <v>42</v>
      </c>
      <c r="O304" s="77"/>
      <c r="P304" s="183">
        <f>O304*H304</f>
        <v>0</v>
      </c>
      <c r="Q304" s="183">
        <v>0.0073499999999999998</v>
      </c>
      <c r="R304" s="183">
        <f>Q304*H304</f>
        <v>0.60136964999999998</v>
      </c>
      <c r="S304" s="183">
        <v>0</v>
      </c>
      <c r="T304" s="184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185" t="s">
        <v>91</v>
      </c>
      <c r="AT304" s="185" t="s">
        <v>323</v>
      </c>
      <c r="AU304" s="185" t="s">
        <v>85</v>
      </c>
      <c r="AY304" s="19" t="s">
        <v>321</v>
      </c>
      <c r="BE304" s="186">
        <f>IF(N304="základní",J304,0)</f>
        <v>0</v>
      </c>
      <c r="BF304" s="186">
        <f>IF(N304="snížená",J304,0)</f>
        <v>0</v>
      </c>
      <c r="BG304" s="186">
        <f>IF(N304="zákl. přenesená",J304,0)</f>
        <v>0</v>
      </c>
      <c r="BH304" s="186">
        <f>IF(N304="sníž. přenesená",J304,0)</f>
        <v>0</v>
      </c>
      <c r="BI304" s="186">
        <f>IF(N304="nulová",J304,0)</f>
        <v>0</v>
      </c>
      <c r="BJ304" s="19" t="s">
        <v>8</v>
      </c>
      <c r="BK304" s="186">
        <f>ROUND(I304*H304,0)</f>
        <v>0</v>
      </c>
      <c r="BL304" s="19" t="s">
        <v>91</v>
      </c>
      <c r="BM304" s="185" t="s">
        <v>575</v>
      </c>
    </row>
    <row r="305" s="13" customFormat="1">
      <c r="A305" s="13"/>
      <c r="B305" s="187"/>
      <c r="C305" s="13"/>
      <c r="D305" s="188" t="s">
        <v>329</v>
      </c>
      <c r="E305" s="189" t="s">
        <v>1</v>
      </c>
      <c r="F305" s="190" t="s">
        <v>576</v>
      </c>
      <c r="G305" s="13"/>
      <c r="H305" s="191">
        <v>16.248999999999999</v>
      </c>
      <c r="I305" s="192"/>
      <c r="J305" s="13"/>
      <c r="K305" s="13"/>
      <c r="L305" s="187"/>
      <c r="M305" s="193"/>
      <c r="N305" s="194"/>
      <c r="O305" s="194"/>
      <c r="P305" s="194"/>
      <c r="Q305" s="194"/>
      <c r="R305" s="194"/>
      <c r="S305" s="194"/>
      <c r="T305" s="19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89" t="s">
        <v>329</v>
      </c>
      <c r="AU305" s="189" t="s">
        <v>85</v>
      </c>
      <c r="AV305" s="13" t="s">
        <v>85</v>
      </c>
      <c r="AW305" s="13" t="s">
        <v>33</v>
      </c>
      <c r="AX305" s="13" t="s">
        <v>77</v>
      </c>
      <c r="AY305" s="189" t="s">
        <v>321</v>
      </c>
    </row>
    <row r="306" s="13" customFormat="1">
      <c r="A306" s="13"/>
      <c r="B306" s="187"/>
      <c r="C306" s="13"/>
      <c r="D306" s="188" t="s">
        <v>329</v>
      </c>
      <c r="E306" s="189" t="s">
        <v>1</v>
      </c>
      <c r="F306" s="190" t="s">
        <v>577</v>
      </c>
      <c r="G306" s="13"/>
      <c r="H306" s="191">
        <v>32.393000000000001</v>
      </c>
      <c r="I306" s="192"/>
      <c r="J306" s="13"/>
      <c r="K306" s="13"/>
      <c r="L306" s="187"/>
      <c r="M306" s="193"/>
      <c r="N306" s="194"/>
      <c r="O306" s="194"/>
      <c r="P306" s="194"/>
      <c r="Q306" s="194"/>
      <c r="R306" s="194"/>
      <c r="S306" s="194"/>
      <c r="T306" s="19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89" t="s">
        <v>329</v>
      </c>
      <c r="AU306" s="189" t="s">
        <v>85</v>
      </c>
      <c r="AV306" s="13" t="s">
        <v>85</v>
      </c>
      <c r="AW306" s="13" t="s">
        <v>33</v>
      </c>
      <c r="AX306" s="13" t="s">
        <v>77</v>
      </c>
      <c r="AY306" s="189" t="s">
        <v>321</v>
      </c>
    </row>
    <row r="307" s="13" customFormat="1">
      <c r="A307" s="13"/>
      <c r="B307" s="187"/>
      <c r="C307" s="13"/>
      <c r="D307" s="188" t="s">
        <v>329</v>
      </c>
      <c r="E307" s="189" t="s">
        <v>1</v>
      </c>
      <c r="F307" s="190" t="s">
        <v>578</v>
      </c>
      <c r="G307" s="13"/>
      <c r="H307" s="191">
        <v>13.749000000000001</v>
      </c>
      <c r="I307" s="192"/>
      <c r="J307" s="13"/>
      <c r="K307" s="13"/>
      <c r="L307" s="187"/>
      <c r="M307" s="193"/>
      <c r="N307" s="194"/>
      <c r="O307" s="194"/>
      <c r="P307" s="194"/>
      <c r="Q307" s="194"/>
      <c r="R307" s="194"/>
      <c r="S307" s="194"/>
      <c r="T307" s="19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89" t="s">
        <v>329</v>
      </c>
      <c r="AU307" s="189" t="s">
        <v>85</v>
      </c>
      <c r="AV307" s="13" t="s">
        <v>85</v>
      </c>
      <c r="AW307" s="13" t="s">
        <v>33</v>
      </c>
      <c r="AX307" s="13" t="s">
        <v>77</v>
      </c>
      <c r="AY307" s="189" t="s">
        <v>321</v>
      </c>
    </row>
    <row r="308" s="13" customFormat="1">
      <c r="A308" s="13"/>
      <c r="B308" s="187"/>
      <c r="C308" s="13"/>
      <c r="D308" s="188" t="s">
        <v>329</v>
      </c>
      <c r="E308" s="189" t="s">
        <v>1</v>
      </c>
      <c r="F308" s="190" t="s">
        <v>579</v>
      </c>
      <c r="G308" s="13"/>
      <c r="H308" s="191">
        <v>19.428000000000001</v>
      </c>
      <c r="I308" s="192"/>
      <c r="J308" s="13"/>
      <c r="K308" s="13"/>
      <c r="L308" s="187"/>
      <c r="M308" s="193"/>
      <c r="N308" s="194"/>
      <c r="O308" s="194"/>
      <c r="P308" s="194"/>
      <c r="Q308" s="194"/>
      <c r="R308" s="194"/>
      <c r="S308" s="194"/>
      <c r="T308" s="19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89" t="s">
        <v>329</v>
      </c>
      <c r="AU308" s="189" t="s">
        <v>85</v>
      </c>
      <c r="AV308" s="13" t="s">
        <v>85</v>
      </c>
      <c r="AW308" s="13" t="s">
        <v>33</v>
      </c>
      <c r="AX308" s="13" t="s">
        <v>77</v>
      </c>
      <c r="AY308" s="189" t="s">
        <v>321</v>
      </c>
    </row>
    <row r="309" s="14" customFormat="1">
      <c r="A309" s="14"/>
      <c r="B309" s="196"/>
      <c r="C309" s="14"/>
      <c r="D309" s="188" t="s">
        <v>329</v>
      </c>
      <c r="E309" s="197" t="s">
        <v>1</v>
      </c>
      <c r="F309" s="198" t="s">
        <v>580</v>
      </c>
      <c r="G309" s="14"/>
      <c r="H309" s="199">
        <v>81.819000000000003</v>
      </c>
      <c r="I309" s="200"/>
      <c r="J309" s="14"/>
      <c r="K309" s="14"/>
      <c r="L309" s="196"/>
      <c r="M309" s="201"/>
      <c r="N309" s="202"/>
      <c r="O309" s="202"/>
      <c r="P309" s="202"/>
      <c r="Q309" s="202"/>
      <c r="R309" s="202"/>
      <c r="S309" s="202"/>
      <c r="T309" s="20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197" t="s">
        <v>329</v>
      </c>
      <c r="AU309" s="197" t="s">
        <v>85</v>
      </c>
      <c r="AV309" s="14" t="s">
        <v>88</v>
      </c>
      <c r="AW309" s="14" t="s">
        <v>33</v>
      </c>
      <c r="AX309" s="14" t="s">
        <v>77</v>
      </c>
      <c r="AY309" s="197" t="s">
        <v>321</v>
      </c>
    </row>
    <row r="310" s="15" customFormat="1">
      <c r="A310" s="15"/>
      <c r="B310" s="204"/>
      <c r="C310" s="15"/>
      <c r="D310" s="188" t="s">
        <v>329</v>
      </c>
      <c r="E310" s="205" t="s">
        <v>123</v>
      </c>
      <c r="F310" s="206" t="s">
        <v>442</v>
      </c>
      <c r="G310" s="15"/>
      <c r="H310" s="207">
        <v>81.819000000000003</v>
      </c>
      <c r="I310" s="208"/>
      <c r="J310" s="15"/>
      <c r="K310" s="15"/>
      <c r="L310" s="204"/>
      <c r="M310" s="209"/>
      <c r="N310" s="210"/>
      <c r="O310" s="210"/>
      <c r="P310" s="210"/>
      <c r="Q310" s="210"/>
      <c r="R310" s="210"/>
      <c r="S310" s="210"/>
      <c r="T310" s="211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05" t="s">
        <v>329</v>
      </c>
      <c r="AU310" s="205" t="s">
        <v>85</v>
      </c>
      <c r="AV310" s="15" t="s">
        <v>91</v>
      </c>
      <c r="AW310" s="15" t="s">
        <v>33</v>
      </c>
      <c r="AX310" s="15" t="s">
        <v>8</v>
      </c>
      <c r="AY310" s="205" t="s">
        <v>321</v>
      </c>
    </row>
    <row r="311" s="2" customFormat="1" ht="24.15" customHeight="1">
      <c r="A311" s="38"/>
      <c r="B311" s="173"/>
      <c r="C311" s="174" t="s">
        <v>581</v>
      </c>
      <c r="D311" s="174" t="s">
        <v>323</v>
      </c>
      <c r="E311" s="175" t="s">
        <v>582</v>
      </c>
      <c r="F311" s="176" t="s">
        <v>583</v>
      </c>
      <c r="G311" s="177" t="s">
        <v>355</v>
      </c>
      <c r="H311" s="178">
        <v>81.819000000000003</v>
      </c>
      <c r="I311" s="179"/>
      <c r="J311" s="180">
        <f>ROUND(I311*H311,0)</f>
        <v>0</v>
      </c>
      <c r="K311" s="176" t="s">
        <v>327</v>
      </c>
      <c r="L311" s="39"/>
      <c r="M311" s="181" t="s">
        <v>1</v>
      </c>
      <c r="N311" s="182" t="s">
        <v>42</v>
      </c>
      <c r="O311" s="77"/>
      <c r="P311" s="183">
        <f>O311*H311</f>
        <v>0</v>
      </c>
      <c r="Q311" s="183">
        <v>0.018380000000000001</v>
      </c>
      <c r="R311" s="183">
        <f>Q311*H311</f>
        <v>1.5038332200000002</v>
      </c>
      <c r="S311" s="183">
        <v>0</v>
      </c>
      <c r="T311" s="184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185" t="s">
        <v>91</v>
      </c>
      <c r="AT311" s="185" t="s">
        <v>323</v>
      </c>
      <c r="AU311" s="185" t="s">
        <v>85</v>
      </c>
      <c r="AY311" s="19" t="s">
        <v>321</v>
      </c>
      <c r="BE311" s="186">
        <f>IF(N311="základní",J311,0)</f>
        <v>0</v>
      </c>
      <c r="BF311" s="186">
        <f>IF(N311="snížená",J311,0)</f>
        <v>0</v>
      </c>
      <c r="BG311" s="186">
        <f>IF(N311="zákl. přenesená",J311,0)</f>
        <v>0</v>
      </c>
      <c r="BH311" s="186">
        <f>IF(N311="sníž. přenesená",J311,0)</f>
        <v>0</v>
      </c>
      <c r="BI311" s="186">
        <f>IF(N311="nulová",J311,0)</f>
        <v>0</v>
      </c>
      <c r="BJ311" s="19" t="s">
        <v>8</v>
      </c>
      <c r="BK311" s="186">
        <f>ROUND(I311*H311,0)</f>
        <v>0</v>
      </c>
      <c r="BL311" s="19" t="s">
        <v>91</v>
      </c>
      <c r="BM311" s="185" t="s">
        <v>584</v>
      </c>
    </row>
    <row r="312" s="13" customFormat="1">
      <c r="A312" s="13"/>
      <c r="B312" s="187"/>
      <c r="C312" s="13"/>
      <c r="D312" s="188" t="s">
        <v>329</v>
      </c>
      <c r="E312" s="189" t="s">
        <v>1</v>
      </c>
      <c r="F312" s="190" t="s">
        <v>123</v>
      </c>
      <c r="G312" s="13"/>
      <c r="H312" s="191">
        <v>81.819000000000003</v>
      </c>
      <c r="I312" s="192"/>
      <c r="J312" s="13"/>
      <c r="K312" s="13"/>
      <c r="L312" s="187"/>
      <c r="M312" s="193"/>
      <c r="N312" s="194"/>
      <c r="O312" s="194"/>
      <c r="P312" s="194"/>
      <c r="Q312" s="194"/>
      <c r="R312" s="194"/>
      <c r="S312" s="194"/>
      <c r="T312" s="19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89" t="s">
        <v>329</v>
      </c>
      <c r="AU312" s="189" t="s">
        <v>85</v>
      </c>
      <c r="AV312" s="13" t="s">
        <v>85</v>
      </c>
      <c r="AW312" s="13" t="s">
        <v>33</v>
      </c>
      <c r="AX312" s="13" t="s">
        <v>8</v>
      </c>
      <c r="AY312" s="189" t="s">
        <v>321</v>
      </c>
    </row>
    <row r="313" s="2" customFormat="1" ht="24.15" customHeight="1">
      <c r="A313" s="38"/>
      <c r="B313" s="173"/>
      <c r="C313" s="174" t="s">
        <v>585</v>
      </c>
      <c r="D313" s="174" t="s">
        <v>323</v>
      </c>
      <c r="E313" s="175" t="s">
        <v>586</v>
      </c>
      <c r="F313" s="176" t="s">
        <v>587</v>
      </c>
      <c r="G313" s="177" t="s">
        <v>355</v>
      </c>
      <c r="H313" s="178">
        <v>81.819000000000003</v>
      </c>
      <c r="I313" s="179"/>
      <c r="J313" s="180">
        <f>ROUND(I313*H313,0)</f>
        <v>0</v>
      </c>
      <c r="K313" s="176" t="s">
        <v>327</v>
      </c>
      <c r="L313" s="39"/>
      <c r="M313" s="181" t="s">
        <v>1</v>
      </c>
      <c r="N313" s="182" t="s">
        <v>42</v>
      </c>
      <c r="O313" s="77"/>
      <c r="P313" s="183">
        <f>O313*H313</f>
        <v>0</v>
      </c>
      <c r="Q313" s="183">
        <v>0.0079000000000000008</v>
      </c>
      <c r="R313" s="183">
        <f>Q313*H313</f>
        <v>0.64637010000000006</v>
      </c>
      <c r="S313" s="183">
        <v>0</v>
      </c>
      <c r="T313" s="184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185" t="s">
        <v>91</v>
      </c>
      <c r="AT313" s="185" t="s">
        <v>323</v>
      </c>
      <c r="AU313" s="185" t="s">
        <v>85</v>
      </c>
      <c r="AY313" s="19" t="s">
        <v>321</v>
      </c>
      <c r="BE313" s="186">
        <f>IF(N313="základní",J313,0)</f>
        <v>0</v>
      </c>
      <c r="BF313" s="186">
        <f>IF(N313="snížená",J313,0)</f>
        <v>0</v>
      </c>
      <c r="BG313" s="186">
        <f>IF(N313="zákl. přenesená",J313,0)</f>
        <v>0</v>
      </c>
      <c r="BH313" s="186">
        <f>IF(N313="sníž. přenesená",J313,0)</f>
        <v>0</v>
      </c>
      <c r="BI313" s="186">
        <f>IF(N313="nulová",J313,0)</f>
        <v>0</v>
      </c>
      <c r="BJ313" s="19" t="s">
        <v>8</v>
      </c>
      <c r="BK313" s="186">
        <f>ROUND(I313*H313,0)</f>
        <v>0</v>
      </c>
      <c r="BL313" s="19" t="s">
        <v>91</v>
      </c>
      <c r="BM313" s="185" t="s">
        <v>588</v>
      </c>
    </row>
    <row r="314" s="13" customFormat="1">
      <c r="A314" s="13"/>
      <c r="B314" s="187"/>
      <c r="C314" s="13"/>
      <c r="D314" s="188" t="s">
        <v>329</v>
      </c>
      <c r="E314" s="189" t="s">
        <v>1</v>
      </c>
      <c r="F314" s="190" t="s">
        <v>123</v>
      </c>
      <c r="G314" s="13"/>
      <c r="H314" s="191">
        <v>81.819000000000003</v>
      </c>
      <c r="I314" s="192"/>
      <c r="J314" s="13"/>
      <c r="K314" s="13"/>
      <c r="L314" s="187"/>
      <c r="M314" s="193"/>
      <c r="N314" s="194"/>
      <c r="O314" s="194"/>
      <c r="P314" s="194"/>
      <c r="Q314" s="194"/>
      <c r="R314" s="194"/>
      <c r="S314" s="194"/>
      <c r="T314" s="19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89" t="s">
        <v>329</v>
      </c>
      <c r="AU314" s="189" t="s">
        <v>85</v>
      </c>
      <c r="AV314" s="13" t="s">
        <v>85</v>
      </c>
      <c r="AW314" s="13" t="s">
        <v>33</v>
      </c>
      <c r="AX314" s="13" t="s">
        <v>8</v>
      </c>
      <c r="AY314" s="189" t="s">
        <v>321</v>
      </c>
    </row>
    <row r="315" s="2" customFormat="1" ht="24.15" customHeight="1">
      <c r="A315" s="38"/>
      <c r="B315" s="173"/>
      <c r="C315" s="174" t="s">
        <v>589</v>
      </c>
      <c r="D315" s="174" t="s">
        <v>323</v>
      </c>
      <c r="E315" s="175" t="s">
        <v>590</v>
      </c>
      <c r="F315" s="176" t="s">
        <v>591</v>
      </c>
      <c r="G315" s="177" t="s">
        <v>355</v>
      </c>
      <c r="H315" s="178">
        <v>1618.4970000000001</v>
      </c>
      <c r="I315" s="179"/>
      <c r="J315" s="180">
        <f>ROUND(I315*H315,0)</f>
        <v>0</v>
      </c>
      <c r="K315" s="176" t="s">
        <v>327</v>
      </c>
      <c r="L315" s="39"/>
      <c r="M315" s="181" t="s">
        <v>1</v>
      </c>
      <c r="N315" s="182" t="s">
        <v>42</v>
      </c>
      <c r="O315" s="77"/>
      <c r="P315" s="183">
        <f>O315*H315</f>
        <v>0</v>
      </c>
      <c r="Q315" s="183">
        <v>0.0073499999999999998</v>
      </c>
      <c r="R315" s="183">
        <f>Q315*H315</f>
        <v>11.89595295</v>
      </c>
      <c r="S315" s="183">
        <v>0</v>
      </c>
      <c r="T315" s="184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185" t="s">
        <v>91</v>
      </c>
      <c r="AT315" s="185" t="s">
        <v>323</v>
      </c>
      <c r="AU315" s="185" t="s">
        <v>85</v>
      </c>
      <c r="AY315" s="19" t="s">
        <v>321</v>
      </c>
      <c r="BE315" s="186">
        <f>IF(N315="základní",J315,0)</f>
        <v>0</v>
      </c>
      <c r="BF315" s="186">
        <f>IF(N315="snížená",J315,0)</f>
        <v>0</v>
      </c>
      <c r="BG315" s="186">
        <f>IF(N315="zákl. přenesená",J315,0)</f>
        <v>0</v>
      </c>
      <c r="BH315" s="186">
        <f>IF(N315="sníž. přenesená",J315,0)</f>
        <v>0</v>
      </c>
      <c r="BI315" s="186">
        <f>IF(N315="nulová",J315,0)</f>
        <v>0</v>
      </c>
      <c r="BJ315" s="19" t="s">
        <v>8</v>
      </c>
      <c r="BK315" s="186">
        <f>ROUND(I315*H315,0)</f>
        <v>0</v>
      </c>
      <c r="BL315" s="19" t="s">
        <v>91</v>
      </c>
      <c r="BM315" s="185" t="s">
        <v>592</v>
      </c>
    </row>
    <row r="316" s="13" customFormat="1">
      <c r="A316" s="13"/>
      <c r="B316" s="187"/>
      <c r="C316" s="13"/>
      <c r="D316" s="188" t="s">
        <v>329</v>
      </c>
      <c r="E316" s="189" t="s">
        <v>1</v>
      </c>
      <c r="F316" s="190" t="s">
        <v>593</v>
      </c>
      <c r="G316" s="13"/>
      <c r="H316" s="191">
        <v>74.834000000000003</v>
      </c>
      <c r="I316" s="192"/>
      <c r="J316" s="13"/>
      <c r="K316" s="13"/>
      <c r="L316" s="187"/>
      <c r="M316" s="193"/>
      <c r="N316" s="194"/>
      <c r="O316" s="194"/>
      <c r="P316" s="194"/>
      <c r="Q316" s="194"/>
      <c r="R316" s="194"/>
      <c r="S316" s="194"/>
      <c r="T316" s="19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189" t="s">
        <v>329</v>
      </c>
      <c r="AU316" s="189" t="s">
        <v>85</v>
      </c>
      <c r="AV316" s="13" t="s">
        <v>85</v>
      </c>
      <c r="AW316" s="13" t="s">
        <v>33</v>
      </c>
      <c r="AX316" s="13" t="s">
        <v>77</v>
      </c>
      <c r="AY316" s="189" t="s">
        <v>321</v>
      </c>
    </row>
    <row r="317" s="13" customFormat="1">
      <c r="A317" s="13"/>
      <c r="B317" s="187"/>
      <c r="C317" s="13"/>
      <c r="D317" s="188" t="s">
        <v>329</v>
      </c>
      <c r="E317" s="189" t="s">
        <v>1</v>
      </c>
      <c r="F317" s="190" t="s">
        <v>594</v>
      </c>
      <c r="G317" s="13"/>
      <c r="H317" s="191">
        <v>63.054000000000002</v>
      </c>
      <c r="I317" s="192"/>
      <c r="J317" s="13"/>
      <c r="K317" s="13"/>
      <c r="L317" s="187"/>
      <c r="M317" s="193"/>
      <c r="N317" s="194"/>
      <c r="O317" s="194"/>
      <c r="P317" s="194"/>
      <c r="Q317" s="194"/>
      <c r="R317" s="194"/>
      <c r="S317" s="194"/>
      <c r="T317" s="19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89" t="s">
        <v>329</v>
      </c>
      <c r="AU317" s="189" t="s">
        <v>85</v>
      </c>
      <c r="AV317" s="13" t="s">
        <v>85</v>
      </c>
      <c r="AW317" s="13" t="s">
        <v>33</v>
      </c>
      <c r="AX317" s="13" t="s">
        <v>77</v>
      </c>
      <c r="AY317" s="189" t="s">
        <v>321</v>
      </c>
    </row>
    <row r="318" s="13" customFormat="1">
      <c r="A318" s="13"/>
      <c r="B318" s="187"/>
      <c r="C318" s="13"/>
      <c r="D318" s="188" t="s">
        <v>329</v>
      </c>
      <c r="E318" s="189" t="s">
        <v>1</v>
      </c>
      <c r="F318" s="190" t="s">
        <v>595</v>
      </c>
      <c r="G318" s="13"/>
      <c r="H318" s="191">
        <v>76.322000000000003</v>
      </c>
      <c r="I318" s="192"/>
      <c r="J318" s="13"/>
      <c r="K318" s="13"/>
      <c r="L318" s="187"/>
      <c r="M318" s="193"/>
      <c r="N318" s="194"/>
      <c r="O318" s="194"/>
      <c r="P318" s="194"/>
      <c r="Q318" s="194"/>
      <c r="R318" s="194"/>
      <c r="S318" s="194"/>
      <c r="T318" s="19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89" t="s">
        <v>329</v>
      </c>
      <c r="AU318" s="189" t="s">
        <v>85</v>
      </c>
      <c r="AV318" s="13" t="s">
        <v>85</v>
      </c>
      <c r="AW318" s="13" t="s">
        <v>33</v>
      </c>
      <c r="AX318" s="13" t="s">
        <v>77</v>
      </c>
      <c r="AY318" s="189" t="s">
        <v>321</v>
      </c>
    </row>
    <row r="319" s="13" customFormat="1">
      <c r="A319" s="13"/>
      <c r="B319" s="187"/>
      <c r="C319" s="13"/>
      <c r="D319" s="188" t="s">
        <v>329</v>
      </c>
      <c r="E319" s="189" t="s">
        <v>1</v>
      </c>
      <c r="F319" s="190" t="s">
        <v>596</v>
      </c>
      <c r="G319" s="13"/>
      <c r="H319" s="191">
        <v>60.884</v>
      </c>
      <c r="I319" s="192"/>
      <c r="J319" s="13"/>
      <c r="K319" s="13"/>
      <c r="L319" s="187"/>
      <c r="M319" s="193"/>
      <c r="N319" s="194"/>
      <c r="O319" s="194"/>
      <c r="P319" s="194"/>
      <c r="Q319" s="194"/>
      <c r="R319" s="194"/>
      <c r="S319" s="194"/>
      <c r="T319" s="19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89" t="s">
        <v>329</v>
      </c>
      <c r="AU319" s="189" t="s">
        <v>85</v>
      </c>
      <c r="AV319" s="13" t="s">
        <v>85</v>
      </c>
      <c r="AW319" s="13" t="s">
        <v>33</v>
      </c>
      <c r="AX319" s="13" t="s">
        <v>77</v>
      </c>
      <c r="AY319" s="189" t="s">
        <v>321</v>
      </c>
    </row>
    <row r="320" s="13" customFormat="1">
      <c r="A320" s="13"/>
      <c r="B320" s="187"/>
      <c r="C320" s="13"/>
      <c r="D320" s="188" t="s">
        <v>329</v>
      </c>
      <c r="E320" s="189" t="s">
        <v>1</v>
      </c>
      <c r="F320" s="190" t="s">
        <v>597</v>
      </c>
      <c r="G320" s="13"/>
      <c r="H320" s="191">
        <v>92.504000000000005</v>
      </c>
      <c r="I320" s="192"/>
      <c r="J320" s="13"/>
      <c r="K320" s="13"/>
      <c r="L320" s="187"/>
      <c r="M320" s="193"/>
      <c r="N320" s="194"/>
      <c r="O320" s="194"/>
      <c r="P320" s="194"/>
      <c r="Q320" s="194"/>
      <c r="R320" s="194"/>
      <c r="S320" s="194"/>
      <c r="T320" s="19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89" t="s">
        <v>329</v>
      </c>
      <c r="AU320" s="189" t="s">
        <v>85</v>
      </c>
      <c r="AV320" s="13" t="s">
        <v>85</v>
      </c>
      <c r="AW320" s="13" t="s">
        <v>33</v>
      </c>
      <c r="AX320" s="13" t="s">
        <v>77</v>
      </c>
      <c r="AY320" s="189" t="s">
        <v>321</v>
      </c>
    </row>
    <row r="321" s="13" customFormat="1">
      <c r="A321" s="13"/>
      <c r="B321" s="187"/>
      <c r="C321" s="13"/>
      <c r="D321" s="188" t="s">
        <v>329</v>
      </c>
      <c r="E321" s="189" t="s">
        <v>1</v>
      </c>
      <c r="F321" s="190" t="s">
        <v>598</v>
      </c>
      <c r="G321" s="13"/>
      <c r="H321" s="191">
        <v>108.31399999999999</v>
      </c>
      <c r="I321" s="192"/>
      <c r="J321" s="13"/>
      <c r="K321" s="13"/>
      <c r="L321" s="187"/>
      <c r="M321" s="193"/>
      <c r="N321" s="194"/>
      <c r="O321" s="194"/>
      <c r="P321" s="194"/>
      <c r="Q321" s="194"/>
      <c r="R321" s="194"/>
      <c r="S321" s="194"/>
      <c r="T321" s="19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89" t="s">
        <v>329</v>
      </c>
      <c r="AU321" s="189" t="s">
        <v>85</v>
      </c>
      <c r="AV321" s="13" t="s">
        <v>85</v>
      </c>
      <c r="AW321" s="13" t="s">
        <v>33</v>
      </c>
      <c r="AX321" s="13" t="s">
        <v>77</v>
      </c>
      <c r="AY321" s="189" t="s">
        <v>321</v>
      </c>
    </row>
    <row r="322" s="13" customFormat="1">
      <c r="A322" s="13"/>
      <c r="B322" s="187"/>
      <c r="C322" s="13"/>
      <c r="D322" s="188" t="s">
        <v>329</v>
      </c>
      <c r="E322" s="189" t="s">
        <v>1</v>
      </c>
      <c r="F322" s="190" t="s">
        <v>599</v>
      </c>
      <c r="G322" s="13"/>
      <c r="H322" s="191">
        <v>158.22399999999999</v>
      </c>
      <c r="I322" s="192"/>
      <c r="J322" s="13"/>
      <c r="K322" s="13"/>
      <c r="L322" s="187"/>
      <c r="M322" s="193"/>
      <c r="N322" s="194"/>
      <c r="O322" s="194"/>
      <c r="P322" s="194"/>
      <c r="Q322" s="194"/>
      <c r="R322" s="194"/>
      <c r="S322" s="194"/>
      <c r="T322" s="19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89" t="s">
        <v>329</v>
      </c>
      <c r="AU322" s="189" t="s">
        <v>85</v>
      </c>
      <c r="AV322" s="13" t="s">
        <v>85</v>
      </c>
      <c r="AW322" s="13" t="s">
        <v>33</v>
      </c>
      <c r="AX322" s="13" t="s">
        <v>77</v>
      </c>
      <c r="AY322" s="189" t="s">
        <v>321</v>
      </c>
    </row>
    <row r="323" s="13" customFormat="1">
      <c r="A323" s="13"/>
      <c r="B323" s="187"/>
      <c r="C323" s="13"/>
      <c r="D323" s="188" t="s">
        <v>329</v>
      </c>
      <c r="E323" s="189" t="s">
        <v>1</v>
      </c>
      <c r="F323" s="190" t="s">
        <v>600</v>
      </c>
      <c r="G323" s="13"/>
      <c r="H323" s="191">
        <v>96.162000000000006</v>
      </c>
      <c r="I323" s="192"/>
      <c r="J323" s="13"/>
      <c r="K323" s="13"/>
      <c r="L323" s="187"/>
      <c r="M323" s="193"/>
      <c r="N323" s="194"/>
      <c r="O323" s="194"/>
      <c r="P323" s="194"/>
      <c r="Q323" s="194"/>
      <c r="R323" s="194"/>
      <c r="S323" s="194"/>
      <c r="T323" s="19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89" t="s">
        <v>329</v>
      </c>
      <c r="AU323" s="189" t="s">
        <v>85</v>
      </c>
      <c r="AV323" s="13" t="s">
        <v>85</v>
      </c>
      <c r="AW323" s="13" t="s">
        <v>33</v>
      </c>
      <c r="AX323" s="13" t="s">
        <v>77</v>
      </c>
      <c r="AY323" s="189" t="s">
        <v>321</v>
      </c>
    </row>
    <row r="324" s="13" customFormat="1">
      <c r="A324" s="13"/>
      <c r="B324" s="187"/>
      <c r="C324" s="13"/>
      <c r="D324" s="188" t="s">
        <v>329</v>
      </c>
      <c r="E324" s="189" t="s">
        <v>1</v>
      </c>
      <c r="F324" s="190" t="s">
        <v>601</v>
      </c>
      <c r="G324" s="13"/>
      <c r="H324" s="191">
        <v>80.103999999999999</v>
      </c>
      <c r="I324" s="192"/>
      <c r="J324" s="13"/>
      <c r="K324" s="13"/>
      <c r="L324" s="187"/>
      <c r="M324" s="193"/>
      <c r="N324" s="194"/>
      <c r="O324" s="194"/>
      <c r="P324" s="194"/>
      <c r="Q324" s="194"/>
      <c r="R324" s="194"/>
      <c r="S324" s="194"/>
      <c r="T324" s="19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89" t="s">
        <v>329</v>
      </c>
      <c r="AU324" s="189" t="s">
        <v>85</v>
      </c>
      <c r="AV324" s="13" t="s">
        <v>85</v>
      </c>
      <c r="AW324" s="13" t="s">
        <v>33</v>
      </c>
      <c r="AX324" s="13" t="s">
        <v>77</v>
      </c>
      <c r="AY324" s="189" t="s">
        <v>321</v>
      </c>
    </row>
    <row r="325" s="13" customFormat="1">
      <c r="A325" s="13"/>
      <c r="B325" s="187"/>
      <c r="C325" s="13"/>
      <c r="D325" s="188" t="s">
        <v>329</v>
      </c>
      <c r="E325" s="189" t="s">
        <v>1</v>
      </c>
      <c r="F325" s="190" t="s">
        <v>602</v>
      </c>
      <c r="G325" s="13"/>
      <c r="H325" s="191">
        <v>57.164000000000001</v>
      </c>
      <c r="I325" s="192"/>
      <c r="J325" s="13"/>
      <c r="K325" s="13"/>
      <c r="L325" s="187"/>
      <c r="M325" s="193"/>
      <c r="N325" s="194"/>
      <c r="O325" s="194"/>
      <c r="P325" s="194"/>
      <c r="Q325" s="194"/>
      <c r="R325" s="194"/>
      <c r="S325" s="194"/>
      <c r="T325" s="19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189" t="s">
        <v>329</v>
      </c>
      <c r="AU325" s="189" t="s">
        <v>85</v>
      </c>
      <c r="AV325" s="13" t="s">
        <v>85</v>
      </c>
      <c r="AW325" s="13" t="s">
        <v>33</v>
      </c>
      <c r="AX325" s="13" t="s">
        <v>77</v>
      </c>
      <c r="AY325" s="189" t="s">
        <v>321</v>
      </c>
    </row>
    <row r="326" s="13" customFormat="1">
      <c r="A326" s="13"/>
      <c r="B326" s="187"/>
      <c r="C326" s="13"/>
      <c r="D326" s="188" t="s">
        <v>329</v>
      </c>
      <c r="E326" s="189" t="s">
        <v>1</v>
      </c>
      <c r="F326" s="190" t="s">
        <v>603</v>
      </c>
      <c r="G326" s="13"/>
      <c r="H326" s="191">
        <v>70.555999999999997</v>
      </c>
      <c r="I326" s="192"/>
      <c r="J326" s="13"/>
      <c r="K326" s="13"/>
      <c r="L326" s="187"/>
      <c r="M326" s="193"/>
      <c r="N326" s="194"/>
      <c r="O326" s="194"/>
      <c r="P326" s="194"/>
      <c r="Q326" s="194"/>
      <c r="R326" s="194"/>
      <c r="S326" s="194"/>
      <c r="T326" s="19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89" t="s">
        <v>329</v>
      </c>
      <c r="AU326" s="189" t="s">
        <v>85</v>
      </c>
      <c r="AV326" s="13" t="s">
        <v>85</v>
      </c>
      <c r="AW326" s="13" t="s">
        <v>33</v>
      </c>
      <c r="AX326" s="13" t="s">
        <v>77</v>
      </c>
      <c r="AY326" s="189" t="s">
        <v>321</v>
      </c>
    </row>
    <row r="327" s="13" customFormat="1">
      <c r="A327" s="13"/>
      <c r="B327" s="187"/>
      <c r="C327" s="13"/>
      <c r="D327" s="188" t="s">
        <v>329</v>
      </c>
      <c r="E327" s="189" t="s">
        <v>1</v>
      </c>
      <c r="F327" s="190" t="s">
        <v>604</v>
      </c>
      <c r="G327" s="13"/>
      <c r="H327" s="191">
        <v>71.671999999999997</v>
      </c>
      <c r="I327" s="192"/>
      <c r="J327" s="13"/>
      <c r="K327" s="13"/>
      <c r="L327" s="187"/>
      <c r="M327" s="193"/>
      <c r="N327" s="194"/>
      <c r="O327" s="194"/>
      <c r="P327" s="194"/>
      <c r="Q327" s="194"/>
      <c r="R327" s="194"/>
      <c r="S327" s="194"/>
      <c r="T327" s="19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89" t="s">
        <v>329</v>
      </c>
      <c r="AU327" s="189" t="s">
        <v>85</v>
      </c>
      <c r="AV327" s="13" t="s">
        <v>85</v>
      </c>
      <c r="AW327" s="13" t="s">
        <v>33</v>
      </c>
      <c r="AX327" s="13" t="s">
        <v>77</v>
      </c>
      <c r="AY327" s="189" t="s">
        <v>321</v>
      </c>
    </row>
    <row r="328" s="13" customFormat="1">
      <c r="A328" s="13"/>
      <c r="B328" s="187"/>
      <c r="C328" s="13"/>
      <c r="D328" s="188" t="s">
        <v>329</v>
      </c>
      <c r="E328" s="189" t="s">
        <v>1</v>
      </c>
      <c r="F328" s="190" t="s">
        <v>605</v>
      </c>
      <c r="G328" s="13"/>
      <c r="H328" s="191">
        <v>55.613999999999997</v>
      </c>
      <c r="I328" s="192"/>
      <c r="J328" s="13"/>
      <c r="K328" s="13"/>
      <c r="L328" s="187"/>
      <c r="M328" s="193"/>
      <c r="N328" s="194"/>
      <c r="O328" s="194"/>
      <c r="P328" s="194"/>
      <c r="Q328" s="194"/>
      <c r="R328" s="194"/>
      <c r="S328" s="194"/>
      <c r="T328" s="19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189" t="s">
        <v>329</v>
      </c>
      <c r="AU328" s="189" t="s">
        <v>85</v>
      </c>
      <c r="AV328" s="13" t="s">
        <v>85</v>
      </c>
      <c r="AW328" s="13" t="s">
        <v>33</v>
      </c>
      <c r="AX328" s="13" t="s">
        <v>77</v>
      </c>
      <c r="AY328" s="189" t="s">
        <v>321</v>
      </c>
    </row>
    <row r="329" s="13" customFormat="1">
      <c r="A329" s="13"/>
      <c r="B329" s="187"/>
      <c r="C329" s="13"/>
      <c r="D329" s="188" t="s">
        <v>329</v>
      </c>
      <c r="E329" s="189" t="s">
        <v>1</v>
      </c>
      <c r="F329" s="190" t="s">
        <v>606</v>
      </c>
      <c r="G329" s="13"/>
      <c r="H329" s="191">
        <v>52.390000000000001</v>
      </c>
      <c r="I329" s="192"/>
      <c r="J329" s="13"/>
      <c r="K329" s="13"/>
      <c r="L329" s="187"/>
      <c r="M329" s="193"/>
      <c r="N329" s="194"/>
      <c r="O329" s="194"/>
      <c r="P329" s="194"/>
      <c r="Q329" s="194"/>
      <c r="R329" s="194"/>
      <c r="S329" s="194"/>
      <c r="T329" s="19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89" t="s">
        <v>329</v>
      </c>
      <c r="AU329" s="189" t="s">
        <v>85</v>
      </c>
      <c r="AV329" s="13" t="s">
        <v>85</v>
      </c>
      <c r="AW329" s="13" t="s">
        <v>33</v>
      </c>
      <c r="AX329" s="13" t="s">
        <v>77</v>
      </c>
      <c r="AY329" s="189" t="s">
        <v>321</v>
      </c>
    </row>
    <row r="330" s="14" customFormat="1">
      <c r="A330" s="14"/>
      <c r="B330" s="196"/>
      <c r="C330" s="14"/>
      <c r="D330" s="188" t="s">
        <v>329</v>
      </c>
      <c r="E330" s="197" t="s">
        <v>1</v>
      </c>
      <c r="F330" s="198" t="s">
        <v>607</v>
      </c>
      <c r="G330" s="14"/>
      <c r="H330" s="199">
        <v>1117.798</v>
      </c>
      <c r="I330" s="200"/>
      <c r="J330" s="14"/>
      <c r="K330" s="14"/>
      <c r="L330" s="196"/>
      <c r="M330" s="201"/>
      <c r="N330" s="202"/>
      <c r="O330" s="202"/>
      <c r="P330" s="202"/>
      <c r="Q330" s="202"/>
      <c r="R330" s="202"/>
      <c r="S330" s="202"/>
      <c r="T330" s="20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197" t="s">
        <v>329</v>
      </c>
      <c r="AU330" s="197" t="s">
        <v>85</v>
      </c>
      <c r="AV330" s="14" t="s">
        <v>88</v>
      </c>
      <c r="AW330" s="14" t="s">
        <v>33</v>
      </c>
      <c r="AX330" s="14" t="s">
        <v>77</v>
      </c>
      <c r="AY330" s="197" t="s">
        <v>321</v>
      </c>
    </row>
    <row r="331" s="13" customFormat="1">
      <c r="A331" s="13"/>
      <c r="B331" s="187"/>
      <c r="C331" s="13"/>
      <c r="D331" s="188" t="s">
        <v>329</v>
      </c>
      <c r="E331" s="189" t="s">
        <v>1</v>
      </c>
      <c r="F331" s="190" t="s">
        <v>116</v>
      </c>
      <c r="G331" s="13"/>
      <c r="H331" s="191">
        <v>14.175000000000001</v>
      </c>
      <c r="I331" s="192"/>
      <c r="J331" s="13"/>
      <c r="K331" s="13"/>
      <c r="L331" s="187"/>
      <c r="M331" s="193"/>
      <c r="N331" s="194"/>
      <c r="O331" s="194"/>
      <c r="P331" s="194"/>
      <c r="Q331" s="194"/>
      <c r="R331" s="194"/>
      <c r="S331" s="194"/>
      <c r="T331" s="19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89" t="s">
        <v>329</v>
      </c>
      <c r="AU331" s="189" t="s">
        <v>85</v>
      </c>
      <c r="AV331" s="13" t="s">
        <v>85</v>
      </c>
      <c r="AW331" s="13" t="s">
        <v>33</v>
      </c>
      <c r="AX331" s="13" t="s">
        <v>77</v>
      </c>
      <c r="AY331" s="189" t="s">
        <v>321</v>
      </c>
    </row>
    <row r="332" s="13" customFormat="1">
      <c r="A332" s="13"/>
      <c r="B332" s="187"/>
      <c r="C332" s="13"/>
      <c r="D332" s="188" t="s">
        <v>329</v>
      </c>
      <c r="E332" s="189" t="s">
        <v>1</v>
      </c>
      <c r="F332" s="190" t="s">
        <v>608</v>
      </c>
      <c r="G332" s="13"/>
      <c r="H332" s="191">
        <v>486.524</v>
      </c>
      <c r="I332" s="192"/>
      <c r="J332" s="13"/>
      <c r="K332" s="13"/>
      <c r="L332" s="187"/>
      <c r="M332" s="193"/>
      <c r="N332" s="194"/>
      <c r="O332" s="194"/>
      <c r="P332" s="194"/>
      <c r="Q332" s="194"/>
      <c r="R332" s="194"/>
      <c r="S332" s="194"/>
      <c r="T332" s="19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189" t="s">
        <v>329</v>
      </c>
      <c r="AU332" s="189" t="s">
        <v>85</v>
      </c>
      <c r="AV332" s="13" t="s">
        <v>85</v>
      </c>
      <c r="AW332" s="13" t="s">
        <v>33</v>
      </c>
      <c r="AX332" s="13" t="s">
        <v>77</v>
      </c>
      <c r="AY332" s="189" t="s">
        <v>321</v>
      </c>
    </row>
    <row r="333" s="14" customFormat="1">
      <c r="A333" s="14"/>
      <c r="B333" s="196"/>
      <c r="C333" s="14"/>
      <c r="D333" s="188" t="s">
        <v>329</v>
      </c>
      <c r="E333" s="197" t="s">
        <v>1</v>
      </c>
      <c r="F333" s="198" t="s">
        <v>609</v>
      </c>
      <c r="G333" s="14"/>
      <c r="H333" s="199">
        <v>500.69900000000001</v>
      </c>
      <c r="I333" s="200"/>
      <c r="J333" s="14"/>
      <c r="K333" s="14"/>
      <c r="L333" s="196"/>
      <c r="M333" s="201"/>
      <c r="N333" s="202"/>
      <c r="O333" s="202"/>
      <c r="P333" s="202"/>
      <c r="Q333" s="202"/>
      <c r="R333" s="202"/>
      <c r="S333" s="202"/>
      <c r="T333" s="20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197" t="s">
        <v>329</v>
      </c>
      <c r="AU333" s="197" t="s">
        <v>85</v>
      </c>
      <c r="AV333" s="14" t="s">
        <v>88</v>
      </c>
      <c r="AW333" s="14" t="s">
        <v>33</v>
      </c>
      <c r="AX333" s="14" t="s">
        <v>77</v>
      </c>
      <c r="AY333" s="197" t="s">
        <v>321</v>
      </c>
    </row>
    <row r="334" s="15" customFormat="1">
      <c r="A334" s="15"/>
      <c r="B334" s="204"/>
      <c r="C334" s="15"/>
      <c r="D334" s="188" t="s">
        <v>329</v>
      </c>
      <c r="E334" s="205" t="s">
        <v>127</v>
      </c>
      <c r="F334" s="206" t="s">
        <v>442</v>
      </c>
      <c r="G334" s="15"/>
      <c r="H334" s="207">
        <v>1618.4970000000001</v>
      </c>
      <c r="I334" s="208"/>
      <c r="J334" s="15"/>
      <c r="K334" s="15"/>
      <c r="L334" s="204"/>
      <c r="M334" s="209"/>
      <c r="N334" s="210"/>
      <c r="O334" s="210"/>
      <c r="P334" s="210"/>
      <c r="Q334" s="210"/>
      <c r="R334" s="210"/>
      <c r="S334" s="210"/>
      <c r="T334" s="211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05" t="s">
        <v>329</v>
      </c>
      <c r="AU334" s="205" t="s">
        <v>85</v>
      </c>
      <c r="AV334" s="15" t="s">
        <v>91</v>
      </c>
      <c r="AW334" s="15" t="s">
        <v>33</v>
      </c>
      <c r="AX334" s="15" t="s">
        <v>8</v>
      </c>
      <c r="AY334" s="205" t="s">
        <v>321</v>
      </c>
    </row>
    <row r="335" s="2" customFormat="1" ht="24.15" customHeight="1">
      <c r="A335" s="38"/>
      <c r="B335" s="173"/>
      <c r="C335" s="174" t="s">
        <v>610</v>
      </c>
      <c r="D335" s="174" t="s">
        <v>323</v>
      </c>
      <c r="E335" s="175" t="s">
        <v>611</v>
      </c>
      <c r="F335" s="176" t="s">
        <v>612</v>
      </c>
      <c r="G335" s="177" t="s">
        <v>355</v>
      </c>
      <c r="H335" s="178">
        <v>1618.4970000000001</v>
      </c>
      <c r="I335" s="179"/>
      <c r="J335" s="180">
        <f>ROUND(I335*H335,0)</f>
        <v>0</v>
      </c>
      <c r="K335" s="176" t="s">
        <v>327</v>
      </c>
      <c r="L335" s="39"/>
      <c r="M335" s="181" t="s">
        <v>1</v>
      </c>
      <c r="N335" s="182" t="s">
        <v>42</v>
      </c>
      <c r="O335" s="77"/>
      <c r="P335" s="183">
        <f>O335*H335</f>
        <v>0</v>
      </c>
      <c r="Q335" s="183">
        <v>0.018380000000000001</v>
      </c>
      <c r="R335" s="183">
        <f>Q335*H335</f>
        <v>29.747974860000003</v>
      </c>
      <c r="S335" s="183">
        <v>0</v>
      </c>
      <c r="T335" s="184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185" t="s">
        <v>91</v>
      </c>
      <c r="AT335" s="185" t="s">
        <v>323</v>
      </c>
      <c r="AU335" s="185" t="s">
        <v>85</v>
      </c>
      <c r="AY335" s="19" t="s">
        <v>321</v>
      </c>
      <c r="BE335" s="186">
        <f>IF(N335="základní",J335,0)</f>
        <v>0</v>
      </c>
      <c r="BF335" s="186">
        <f>IF(N335="snížená",J335,0)</f>
        <v>0</v>
      </c>
      <c r="BG335" s="186">
        <f>IF(N335="zákl. přenesená",J335,0)</f>
        <v>0</v>
      </c>
      <c r="BH335" s="186">
        <f>IF(N335="sníž. přenesená",J335,0)</f>
        <v>0</v>
      </c>
      <c r="BI335" s="186">
        <f>IF(N335="nulová",J335,0)</f>
        <v>0</v>
      </c>
      <c r="BJ335" s="19" t="s">
        <v>8</v>
      </c>
      <c r="BK335" s="186">
        <f>ROUND(I335*H335,0)</f>
        <v>0</v>
      </c>
      <c r="BL335" s="19" t="s">
        <v>91</v>
      </c>
      <c r="BM335" s="185" t="s">
        <v>613</v>
      </c>
    </row>
    <row r="336" s="13" customFormat="1">
      <c r="A336" s="13"/>
      <c r="B336" s="187"/>
      <c r="C336" s="13"/>
      <c r="D336" s="188" t="s">
        <v>329</v>
      </c>
      <c r="E336" s="189" t="s">
        <v>1</v>
      </c>
      <c r="F336" s="190" t="s">
        <v>127</v>
      </c>
      <c r="G336" s="13"/>
      <c r="H336" s="191">
        <v>1618.4970000000001</v>
      </c>
      <c r="I336" s="192"/>
      <c r="J336" s="13"/>
      <c r="K336" s="13"/>
      <c r="L336" s="187"/>
      <c r="M336" s="193"/>
      <c r="N336" s="194"/>
      <c r="O336" s="194"/>
      <c r="P336" s="194"/>
      <c r="Q336" s="194"/>
      <c r="R336" s="194"/>
      <c r="S336" s="194"/>
      <c r="T336" s="19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189" t="s">
        <v>329</v>
      </c>
      <c r="AU336" s="189" t="s">
        <v>85</v>
      </c>
      <c r="AV336" s="13" t="s">
        <v>85</v>
      </c>
      <c r="AW336" s="13" t="s">
        <v>33</v>
      </c>
      <c r="AX336" s="13" t="s">
        <v>8</v>
      </c>
      <c r="AY336" s="189" t="s">
        <v>321</v>
      </c>
    </row>
    <row r="337" s="2" customFormat="1" ht="24.15" customHeight="1">
      <c r="A337" s="38"/>
      <c r="B337" s="173"/>
      <c r="C337" s="174" t="s">
        <v>614</v>
      </c>
      <c r="D337" s="174" t="s">
        <v>323</v>
      </c>
      <c r="E337" s="175" t="s">
        <v>615</v>
      </c>
      <c r="F337" s="176" t="s">
        <v>616</v>
      </c>
      <c r="G337" s="177" t="s">
        <v>355</v>
      </c>
      <c r="H337" s="178">
        <v>1618.4970000000001</v>
      </c>
      <c r="I337" s="179"/>
      <c r="J337" s="180">
        <f>ROUND(I337*H337,0)</f>
        <v>0</v>
      </c>
      <c r="K337" s="176" t="s">
        <v>327</v>
      </c>
      <c r="L337" s="39"/>
      <c r="M337" s="181" t="s">
        <v>1</v>
      </c>
      <c r="N337" s="182" t="s">
        <v>42</v>
      </c>
      <c r="O337" s="77"/>
      <c r="P337" s="183">
        <f>O337*H337</f>
        <v>0</v>
      </c>
      <c r="Q337" s="183">
        <v>0.0079000000000000008</v>
      </c>
      <c r="R337" s="183">
        <f>Q337*H337</f>
        <v>12.786126300000001</v>
      </c>
      <c r="S337" s="183">
        <v>0</v>
      </c>
      <c r="T337" s="184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185" t="s">
        <v>91</v>
      </c>
      <c r="AT337" s="185" t="s">
        <v>323</v>
      </c>
      <c r="AU337" s="185" t="s">
        <v>85</v>
      </c>
      <c r="AY337" s="19" t="s">
        <v>321</v>
      </c>
      <c r="BE337" s="186">
        <f>IF(N337="základní",J337,0)</f>
        <v>0</v>
      </c>
      <c r="BF337" s="186">
        <f>IF(N337="snížená",J337,0)</f>
        <v>0</v>
      </c>
      <c r="BG337" s="186">
        <f>IF(N337="zákl. přenesená",J337,0)</f>
        <v>0</v>
      </c>
      <c r="BH337" s="186">
        <f>IF(N337="sníž. přenesená",J337,0)</f>
        <v>0</v>
      </c>
      <c r="BI337" s="186">
        <f>IF(N337="nulová",J337,0)</f>
        <v>0</v>
      </c>
      <c r="BJ337" s="19" t="s">
        <v>8</v>
      </c>
      <c r="BK337" s="186">
        <f>ROUND(I337*H337,0)</f>
        <v>0</v>
      </c>
      <c r="BL337" s="19" t="s">
        <v>91</v>
      </c>
      <c r="BM337" s="185" t="s">
        <v>617</v>
      </c>
    </row>
    <row r="338" s="13" customFormat="1">
      <c r="A338" s="13"/>
      <c r="B338" s="187"/>
      <c r="C338" s="13"/>
      <c r="D338" s="188" t="s">
        <v>329</v>
      </c>
      <c r="E338" s="189" t="s">
        <v>1</v>
      </c>
      <c r="F338" s="190" t="s">
        <v>127</v>
      </c>
      <c r="G338" s="13"/>
      <c r="H338" s="191">
        <v>1618.4970000000001</v>
      </c>
      <c r="I338" s="192"/>
      <c r="J338" s="13"/>
      <c r="K338" s="13"/>
      <c r="L338" s="187"/>
      <c r="M338" s="193"/>
      <c r="N338" s="194"/>
      <c r="O338" s="194"/>
      <c r="P338" s="194"/>
      <c r="Q338" s="194"/>
      <c r="R338" s="194"/>
      <c r="S338" s="194"/>
      <c r="T338" s="19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89" t="s">
        <v>329</v>
      </c>
      <c r="AU338" s="189" t="s">
        <v>85</v>
      </c>
      <c r="AV338" s="13" t="s">
        <v>85</v>
      </c>
      <c r="AW338" s="13" t="s">
        <v>33</v>
      </c>
      <c r="AX338" s="13" t="s">
        <v>8</v>
      </c>
      <c r="AY338" s="189" t="s">
        <v>321</v>
      </c>
    </row>
    <row r="339" s="2" customFormat="1" ht="24.15" customHeight="1">
      <c r="A339" s="38"/>
      <c r="B339" s="173"/>
      <c r="C339" s="174" t="s">
        <v>618</v>
      </c>
      <c r="D339" s="174" t="s">
        <v>323</v>
      </c>
      <c r="E339" s="175" t="s">
        <v>619</v>
      </c>
      <c r="F339" s="176" t="s">
        <v>620</v>
      </c>
      <c r="G339" s="177" t="s">
        <v>355</v>
      </c>
      <c r="H339" s="178">
        <v>45.549999999999997</v>
      </c>
      <c r="I339" s="179"/>
      <c r="J339" s="180">
        <f>ROUND(I339*H339,0)</f>
        <v>0</v>
      </c>
      <c r="K339" s="176" t="s">
        <v>327</v>
      </c>
      <c r="L339" s="39"/>
      <c r="M339" s="181" t="s">
        <v>1</v>
      </c>
      <c r="N339" s="182" t="s">
        <v>42</v>
      </c>
      <c r="O339" s="77"/>
      <c r="P339" s="183">
        <f>O339*H339</f>
        <v>0</v>
      </c>
      <c r="Q339" s="183">
        <v>0.033579999999999999</v>
      </c>
      <c r="R339" s="183">
        <f>Q339*H339</f>
        <v>1.529569</v>
      </c>
      <c r="S339" s="183">
        <v>0</v>
      </c>
      <c r="T339" s="184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185" t="s">
        <v>91</v>
      </c>
      <c r="AT339" s="185" t="s">
        <v>323</v>
      </c>
      <c r="AU339" s="185" t="s">
        <v>85</v>
      </c>
      <c r="AY339" s="19" t="s">
        <v>321</v>
      </c>
      <c r="BE339" s="186">
        <f>IF(N339="základní",J339,0)</f>
        <v>0</v>
      </c>
      <c r="BF339" s="186">
        <f>IF(N339="snížená",J339,0)</f>
        <v>0</v>
      </c>
      <c r="BG339" s="186">
        <f>IF(N339="zákl. přenesená",J339,0)</f>
        <v>0</v>
      </c>
      <c r="BH339" s="186">
        <f>IF(N339="sníž. přenesená",J339,0)</f>
        <v>0</v>
      </c>
      <c r="BI339" s="186">
        <f>IF(N339="nulová",J339,0)</f>
        <v>0</v>
      </c>
      <c r="BJ339" s="19" t="s">
        <v>8</v>
      </c>
      <c r="BK339" s="186">
        <f>ROUND(I339*H339,0)</f>
        <v>0</v>
      </c>
      <c r="BL339" s="19" t="s">
        <v>91</v>
      </c>
      <c r="BM339" s="185" t="s">
        <v>621</v>
      </c>
    </row>
    <row r="340" s="13" customFormat="1">
      <c r="A340" s="13"/>
      <c r="B340" s="187"/>
      <c r="C340" s="13"/>
      <c r="D340" s="188" t="s">
        <v>329</v>
      </c>
      <c r="E340" s="189" t="s">
        <v>1</v>
      </c>
      <c r="F340" s="190" t="s">
        <v>622</v>
      </c>
      <c r="G340" s="13"/>
      <c r="H340" s="191">
        <v>32</v>
      </c>
      <c r="I340" s="192"/>
      <c r="J340" s="13"/>
      <c r="K340" s="13"/>
      <c r="L340" s="187"/>
      <c r="M340" s="193"/>
      <c r="N340" s="194"/>
      <c r="O340" s="194"/>
      <c r="P340" s="194"/>
      <c r="Q340" s="194"/>
      <c r="R340" s="194"/>
      <c r="S340" s="194"/>
      <c r="T340" s="19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189" t="s">
        <v>329</v>
      </c>
      <c r="AU340" s="189" t="s">
        <v>85</v>
      </c>
      <c r="AV340" s="13" t="s">
        <v>85</v>
      </c>
      <c r="AW340" s="13" t="s">
        <v>33</v>
      </c>
      <c r="AX340" s="13" t="s">
        <v>77</v>
      </c>
      <c r="AY340" s="189" t="s">
        <v>321</v>
      </c>
    </row>
    <row r="341" s="13" customFormat="1">
      <c r="A341" s="13"/>
      <c r="B341" s="187"/>
      <c r="C341" s="13"/>
      <c r="D341" s="188" t="s">
        <v>329</v>
      </c>
      <c r="E341" s="189" t="s">
        <v>1</v>
      </c>
      <c r="F341" s="190" t="s">
        <v>623</v>
      </c>
      <c r="G341" s="13"/>
      <c r="H341" s="191">
        <v>2.0299999999999998</v>
      </c>
      <c r="I341" s="192"/>
      <c r="J341" s="13"/>
      <c r="K341" s="13"/>
      <c r="L341" s="187"/>
      <c r="M341" s="193"/>
      <c r="N341" s="194"/>
      <c r="O341" s="194"/>
      <c r="P341" s="194"/>
      <c r="Q341" s="194"/>
      <c r="R341" s="194"/>
      <c r="S341" s="194"/>
      <c r="T341" s="19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89" t="s">
        <v>329</v>
      </c>
      <c r="AU341" s="189" t="s">
        <v>85</v>
      </c>
      <c r="AV341" s="13" t="s">
        <v>85</v>
      </c>
      <c r="AW341" s="13" t="s">
        <v>33</v>
      </c>
      <c r="AX341" s="13" t="s">
        <v>77</v>
      </c>
      <c r="AY341" s="189" t="s">
        <v>321</v>
      </c>
    </row>
    <row r="342" s="13" customFormat="1">
      <c r="A342" s="13"/>
      <c r="B342" s="187"/>
      <c r="C342" s="13"/>
      <c r="D342" s="188" t="s">
        <v>329</v>
      </c>
      <c r="E342" s="189" t="s">
        <v>1</v>
      </c>
      <c r="F342" s="190" t="s">
        <v>624</v>
      </c>
      <c r="G342" s="13"/>
      <c r="H342" s="191">
        <v>2.9340000000000002</v>
      </c>
      <c r="I342" s="192"/>
      <c r="J342" s="13"/>
      <c r="K342" s="13"/>
      <c r="L342" s="187"/>
      <c r="M342" s="193"/>
      <c r="N342" s="194"/>
      <c r="O342" s="194"/>
      <c r="P342" s="194"/>
      <c r="Q342" s="194"/>
      <c r="R342" s="194"/>
      <c r="S342" s="194"/>
      <c r="T342" s="19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189" t="s">
        <v>329</v>
      </c>
      <c r="AU342" s="189" t="s">
        <v>85</v>
      </c>
      <c r="AV342" s="13" t="s">
        <v>85</v>
      </c>
      <c r="AW342" s="13" t="s">
        <v>33</v>
      </c>
      <c r="AX342" s="13" t="s">
        <v>77</v>
      </c>
      <c r="AY342" s="189" t="s">
        <v>321</v>
      </c>
    </row>
    <row r="343" s="13" customFormat="1">
      <c r="A343" s="13"/>
      <c r="B343" s="187"/>
      <c r="C343" s="13"/>
      <c r="D343" s="188" t="s">
        <v>329</v>
      </c>
      <c r="E343" s="189" t="s">
        <v>1</v>
      </c>
      <c r="F343" s="190" t="s">
        <v>625</v>
      </c>
      <c r="G343" s="13"/>
      <c r="H343" s="191">
        <v>1.74</v>
      </c>
      <c r="I343" s="192"/>
      <c r="J343" s="13"/>
      <c r="K343" s="13"/>
      <c r="L343" s="187"/>
      <c r="M343" s="193"/>
      <c r="N343" s="194"/>
      <c r="O343" s="194"/>
      <c r="P343" s="194"/>
      <c r="Q343" s="194"/>
      <c r="R343" s="194"/>
      <c r="S343" s="194"/>
      <c r="T343" s="19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89" t="s">
        <v>329</v>
      </c>
      <c r="AU343" s="189" t="s">
        <v>85</v>
      </c>
      <c r="AV343" s="13" t="s">
        <v>85</v>
      </c>
      <c r="AW343" s="13" t="s">
        <v>33</v>
      </c>
      <c r="AX343" s="13" t="s">
        <v>77</v>
      </c>
      <c r="AY343" s="189" t="s">
        <v>321</v>
      </c>
    </row>
    <row r="344" s="14" customFormat="1">
      <c r="A344" s="14"/>
      <c r="B344" s="196"/>
      <c r="C344" s="14"/>
      <c r="D344" s="188" t="s">
        <v>329</v>
      </c>
      <c r="E344" s="197" t="s">
        <v>1</v>
      </c>
      <c r="F344" s="198" t="s">
        <v>626</v>
      </c>
      <c r="G344" s="14"/>
      <c r="H344" s="199">
        <v>38.704000000000001</v>
      </c>
      <c r="I344" s="200"/>
      <c r="J344" s="14"/>
      <c r="K344" s="14"/>
      <c r="L344" s="196"/>
      <c r="M344" s="201"/>
      <c r="N344" s="202"/>
      <c r="O344" s="202"/>
      <c r="P344" s="202"/>
      <c r="Q344" s="202"/>
      <c r="R344" s="202"/>
      <c r="S344" s="202"/>
      <c r="T344" s="20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197" t="s">
        <v>329</v>
      </c>
      <c r="AU344" s="197" t="s">
        <v>85</v>
      </c>
      <c r="AV344" s="14" t="s">
        <v>88</v>
      </c>
      <c r="AW344" s="14" t="s">
        <v>33</v>
      </c>
      <c r="AX344" s="14" t="s">
        <v>77</v>
      </c>
      <c r="AY344" s="197" t="s">
        <v>321</v>
      </c>
    </row>
    <row r="345" s="13" customFormat="1">
      <c r="A345" s="13"/>
      <c r="B345" s="187"/>
      <c r="C345" s="13"/>
      <c r="D345" s="188" t="s">
        <v>329</v>
      </c>
      <c r="E345" s="189" t="s">
        <v>1</v>
      </c>
      <c r="F345" s="190" t="s">
        <v>627</v>
      </c>
      <c r="G345" s="13"/>
      <c r="H345" s="191">
        <v>6.8460000000000001</v>
      </c>
      <c r="I345" s="192"/>
      <c r="J345" s="13"/>
      <c r="K345" s="13"/>
      <c r="L345" s="187"/>
      <c r="M345" s="193"/>
      <c r="N345" s="194"/>
      <c r="O345" s="194"/>
      <c r="P345" s="194"/>
      <c r="Q345" s="194"/>
      <c r="R345" s="194"/>
      <c r="S345" s="194"/>
      <c r="T345" s="19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89" t="s">
        <v>329</v>
      </c>
      <c r="AU345" s="189" t="s">
        <v>85</v>
      </c>
      <c r="AV345" s="13" t="s">
        <v>85</v>
      </c>
      <c r="AW345" s="13" t="s">
        <v>33</v>
      </c>
      <c r="AX345" s="13" t="s">
        <v>77</v>
      </c>
      <c r="AY345" s="189" t="s">
        <v>321</v>
      </c>
    </row>
    <row r="346" s="14" customFormat="1">
      <c r="A346" s="14"/>
      <c r="B346" s="196"/>
      <c r="C346" s="14"/>
      <c r="D346" s="188" t="s">
        <v>329</v>
      </c>
      <c r="E346" s="197" t="s">
        <v>1</v>
      </c>
      <c r="F346" s="198" t="s">
        <v>628</v>
      </c>
      <c r="G346" s="14"/>
      <c r="H346" s="199">
        <v>6.8460000000000001</v>
      </c>
      <c r="I346" s="200"/>
      <c r="J346" s="14"/>
      <c r="K346" s="14"/>
      <c r="L346" s="196"/>
      <c r="M346" s="201"/>
      <c r="N346" s="202"/>
      <c r="O346" s="202"/>
      <c r="P346" s="202"/>
      <c r="Q346" s="202"/>
      <c r="R346" s="202"/>
      <c r="S346" s="202"/>
      <c r="T346" s="20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197" t="s">
        <v>329</v>
      </c>
      <c r="AU346" s="197" t="s">
        <v>85</v>
      </c>
      <c r="AV346" s="14" t="s">
        <v>88</v>
      </c>
      <c r="AW346" s="14" t="s">
        <v>33</v>
      </c>
      <c r="AX346" s="14" t="s">
        <v>77</v>
      </c>
      <c r="AY346" s="197" t="s">
        <v>321</v>
      </c>
    </row>
    <row r="347" s="15" customFormat="1">
      <c r="A347" s="15"/>
      <c r="B347" s="204"/>
      <c r="C347" s="15"/>
      <c r="D347" s="188" t="s">
        <v>329</v>
      </c>
      <c r="E347" s="205" t="s">
        <v>130</v>
      </c>
      <c r="F347" s="206" t="s">
        <v>442</v>
      </c>
      <c r="G347" s="15"/>
      <c r="H347" s="207">
        <v>45.549999999999997</v>
      </c>
      <c r="I347" s="208"/>
      <c r="J347" s="15"/>
      <c r="K347" s="15"/>
      <c r="L347" s="204"/>
      <c r="M347" s="209"/>
      <c r="N347" s="210"/>
      <c r="O347" s="210"/>
      <c r="P347" s="210"/>
      <c r="Q347" s="210"/>
      <c r="R347" s="210"/>
      <c r="S347" s="210"/>
      <c r="T347" s="211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05" t="s">
        <v>329</v>
      </c>
      <c r="AU347" s="205" t="s">
        <v>85</v>
      </c>
      <c r="AV347" s="15" t="s">
        <v>91</v>
      </c>
      <c r="AW347" s="15" t="s">
        <v>33</v>
      </c>
      <c r="AX347" s="15" t="s">
        <v>8</v>
      </c>
      <c r="AY347" s="205" t="s">
        <v>321</v>
      </c>
    </row>
    <row r="348" s="2" customFormat="1" ht="24.15" customHeight="1">
      <c r="A348" s="38"/>
      <c r="B348" s="173"/>
      <c r="C348" s="174" t="s">
        <v>629</v>
      </c>
      <c r="D348" s="174" t="s">
        <v>323</v>
      </c>
      <c r="E348" s="175" t="s">
        <v>630</v>
      </c>
      <c r="F348" s="176" t="s">
        <v>631</v>
      </c>
      <c r="G348" s="177" t="s">
        <v>355</v>
      </c>
      <c r="H348" s="178">
        <v>67.498000000000005</v>
      </c>
      <c r="I348" s="179"/>
      <c r="J348" s="180">
        <f>ROUND(I348*H348,0)</f>
        <v>0</v>
      </c>
      <c r="K348" s="176" t="s">
        <v>327</v>
      </c>
      <c r="L348" s="39"/>
      <c r="M348" s="181" t="s">
        <v>1</v>
      </c>
      <c r="N348" s="182" t="s">
        <v>42</v>
      </c>
      <c r="O348" s="77"/>
      <c r="P348" s="183">
        <f>O348*H348</f>
        <v>0</v>
      </c>
      <c r="Q348" s="183">
        <v>0.0073499999999999998</v>
      </c>
      <c r="R348" s="183">
        <f>Q348*H348</f>
        <v>0.4961103</v>
      </c>
      <c r="S348" s="183">
        <v>0</v>
      </c>
      <c r="T348" s="184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185" t="s">
        <v>91</v>
      </c>
      <c r="AT348" s="185" t="s">
        <v>323</v>
      </c>
      <c r="AU348" s="185" t="s">
        <v>85</v>
      </c>
      <c r="AY348" s="19" t="s">
        <v>321</v>
      </c>
      <c r="BE348" s="186">
        <f>IF(N348="základní",J348,0)</f>
        <v>0</v>
      </c>
      <c r="BF348" s="186">
        <f>IF(N348="snížená",J348,0)</f>
        <v>0</v>
      </c>
      <c r="BG348" s="186">
        <f>IF(N348="zákl. přenesená",J348,0)</f>
        <v>0</v>
      </c>
      <c r="BH348" s="186">
        <f>IF(N348="sníž. přenesená",J348,0)</f>
        <v>0</v>
      </c>
      <c r="BI348" s="186">
        <f>IF(N348="nulová",J348,0)</f>
        <v>0</v>
      </c>
      <c r="BJ348" s="19" t="s">
        <v>8</v>
      </c>
      <c r="BK348" s="186">
        <f>ROUND(I348*H348,0)</f>
        <v>0</v>
      </c>
      <c r="BL348" s="19" t="s">
        <v>91</v>
      </c>
      <c r="BM348" s="185" t="s">
        <v>632</v>
      </c>
    </row>
    <row r="349" s="13" customFormat="1">
      <c r="A349" s="13"/>
      <c r="B349" s="187"/>
      <c r="C349" s="13"/>
      <c r="D349" s="188" t="s">
        <v>329</v>
      </c>
      <c r="E349" s="189" t="s">
        <v>1</v>
      </c>
      <c r="F349" s="190" t="s">
        <v>633</v>
      </c>
      <c r="G349" s="13"/>
      <c r="H349" s="191">
        <v>70.143000000000001</v>
      </c>
      <c r="I349" s="192"/>
      <c r="J349" s="13"/>
      <c r="K349" s="13"/>
      <c r="L349" s="187"/>
      <c r="M349" s="193"/>
      <c r="N349" s="194"/>
      <c r="O349" s="194"/>
      <c r="P349" s="194"/>
      <c r="Q349" s="194"/>
      <c r="R349" s="194"/>
      <c r="S349" s="194"/>
      <c r="T349" s="19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189" t="s">
        <v>329</v>
      </c>
      <c r="AU349" s="189" t="s">
        <v>85</v>
      </c>
      <c r="AV349" s="13" t="s">
        <v>85</v>
      </c>
      <c r="AW349" s="13" t="s">
        <v>33</v>
      </c>
      <c r="AX349" s="13" t="s">
        <v>77</v>
      </c>
      <c r="AY349" s="189" t="s">
        <v>321</v>
      </c>
    </row>
    <row r="350" s="13" customFormat="1">
      <c r="A350" s="13"/>
      <c r="B350" s="187"/>
      <c r="C350" s="13"/>
      <c r="D350" s="188" t="s">
        <v>329</v>
      </c>
      <c r="E350" s="189" t="s">
        <v>1</v>
      </c>
      <c r="F350" s="190" t="s">
        <v>634</v>
      </c>
      <c r="G350" s="13"/>
      <c r="H350" s="191">
        <v>-5.4500000000000002</v>
      </c>
      <c r="I350" s="192"/>
      <c r="J350" s="13"/>
      <c r="K350" s="13"/>
      <c r="L350" s="187"/>
      <c r="M350" s="193"/>
      <c r="N350" s="194"/>
      <c r="O350" s="194"/>
      <c r="P350" s="194"/>
      <c r="Q350" s="194"/>
      <c r="R350" s="194"/>
      <c r="S350" s="194"/>
      <c r="T350" s="19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189" t="s">
        <v>329</v>
      </c>
      <c r="AU350" s="189" t="s">
        <v>85</v>
      </c>
      <c r="AV350" s="13" t="s">
        <v>85</v>
      </c>
      <c r="AW350" s="13" t="s">
        <v>33</v>
      </c>
      <c r="AX350" s="13" t="s">
        <v>77</v>
      </c>
      <c r="AY350" s="189" t="s">
        <v>321</v>
      </c>
    </row>
    <row r="351" s="13" customFormat="1">
      <c r="A351" s="13"/>
      <c r="B351" s="187"/>
      <c r="C351" s="13"/>
      <c r="D351" s="188" t="s">
        <v>329</v>
      </c>
      <c r="E351" s="189" t="s">
        <v>1</v>
      </c>
      <c r="F351" s="190" t="s">
        <v>635</v>
      </c>
      <c r="G351" s="13"/>
      <c r="H351" s="191">
        <v>2.8050000000000002</v>
      </c>
      <c r="I351" s="192"/>
      <c r="J351" s="13"/>
      <c r="K351" s="13"/>
      <c r="L351" s="187"/>
      <c r="M351" s="193"/>
      <c r="N351" s="194"/>
      <c r="O351" s="194"/>
      <c r="P351" s="194"/>
      <c r="Q351" s="194"/>
      <c r="R351" s="194"/>
      <c r="S351" s="194"/>
      <c r="T351" s="19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189" t="s">
        <v>329</v>
      </c>
      <c r="AU351" s="189" t="s">
        <v>85</v>
      </c>
      <c r="AV351" s="13" t="s">
        <v>85</v>
      </c>
      <c r="AW351" s="13" t="s">
        <v>33</v>
      </c>
      <c r="AX351" s="13" t="s">
        <v>77</v>
      </c>
      <c r="AY351" s="189" t="s">
        <v>321</v>
      </c>
    </row>
    <row r="352" s="14" customFormat="1">
      <c r="A352" s="14"/>
      <c r="B352" s="196"/>
      <c r="C352" s="14"/>
      <c r="D352" s="188" t="s">
        <v>329</v>
      </c>
      <c r="E352" s="197" t="s">
        <v>133</v>
      </c>
      <c r="F352" s="198" t="s">
        <v>346</v>
      </c>
      <c r="G352" s="14"/>
      <c r="H352" s="199">
        <v>67.498000000000005</v>
      </c>
      <c r="I352" s="200"/>
      <c r="J352" s="14"/>
      <c r="K352" s="14"/>
      <c r="L352" s="196"/>
      <c r="M352" s="201"/>
      <c r="N352" s="202"/>
      <c r="O352" s="202"/>
      <c r="P352" s="202"/>
      <c r="Q352" s="202"/>
      <c r="R352" s="202"/>
      <c r="S352" s="202"/>
      <c r="T352" s="20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197" t="s">
        <v>329</v>
      </c>
      <c r="AU352" s="197" t="s">
        <v>85</v>
      </c>
      <c r="AV352" s="14" t="s">
        <v>88</v>
      </c>
      <c r="AW352" s="14" t="s">
        <v>33</v>
      </c>
      <c r="AX352" s="14" t="s">
        <v>8</v>
      </c>
      <c r="AY352" s="197" t="s">
        <v>321</v>
      </c>
    </row>
    <row r="353" s="2" customFormat="1" ht="24.15" customHeight="1">
      <c r="A353" s="38"/>
      <c r="B353" s="173"/>
      <c r="C353" s="174" t="s">
        <v>636</v>
      </c>
      <c r="D353" s="174" t="s">
        <v>323</v>
      </c>
      <c r="E353" s="175" t="s">
        <v>637</v>
      </c>
      <c r="F353" s="176" t="s">
        <v>638</v>
      </c>
      <c r="G353" s="177" t="s">
        <v>355</v>
      </c>
      <c r="H353" s="178">
        <v>67.498000000000005</v>
      </c>
      <c r="I353" s="179"/>
      <c r="J353" s="180">
        <f>ROUND(I353*H353,0)</f>
        <v>0</v>
      </c>
      <c r="K353" s="176" t="s">
        <v>327</v>
      </c>
      <c r="L353" s="39"/>
      <c r="M353" s="181" t="s">
        <v>1</v>
      </c>
      <c r="N353" s="182" t="s">
        <v>42</v>
      </c>
      <c r="O353" s="77"/>
      <c r="P353" s="183">
        <f>O353*H353</f>
        <v>0</v>
      </c>
      <c r="Q353" s="183">
        <v>0.018380000000000001</v>
      </c>
      <c r="R353" s="183">
        <f>Q353*H353</f>
        <v>1.2406132400000001</v>
      </c>
      <c r="S353" s="183">
        <v>0</v>
      </c>
      <c r="T353" s="184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185" t="s">
        <v>91</v>
      </c>
      <c r="AT353" s="185" t="s">
        <v>323</v>
      </c>
      <c r="AU353" s="185" t="s">
        <v>85</v>
      </c>
      <c r="AY353" s="19" t="s">
        <v>321</v>
      </c>
      <c r="BE353" s="186">
        <f>IF(N353="základní",J353,0)</f>
        <v>0</v>
      </c>
      <c r="BF353" s="186">
        <f>IF(N353="snížená",J353,0)</f>
        <v>0</v>
      </c>
      <c r="BG353" s="186">
        <f>IF(N353="zákl. přenesená",J353,0)</f>
        <v>0</v>
      </c>
      <c r="BH353" s="186">
        <f>IF(N353="sníž. přenesená",J353,0)</f>
        <v>0</v>
      </c>
      <c r="BI353" s="186">
        <f>IF(N353="nulová",J353,0)</f>
        <v>0</v>
      </c>
      <c r="BJ353" s="19" t="s">
        <v>8</v>
      </c>
      <c r="BK353" s="186">
        <f>ROUND(I353*H353,0)</f>
        <v>0</v>
      </c>
      <c r="BL353" s="19" t="s">
        <v>91</v>
      </c>
      <c r="BM353" s="185" t="s">
        <v>639</v>
      </c>
    </row>
    <row r="354" s="13" customFormat="1">
      <c r="A354" s="13"/>
      <c r="B354" s="187"/>
      <c r="C354" s="13"/>
      <c r="D354" s="188" t="s">
        <v>329</v>
      </c>
      <c r="E354" s="189" t="s">
        <v>1</v>
      </c>
      <c r="F354" s="190" t="s">
        <v>133</v>
      </c>
      <c r="G354" s="13"/>
      <c r="H354" s="191">
        <v>67.498000000000005</v>
      </c>
      <c r="I354" s="192"/>
      <c r="J354" s="13"/>
      <c r="K354" s="13"/>
      <c r="L354" s="187"/>
      <c r="M354" s="193"/>
      <c r="N354" s="194"/>
      <c r="O354" s="194"/>
      <c r="P354" s="194"/>
      <c r="Q354" s="194"/>
      <c r="R354" s="194"/>
      <c r="S354" s="194"/>
      <c r="T354" s="19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189" t="s">
        <v>329</v>
      </c>
      <c r="AU354" s="189" t="s">
        <v>85</v>
      </c>
      <c r="AV354" s="13" t="s">
        <v>85</v>
      </c>
      <c r="AW354" s="13" t="s">
        <v>33</v>
      </c>
      <c r="AX354" s="13" t="s">
        <v>8</v>
      </c>
      <c r="AY354" s="189" t="s">
        <v>321</v>
      </c>
    </row>
    <row r="355" s="2" customFormat="1" ht="33" customHeight="1">
      <c r="A355" s="38"/>
      <c r="B355" s="173"/>
      <c r="C355" s="174" t="s">
        <v>640</v>
      </c>
      <c r="D355" s="174" t="s">
        <v>323</v>
      </c>
      <c r="E355" s="175" t="s">
        <v>641</v>
      </c>
      <c r="F355" s="176" t="s">
        <v>642</v>
      </c>
      <c r="G355" s="177" t="s">
        <v>355</v>
      </c>
      <c r="H355" s="178">
        <v>67.498000000000005</v>
      </c>
      <c r="I355" s="179"/>
      <c r="J355" s="180">
        <f>ROUND(I355*H355,0)</f>
        <v>0</v>
      </c>
      <c r="K355" s="176" t="s">
        <v>327</v>
      </c>
      <c r="L355" s="39"/>
      <c r="M355" s="181" t="s">
        <v>1</v>
      </c>
      <c r="N355" s="182" t="s">
        <v>42</v>
      </c>
      <c r="O355" s="77"/>
      <c r="P355" s="183">
        <f>O355*H355</f>
        <v>0</v>
      </c>
      <c r="Q355" s="183">
        <v>0.0079000000000000008</v>
      </c>
      <c r="R355" s="183">
        <f>Q355*H355</f>
        <v>0.5332342000000001</v>
      </c>
      <c r="S355" s="183">
        <v>0</v>
      </c>
      <c r="T355" s="184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185" t="s">
        <v>91</v>
      </c>
      <c r="AT355" s="185" t="s">
        <v>323</v>
      </c>
      <c r="AU355" s="185" t="s">
        <v>85</v>
      </c>
      <c r="AY355" s="19" t="s">
        <v>321</v>
      </c>
      <c r="BE355" s="186">
        <f>IF(N355="základní",J355,0)</f>
        <v>0</v>
      </c>
      <c r="BF355" s="186">
        <f>IF(N355="snížená",J355,0)</f>
        <v>0</v>
      </c>
      <c r="BG355" s="186">
        <f>IF(N355="zákl. přenesená",J355,0)</f>
        <v>0</v>
      </c>
      <c r="BH355" s="186">
        <f>IF(N355="sníž. přenesená",J355,0)</f>
        <v>0</v>
      </c>
      <c r="BI355" s="186">
        <f>IF(N355="nulová",J355,0)</f>
        <v>0</v>
      </c>
      <c r="BJ355" s="19" t="s">
        <v>8</v>
      </c>
      <c r="BK355" s="186">
        <f>ROUND(I355*H355,0)</f>
        <v>0</v>
      </c>
      <c r="BL355" s="19" t="s">
        <v>91</v>
      </c>
      <c r="BM355" s="185" t="s">
        <v>643</v>
      </c>
    </row>
    <row r="356" s="13" customFormat="1">
      <c r="A356" s="13"/>
      <c r="B356" s="187"/>
      <c r="C356" s="13"/>
      <c r="D356" s="188" t="s">
        <v>329</v>
      </c>
      <c r="E356" s="189" t="s">
        <v>1</v>
      </c>
      <c r="F356" s="190" t="s">
        <v>133</v>
      </c>
      <c r="G356" s="13"/>
      <c r="H356" s="191">
        <v>67.498000000000005</v>
      </c>
      <c r="I356" s="192"/>
      <c r="J356" s="13"/>
      <c r="K356" s="13"/>
      <c r="L356" s="187"/>
      <c r="M356" s="193"/>
      <c r="N356" s="194"/>
      <c r="O356" s="194"/>
      <c r="P356" s="194"/>
      <c r="Q356" s="194"/>
      <c r="R356" s="194"/>
      <c r="S356" s="194"/>
      <c r="T356" s="19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189" t="s">
        <v>329</v>
      </c>
      <c r="AU356" s="189" t="s">
        <v>85</v>
      </c>
      <c r="AV356" s="13" t="s">
        <v>85</v>
      </c>
      <c r="AW356" s="13" t="s">
        <v>33</v>
      </c>
      <c r="AX356" s="13" t="s">
        <v>8</v>
      </c>
      <c r="AY356" s="189" t="s">
        <v>321</v>
      </c>
    </row>
    <row r="357" s="2" customFormat="1" ht="24.15" customHeight="1">
      <c r="A357" s="38"/>
      <c r="B357" s="173"/>
      <c r="C357" s="174" t="s">
        <v>644</v>
      </c>
      <c r="D357" s="174" t="s">
        <v>323</v>
      </c>
      <c r="E357" s="175" t="s">
        <v>645</v>
      </c>
      <c r="F357" s="176" t="s">
        <v>646</v>
      </c>
      <c r="G357" s="177" t="s">
        <v>355</v>
      </c>
      <c r="H357" s="178">
        <v>59.494999999999997</v>
      </c>
      <c r="I357" s="179"/>
      <c r="J357" s="180">
        <f>ROUND(I357*H357,0)</f>
        <v>0</v>
      </c>
      <c r="K357" s="176" t="s">
        <v>327</v>
      </c>
      <c r="L357" s="39"/>
      <c r="M357" s="181" t="s">
        <v>1</v>
      </c>
      <c r="N357" s="182" t="s">
        <v>42</v>
      </c>
      <c r="O357" s="77"/>
      <c r="P357" s="183">
        <f>O357*H357</f>
        <v>0</v>
      </c>
      <c r="Q357" s="183">
        <v>0.0089999999999999993</v>
      </c>
      <c r="R357" s="183">
        <f>Q357*H357</f>
        <v>0.5354549999999999</v>
      </c>
      <c r="S357" s="183">
        <v>0</v>
      </c>
      <c r="T357" s="184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185" t="s">
        <v>91</v>
      </c>
      <c r="AT357" s="185" t="s">
        <v>323</v>
      </c>
      <c r="AU357" s="185" t="s">
        <v>85</v>
      </c>
      <c r="AY357" s="19" t="s">
        <v>321</v>
      </c>
      <c r="BE357" s="186">
        <f>IF(N357="základní",J357,0)</f>
        <v>0</v>
      </c>
      <c r="BF357" s="186">
        <f>IF(N357="snížená",J357,0)</f>
        <v>0</v>
      </c>
      <c r="BG357" s="186">
        <f>IF(N357="zákl. přenesená",J357,0)</f>
        <v>0</v>
      </c>
      <c r="BH357" s="186">
        <f>IF(N357="sníž. přenesená",J357,0)</f>
        <v>0</v>
      </c>
      <c r="BI357" s="186">
        <f>IF(N357="nulová",J357,0)</f>
        <v>0</v>
      </c>
      <c r="BJ357" s="19" t="s">
        <v>8</v>
      </c>
      <c r="BK357" s="186">
        <f>ROUND(I357*H357,0)</f>
        <v>0</v>
      </c>
      <c r="BL357" s="19" t="s">
        <v>91</v>
      </c>
      <c r="BM357" s="185" t="s">
        <v>647</v>
      </c>
    </row>
    <row r="358" s="13" customFormat="1">
      <c r="A358" s="13"/>
      <c r="B358" s="187"/>
      <c r="C358" s="13"/>
      <c r="D358" s="188" t="s">
        <v>329</v>
      </c>
      <c r="E358" s="189" t="s">
        <v>1</v>
      </c>
      <c r="F358" s="190" t="s">
        <v>648</v>
      </c>
      <c r="G358" s="13"/>
      <c r="H358" s="191">
        <v>0.59999999999999998</v>
      </c>
      <c r="I358" s="192"/>
      <c r="J358" s="13"/>
      <c r="K358" s="13"/>
      <c r="L358" s="187"/>
      <c r="M358" s="193"/>
      <c r="N358" s="194"/>
      <c r="O358" s="194"/>
      <c r="P358" s="194"/>
      <c r="Q358" s="194"/>
      <c r="R358" s="194"/>
      <c r="S358" s="194"/>
      <c r="T358" s="19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189" t="s">
        <v>329</v>
      </c>
      <c r="AU358" s="189" t="s">
        <v>85</v>
      </c>
      <c r="AV358" s="13" t="s">
        <v>85</v>
      </c>
      <c r="AW358" s="13" t="s">
        <v>33</v>
      </c>
      <c r="AX358" s="13" t="s">
        <v>77</v>
      </c>
      <c r="AY358" s="189" t="s">
        <v>321</v>
      </c>
    </row>
    <row r="359" s="13" customFormat="1">
      <c r="A359" s="13"/>
      <c r="B359" s="187"/>
      <c r="C359" s="13"/>
      <c r="D359" s="188" t="s">
        <v>329</v>
      </c>
      <c r="E359" s="189" t="s">
        <v>1</v>
      </c>
      <c r="F359" s="190" t="s">
        <v>649</v>
      </c>
      <c r="G359" s="13"/>
      <c r="H359" s="191">
        <v>1.26</v>
      </c>
      <c r="I359" s="192"/>
      <c r="J359" s="13"/>
      <c r="K359" s="13"/>
      <c r="L359" s="187"/>
      <c r="M359" s="193"/>
      <c r="N359" s="194"/>
      <c r="O359" s="194"/>
      <c r="P359" s="194"/>
      <c r="Q359" s="194"/>
      <c r="R359" s="194"/>
      <c r="S359" s="194"/>
      <c r="T359" s="19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189" t="s">
        <v>329</v>
      </c>
      <c r="AU359" s="189" t="s">
        <v>85</v>
      </c>
      <c r="AV359" s="13" t="s">
        <v>85</v>
      </c>
      <c r="AW359" s="13" t="s">
        <v>33</v>
      </c>
      <c r="AX359" s="13" t="s">
        <v>77</v>
      </c>
      <c r="AY359" s="189" t="s">
        <v>321</v>
      </c>
    </row>
    <row r="360" s="14" customFormat="1">
      <c r="A360" s="14"/>
      <c r="B360" s="196"/>
      <c r="C360" s="14"/>
      <c r="D360" s="188" t="s">
        <v>329</v>
      </c>
      <c r="E360" s="197" t="s">
        <v>1</v>
      </c>
      <c r="F360" s="198" t="s">
        <v>650</v>
      </c>
      <c r="G360" s="14"/>
      <c r="H360" s="199">
        <v>1.8600000000000001</v>
      </c>
      <c r="I360" s="200"/>
      <c r="J360" s="14"/>
      <c r="K360" s="14"/>
      <c r="L360" s="196"/>
      <c r="M360" s="201"/>
      <c r="N360" s="202"/>
      <c r="O360" s="202"/>
      <c r="P360" s="202"/>
      <c r="Q360" s="202"/>
      <c r="R360" s="202"/>
      <c r="S360" s="202"/>
      <c r="T360" s="20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197" t="s">
        <v>329</v>
      </c>
      <c r="AU360" s="197" t="s">
        <v>85</v>
      </c>
      <c r="AV360" s="14" t="s">
        <v>88</v>
      </c>
      <c r="AW360" s="14" t="s">
        <v>33</v>
      </c>
      <c r="AX360" s="14" t="s">
        <v>77</v>
      </c>
      <c r="AY360" s="197" t="s">
        <v>321</v>
      </c>
    </row>
    <row r="361" s="13" customFormat="1">
      <c r="A361" s="13"/>
      <c r="B361" s="187"/>
      <c r="C361" s="13"/>
      <c r="D361" s="188" t="s">
        <v>329</v>
      </c>
      <c r="E361" s="189" t="s">
        <v>1</v>
      </c>
      <c r="F361" s="190" t="s">
        <v>651</v>
      </c>
      <c r="G361" s="13"/>
      <c r="H361" s="191">
        <v>10.808</v>
      </c>
      <c r="I361" s="192"/>
      <c r="J361" s="13"/>
      <c r="K361" s="13"/>
      <c r="L361" s="187"/>
      <c r="M361" s="193"/>
      <c r="N361" s="194"/>
      <c r="O361" s="194"/>
      <c r="P361" s="194"/>
      <c r="Q361" s="194"/>
      <c r="R361" s="194"/>
      <c r="S361" s="194"/>
      <c r="T361" s="19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189" t="s">
        <v>329</v>
      </c>
      <c r="AU361" s="189" t="s">
        <v>85</v>
      </c>
      <c r="AV361" s="13" t="s">
        <v>85</v>
      </c>
      <c r="AW361" s="13" t="s">
        <v>33</v>
      </c>
      <c r="AX361" s="13" t="s">
        <v>77</v>
      </c>
      <c r="AY361" s="189" t="s">
        <v>321</v>
      </c>
    </row>
    <row r="362" s="13" customFormat="1">
      <c r="A362" s="13"/>
      <c r="B362" s="187"/>
      <c r="C362" s="13"/>
      <c r="D362" s="188" t="s">
        <v>329</v>
      </c>
      <c r="E362" s="189" t="s">
        <v>1</v>
      </c>
      <c r="F362" s="190" t="s">
        <v>652</v>
      </c>
      <c r="G362" s="13"/>
      <c r="H362" s="191">
        <v>1.0800000000000001</v>
      </c>
      <c r="I362" s="192"/>
      <c r="J362" s="13"/>
      <c r="K362" s="13"/>
      <c r="L362" s="187"/>
      <c r="M362" s="193"/>
      <c r="N362" s="194"/>
      <c r="O362" s="194"/>
      <c r="P362" s="194"/>
      <c r="Q362" s="194"/>
      <c r="R362" s="194"/>
      <c r="S362" s="194"/>
      <c r="T362" s="19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189" t="s">
        <v>329</v>
      </c>
      <c r="AU362" s="189" t="s">
        <v>85</v>
      </c>
      <c r="AV362" s="13" t="s">
        <v>85</v>
      </c>
      <c r="AW362" s="13" t="s">
        <v>33</v>
      </c>
      <c r="AX362" s="13" t="s">
        <v>77</v>
      </c>
      <c r="AY362" s="189" t="s">
        <v>321</v>
      </c>
    </row>
    <row r="363" s="14" customFormat="1">
      <c r="A363" s="14"/>
      <c r="B363" s="196"/>
      <c r="C363" s="14"/>
      <c r="D363" s="188" t="s">
        <v>329</v>
      </c>
      <c r="E363" s="197" t="s">
        <v>1</v>
      </c>
      <c r="F363" s="198" t="s">
        <v>653</v>
      </c>
      <c r="G363" s="14"/>
      <c r="H363" s="199">
        <v>11.888</v>
      </c>
      <c r="I363" s="200"/>
      <c r="J363" s="14"/>
      <c r="K363" s="14"/>
      <c r="L363" s="196"/>
      <c r="M363" s="201"/>
      <c r="N363" s="202"/>
      <c r="O363" s="202"/>
      <c r="P363" s="202"/>
      <c r="Q363" s="202"/>
      <c r="R363" s="202"/>
      <c r="S363" s="202"/>
      <c r="T363" s="20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197" t="s">
        <v>329</v>
      </c>
      <c r="AU363" s="197" t="s">
        <v>85</v>
      </c>
      <c r="AV363" s="14" t="s">
        <v>88</v>
      </c>
      <c r="AW363" s="14" t="s">
        <v>33</v>
      </c>
      <c r="AX363" s="14" t="s">
        <v>77</v>
      </c>
      <c r="AY363" s="197" t="s">
        <v>321</v>
      </c>
    </row>
    <row r="364" s="13" customFormat="1">
      <c r="A364" s="13"/>
      <c r="B364" s="187"/>
      <c r="C364" s="13"/>
      <c r="D364" s="188" t="s">
        <v>329</v>
      </c>
      <c r="E364" s="189" t="s">
        <v>1</v>
      </c>
      <c r="F364" s="190" t="s">
        <v>654</v>
      </c>
      <c r="G364" s="13"/>
      <c r="H364" s="191">
        <v>45.747</v>
      </c>
      <c r="I364" s="192"/>
      <c r="J364" s="13"/>
      <c r="K364" s="13"/>
      <c r="L364" s="187"/>
      <c r="M364" s="193"/>
      <c r="N364" s="194"/>
      <c r="O364" s="194"/>
      <c r="P364" s="194"/>
      <c r="Q364" s="194"/>
      <c r="R364" s="194"/>
      <c r="S364" s="194"/>
      <c r="T364" s="19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189" t="s">
        <v>329</v>
      </c>
      <c r="AU364" s="189" t="s">
        <v>85</v>
      </c>
      <c r="AV364" s="13" t="s">
        <v>85</v>
      </c>
      <c r="AW364" s="13" t="s">
        <v>33</v>
      </c>
      <c r="AX364" s="13" t="s">
        <v>77</v>
      </c>
      <c r="AY364" s="189" t="s">
        <v>321</v>
      </c>
    </row>
    <row r="365" s="14" customFormat="1">
      <c r="A365" s="14"/>
      <c r="B365" s="196"/>
      <c r="C365" s="14"/>
      <c r="D365" s="188" t="s">
        <v>329</v>
      </c>
      <c r="E365" s="197" t="s">
        <v>1</v>
      </c>
      <c r="F365" s="198" t="s">
        <v>655</v>
      </c>
      <c r="G365" s="14"/>
      <c r="H365" s="199">
        <v>45.747</v>
      </c>
      <c r="I365" s="200"/>
      <c r="J365" s="14"/>
      <c r="K365" s="14"/>
      <c r="L365" s="196"/>
      <c r="M365" s="201"/>
      <c r="N365" s="202"/>
      <c r="O365" s="202"/>
      <c r="P365" s="202"/>
      <c r="Q365" s="202"/>
      <c r="R365" s="202"/>
      <c r="S365" s="202"/>
      <c r="T365" s="20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197" t="s">
        <v>329</v>
      </c>
      <c r="AU365" s="197" t="s">
        <v>85</v>
      </c>
      <c r="AV365" s="14" t="s">
        <v>88</v>
      </c>
      <c r="AW365" s="14" t="s">
        <v>33</v>
      </c>
      <c r="AX365" s="14" t="s">
        <v>77</v>
      </c>
      <c r="AY365" s="197" t="s">
        <v>321</v>
      </c>
    </row>
    <row r="366" s="15" customFormat="1">
      <c r="A366" s="15"/>
      <c r="B366" s="204"/>
      <c r="C366" s="15"/>
      <c r="D366" s="188" t="s">
        <v>329</v>
      </c>
      <c r="E366" s="205" t="s">
        <v>139</v>
      </c>
      <c r="F366" s="206" t="s">
        <v>656</v>
      </c>
      <c r="G366" s="15"/>
      <c r="H366" s="207">
        <v>59.494999999999997</v>
      </c>
      <c r="I366" s="208"/>
      <c r="J366" s="15"/>
      <c r="K366" s="15"/>
      <c r="L366" s="204"/>
      <c r="M366" s="209"/>
      <c r="N366" s="210"/>
      <c r="O366" s="210"/>
      <c r="P366" s="210"/>
      <c r="Q366" s="210"/>
      <c r="R366" s="210"/>
      <c r="S366" s="210"/>
      <c r="T366" s="211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05" t="s">
        <v>329</v>
      </c>
      <c r="AU366" s="205" t="s">
        <v>85</v>
      </c>
      <c r="AV366" s="15" t="s">
        <v>91</v>
      </c>
      <c r="AW366" s="15" t="s">
        <v>33</v>
      </c>
      <c r="AX366" s="15" t="s">
        <v>8</v>
      </c>
      <c r="AY366" s="205" t="s">
        <v>321</v>
      </c>
    </row>
    <row r="367" s="2" customFormat="1" ht="24.15" customHeight="1">
      <c r="A367" s="38"/>
      <c r="B367" s="173"/>
      <c r="C367" s="174" t="s">
        <v>215</v>
      </c>
      <c r="D367" s="174" t="s">
        <v>323</v>
      </c>
      <c r="E367" s="175" t="s">
        <v>657</v>
      </c>
      <c r="F367" s="176" t="s">
        <v>658</v>
      </c>
      <c r="G367" s="177" t="s">
        <v>355</v>
      </c>
      <c r="H367" s="178">
        <v>1363.7560000000001</v>
      </c>
      <c r="I367" s="179"/>
      <c r="J367" s="180">
        <f>ROUND(I367*H367,0)</f>
        <v>0</v>
      </c>
      <c r="K367" s="176" t="s">
        <v>327</v>
      </c>
      <c r="L367" s="39"/>
      <c r="M367" s="181" t="s">
        <v>1</v>
      </c>
      <c r="N367" s="182" t="s">
        <v>42</v>
      </c>
      <c r="O367" s="77"/>
      <c r="P367" s="183">
        <f>O367*H367</f>
        <v>0</v>
      </c>
      <c r="Q367" s="183">
        <v>0.00013999999999999999</v>
      </c>
      <c r="R367" s="183">
        <f>Q367*H367</f>
        <v>0.19092583999999999</v>
      </c>
      <c r="S367" s="183">
        <v>0</v>
      </c>
      <c r="T367" s="184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185" t="s">
        <v>91</v>
      </c>
      <c r="AT367" s="185" t="s">
        <v>323</v>
      </c>
      <c r="AU367" s="185" t="s">
        <v>85</v>
      </c>
      <c r="AY367" s="19" t="s">
        <v>321</v>
      </c>
      <c r="BE367" s="186">
        <f>IF(N367="základní",J367,0)</f>
        <v>0</v>
      </c>
      <c r="BF367" s="186">
        <f>IF(N367="snížená",J367,0)</f>
        <v>0</v>
      </c>
      <c r="BG367" s="186">
        <f>IF(N367="zákl. přenesená",J367,0)</f>
        <v>0</v>
      </c>
      <c r="BH367" s="186">
        <f>IF(N367="sníž. přenesená",J367,0)</f>
        <v>0</v>
      </c>
      <c r="BI367" s="186">
        <f>IF(N367="nulová",J367,0)</f>
        <v>0</v>
      </c>
      <c r="BJ367" s="19" t="s">
        <v>8</v>
      </c>
      <c r="BK367" s="186">
        <f>ROUND(I367*H367,0)</f>
        <v>0</v>
      </c>
      <c r="BL367" s="19" t="s">
        <v>91</v>
      </c>
      <c r="BM367" s="185" t="s">
        <v>659</v>
      </c>
    </row>
    <row r="368" s="13" customFormat="1">
      <c r="A368" s="13"/>
      <c r="B368" s="187"/>
      <c r="C368" s="13"/>
      <c r="D368" s="188" t="s">
        <v>329</v>
      </c>
      <c r="E368" s="189" t="s">
        <v>1</v>
      </c>
      <c r="F368" s="190" t="s">
        <v>148</v>
      </c>
      <c r="G368" s="13"/>
      <c r="H368" s="191">
        <v>74.120000000000005</v>
      </c>
      <c r="I368" s="192"/>
      <c r="J368" s="13"/>
      <c r="K368" s="13"/>
      <c r="L368" s="187"/>
      <c r="M368" s="193"/>
      <c r="N368" s="194"/>
      <c r="O368" s="194"/>
      <c r="P368" s="194"/>
      <c r="Q368" s="194"/>
      <c r="R368" s="194"/>
      <c r="S368" s="194"/>
      <c r="T368" s="19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189" t="s">
        <v>329</v>
      </c>
      <c r="AU368" s="189" t="s">
        <v>85</v>
      </c>
      <c r="AV368" s="13" t="s">
        <v>85</v>
      </c>
      <c r="AW368" s="13" t="s">
        <v>33</v>
      </c>
      <c r="AX368" s="13" t="s">
        <v>77</v>
      </c>
      <c r="AY368" s="189" t="s">
        <v>321</v>
      </c>
    </row>
    <row r="369" s="13" customFormat="1">
      <c r="A369" s="13"/>
      <c r="B369" s="187"/>
      <c r="C369" s="13"/>
      <c r="D369" s="188" t="s">
        <v>329</v>
      </c>
      <c r="E369" s="189" t="s">
        <v>1</v>
      </c>
      <c r="F369" s="190" t="s">
        <v>151</v>
      </c>
      <c r="G369" s="13"/>
      <c r="H369" s="191">
        <v>409.95999999999998</v>
      </c>
      <c r="I369" s="192"/>
      <c r="J369" s="13"/>
      <c r="K369" s="13"/>
      <c r="L369" s="187"/>
      <c r="M369" s="193"/>
      <c r="N369" s="194"/>
      <c r="O369" s="194"/>
      <c r="P369" s="194"/>
      <c r="Q369" s="194"/>
      <c r="R369" s="194"/>
      <c r="S369" s="194"/>
      <c r="T369" s="19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89" t="s">
        <v>329</v>
      </c>
      <c r="AU369" s="189" t="s">
        <v>85</v>
      </c>
      <c r="AV369" s="13" t="s">
        <v>85</v>
      </c>
      <c r="AW369" s="13" t="s">
        <v>33</v>
      </c>
      <c r="AX369" s="13" t="s">
        <v>77</v>
      </c>
      <c r="AY369" s="189" t="s">
        <v>321</v>
      </c>
    </row>
    <row r="370" s="13" customFormat="1">
      <c r="A370" s="13"/>
      <c r="B370" s="187"/>
      <c r="C370" s="13"/>
      <c r="D370" s="188" t="s">
        <v>329</v>
      </c>
      <c r="E370" s="189" t="s">
        <v>1</v>
      </c>
      <c r="F370" s="190" t="s">
        <v>154</v>
      </c>
      <c r="G370" s="13"/>
      <c r="H370" s="191">
        <v>59.494999999999997</v>
      </c>
      <c r="I370" s="192"/>
      <c r="J370" s="13"/>
      <c r="K370" s="13"/>
      <c r="L370" s="187"/>
      <c r="M370" s="193"/>
      <c r="N370" s="194"/>
      <c r="O370" s="194"/>
      <c r="P370" s="194"/>
      <c r="Q370" s="194"/>
      <c r="R370" s="194"/>
      <c r="S370" s="194"/>
      <c r="T370" s="19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189" t="s">
        <v>329</v>
      </c>
      <c r="AU370" s="189" t="s">
        <v>85</v>
      </c>
      <c r="AV370" s="13" t="s">
        <v>85</v>
      </c>
      <c r="AW370" s="13" t="s">
        <v>33</v>
      </c>
      <c r="AX370" s="13" t="s">
        <v>77</v>
      </c>
      <c r="AY370" s="189" t="s">
        <v>321</v>
      </c>
    </row>
    <row r="371" s="13" customFormat="1">
      <c r="A371" s="13"/>
      <c r="B371" s="187"/>
      <c r="C371" s="13"/>
      <c r="D371" s="188" t="s">
        <v>329</v>
      </c>
      <c r="E371" s="189" t="s">
        <v>1</v>
      </c>
      <c r="F371" s="190" t="s">
        <v>156</v>
      </c>
      <c r="G371" s="13"/>
      <c r="H371" s="191">
        <v>82.715000000000003</v>
      </c>
      <c r="I371" s="192"/>
      <c r="J371" s="13"/>
      <c r="K371" s="13"/>
      <c r="L371" s="187"/>
      <c r="M371" s="193"/>
      <c r="N371" s="194"/>
      <c r="O371" s="194"/>
      <c r="P371" s="194"/>
      <c r="Q371" s="194"/>
      <c r="R371" s="194"/>
      <c r="S371" s="194"/>
      <c r="T371" s="19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189" t="s">
        <v>329</v>
      </c>
      <c r="AU371" s="189" t="s">
        <v>85</v>
      </c>
      <c r="AV371" s="13" t="s">
        <v>85</v>
      </c>
      <c r="AW371" s="13" t="s">
        <v>33</v>
      </c>
      <c r="AX371" s="13" t="s">
        <v>77</v>
      </c>
      <c r="AY371" s="189" t="s">
        <v>321</v>
      </c>
    </row>
    <row r="372" s="13" customFormat="1">
      <c r="A372" s="13"/>
      <c r="B372" s="187"/>
      <c r="C372" s="13"/>
      <c r="D372" s="188" t="s">
        <v>329</v>
      </c>
      <c r="E372" s="189" t="s">
        <v>1</v>
      </c>
      <c r="F372" s="190" t="s">
        <v>159</v>
      </c>
      <c r="G372" s="13"/>
      <c r="H372" s="191">
        <v>674.63199999999995</v>
      </c>
      <c r="I372" s="192"/>
      <c r="J372" s="13"/>
      <c r="K372" s="13"/>
      <c r="L372" s="187"/>
      <c r="M372" s="193"/>
      <c r="N372" s="194"/>
      <c r="O372" s="194"/>
      <c r="P372" s="194"/>
      <c r="Q372" s="194"/>
      <c r="R372" s="194"/>
      <c r="S372" s="194"/>
      <c r="T372" s="19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189" t="s">
        <v>329</v>
      </c>
      <c r="AU372" s="189" t="s">
        <v>85</v>
      </c>
      <c r="AV372" s="13" t="s">
        <v>85</v>
      </c>
      <c r="AW372" s="13" t="s">
        <v>33</v>
      </c>
      <c r="AX372" s="13" t="s">
        <v>77</v>
      </c>
      <c r="AY372" s="189" t="s">
        <v>321</v>
      </c>
    </row>
    <row r="373" s="13" customFormat="1">
      <c r="A373" s="13"/>
      <c r="B373" s="187"/>
      <c r="C373" s="13"/>
      <c r="D373" s="188" t="s">
        <v>329</v>
      </c>
      <c r="E373" s="189" t="s">
        <v>1</v>
      </c>
      <c r="F373" s="190" t="s">
        <v>660</v>
      </c>
      <c r="G373" s="13"/>
      <c r="H373" s="191">
        <v>60.654000000000003</v>
      </c>
      <c r="I373" s="192"/>
      <c r="J373" s="13"/>
      <c r="K373" s="13"/>
      <c r="L373" s="187"/>
      <c r="M373" s="193"/>
      <c r="N373" s="194"/>
      <c r="O373" s="194"/>
      <c r="P373" s="194"/>
      <c r="Q373" s="194"/>
      <c r="R373" s="194"/>
      <c r="S373" s="194"/>
      <c r="T373" s="19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189" t="s">
        <v>329</v>
      </c>
      <c r="AU373" s="189" t="s">
        <v>85</v>
      </c>
      <c r="AV373" s="13" t="s">
        <v>85</v>
      </c>
      <c r="AW373" s="13" t="s">
        <v>33</v>
      </c>
      <c r="AX373" s="13" t="s">
        <v>77</v>
      </c>
      <c r="AY373" s="189" t="s">
        <v>321</v>
      </c>
    </row>
    <row r="374" s="13" customFormat="1">
      <c r="A374" s="13"/>
      <c r="B374" s="187"/>
      <c r="C374" s="13"/>
      <c r="D374" s="188" t="s">
        <v>329</v>
      </c>
      <c r="E374" s="189" t="s">
        <v>1</v>
      </c>
      <c r="F374" s="190" t="s">
        <v>661</v>
      </c>
      <c r="G374" s="13"/>
      <c r="H374" s="191">
        <v>2.1800000000000002</v>
      </c>
      <c r="I374" s="192"/>
      <c r="J374" s="13"/>
      <c r="K374" s="13"/>
      <c r="L374" s="187"/>
      <c r="M374" s="193"/>
      <c r="N374" s="194"/>
      <c r="O374" s="194"/>
      <c r="P374" s="194"/>
      <c r="Q374" s="194"/>
      <c r="R374" s="194"/>
      <c r="S374" s="194"/>
      <c r="T374" s="19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189" t="s">
        <v>329</v>
      </c>
      <c r="AU374" s="189" t="s">
        <v>85</v>
      </c>
      <c r="AV374" s="13" t="s">
        <v>85</v>
      </c>
      <c r="AW374" s="13" t="s">
        <v>33</v>
      </c>
      <c r="AX374" s="13" t="s">
        <v>77</v>
      </c>
      <c r="AY374" s="189" t="s">
        <v>321</v>
      </c>
    </row>
    <row r="375" s="14" customFormat="1">
      <c r="A375" s="14"/>
      <c r="B375" s="196"/>
      <c r="C375" s="14"/>
      <c r="D375" s="188" t="s">
        <v>329</v>
      </c>
      <c r="E375" s="197" t="s">
        <v>1</v>
      </c>
      <c r="F375" s="198" t="s">
        <v>346</v>
      </c>
      <c r="G375" s="14"/>
      <c r="H375" s="199">
        <v>1363.7560000000001</v>
      </c>
      <c r="I375" s="200"/>
      <c r="J375" s="14"/>
      <c r="K375" s="14"/>
      <c r="L375" s="196"/>
      <c r="M375" s="201"/>
      <c r="N375" s="202"/>
      <c r="O375" s="202"/>
      <c r="P375" s="202"/>
      <c r="Q375" s="202"/>
      <c r="R375" s="202"/>
      <c r="S375" s="202"/>
      <c r="T375" s="20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197" t="s">
        <v>329</v>
      </c>
      <c r="AU375" s="197" t="s">
        <v>85</v>
      </c>
      <c r="AV375" s="14" t="s">
        <v>88</v>
      </c>
      <c r="AW375" s="14" t="s">
        <v>33</v>
      </c>
      <c r="AX375" s="14" t="s">
        <v>8</v>
      </c>
      <c r="AY375" s="197" t="s">
        <v>321</v>
      </c>
    </row>
    <row r="376" s="2" customFormat="1" ht="44.25" customHeight="1">
      <c r="A376" s="38"/>
      <c r="B376" s="173"/>
      <c r="C376" s="174" t="s">
        <v>662</v>
      </c>
      <c r="D376" s="174" t="s">
        <v>323</v>
      </c>
      <c r="E376" s="175" t="s">
        <v>663</v>
      </c>
      <c r="F376" s="176" t="s">
        <v>664</v>
      </c>
      <c r="G376" s="177" t="s">
        <v>355</v>
      </c>
      <c r="H376" s="178">
        <v>59.494999999999997</v>
      </c>
      <c r="I376" s="179"/>
      <c r="J376" s="180">
        <f>ROUND(I376*H376,0)</f>
        <v>0</v>
      </c>
      <c r="K376" s="176" t="s">
        <v>327</v>
      </c>
      <c r="L376" s="39"/>
      <c r="M376" s="181" t="s">
        <v>1</v>
      </c>
      <c r="N376" s="182" t="s">
        <v>42</v>
      </c>
      <c r="O376" s="77"/>
      <c r="P376" s="183">
        <f>O376*H376</f>
        <v>0</v>
      </c>
      <c r="Q376" s="183">
        <v>0.00851616</v>
      </c>
      <c r="R376" s="183">
        <f>Q376*H376</f>
        <v>0.5066689392</v>
      </c>
      <c r="S376" s="183">
        <v>0</v>
      </c>
      <c r="T376" s="184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185" t="s">
        <v>91</v>
      </c>
      <c r="AT376" s="185" t="s">
        <v>323</v>
      </c>
      <c r="AU376" s="185" t="s">
        <v>85</v>
      </c>
      <c r="AY376" s="19" t="s">
        <v>321</v>
      </c>
      <c r="BE376" s="186">
        <f>IF(N376="základní",J376,0)</f>
        <v>0</v>
      </c>
      <c r="BF376" s="186">
        <f>IF(N376="snížená",J376,0)</f>
        <v>0</v>
      </c>
      <c r="BG376" s="186">
        <f>IF(N376="zákl. přenesená",J376,0)</f>
        <v>0</v>
      </c>
      <c r="BH376" s="186">
        <f>IF(N376="sníž. přenesená",J376,0)</f>
        <v>0</v>
      </c>
      <c r="BI376" s="186">
        <f>IF(N376="nulová",J376,0)</f>
        <v>0</v>
      </c>
      <c r="BJ376" s="19" t="s">
        <v>8</v>
      </c>
      <c r="BK376" s="186">
        <f>ROUND(I376*H376,0)</f>
        <v>0</v>
      </c>
      <c r="BL376" s="19" t="s">
        <v>91</v>
      </c>
      <c r="BM376" s="185" t="s">
        <v>665</v>
      </c>
    </row>
    <row r="377" s="13" customFormat="1">
      <c r="A377" s="13"/>
      <c r="B377" s="187"/>
      <c r="C377" s="13"/>
      <c r="D377" s="188" t="s">
        <v>329</v>
      </c>
      <c r="E377" s="189" t="s">
        <v>1</v>
      </c>
      <c r="F377" s="190" t="s">
        <v>648</v>
      </c>
      <c r="G377" s="13"/>
      <c r="H377" s="191">
        <v>0.59999999999999998</v>
      </c>
      <c r="I377" s="192"/>
      <c r="J377" s="13"/>
      <c r="K377" s="13"/>
      <c r="L377" s="187"/>
      <c r="M377" s="193"/>
      <c r="N377" s="194"/>
      <c r="O377" s="194"/>
      <c r="P377" s="194"/>
      <c r="Q377" s="194"/>
      <c r="R377" s="194"/>
      <c r="S377" s="194"/>
      <c r="T377" s="19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189" t="s">
        <v>329</v>
      </c>
      <c r="AU377" s="189" t="s">
        <v>85</v>
      </c>
      <c r="AV377" s="13" t="s">
        <v>85</v>
      </c>
      <c r="AW377" s="13" t="s">
        <v>33</v>
      </c>
      <c r="AX377" s="13" t="s">
        <v>77</v>
      </c>
      <c r="AY377" s="189" t="s">
        <v>321</v>
      </c>
    </row>
    <row r="378" s="13" customFormat="1">
      <c r="A378" s="13"/>
      <c r="B378" s="187"/>
      <c r="C378" s="13"/>
      <c r="D378" s="188" t="s">
        <v>329</v>
      </c>
      <c r="E378" s="189" t="s">
        <v>1</v>
      </c>
      <c r="F378" s="190" t="s">
        <v>649</v>
      </c>
      <c r="G378" s="13"/>
      <c r="H378" s="191">
        <v>1.26</v>
      </c>
      <c r="I378" s="192"/>
      <c r="J378" s="13"/>
      <c r="K378" s="13"/>
      <c r="L378" s="187"/>
      <c r="M378" s="193"/>
      <c r="N378" s="194"/>
      <c r="O378" s="194"/>
      <c r="P378" s="194"/>
      <c r="Q378" s="194"/>
      <c r="R378" s="194"/>
      <c r="S378" s="194"/>
      <c r="T378" s="19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189" t="s">
        <v>329</v>
      </c>
      <c r="AU378" s="189" t="s">
        <v>85</v>
      </c>
      <c r="AV378" s="13" t="s">
        <v>85</v>
      </c>
      <c r="AW378" s="13" t="s">
        <v>33</v>
      </c>
      <c r="AX378" s="13" t="s">
        <v>77</v>
      </c>
      <c r="AY378" s="189" t="s">
        <v>321</v>
      </c>
    </row>
    <row r="379" s="14" customFormat="1">
      <c r="A379" s="14"/>
      <c r="B379" s="196"/>
      <c r="C379" s="14"/>
      <c r="D379" s="188" t="s">
        <v>329</v>
      </c>
      <c r="E379" s="197" t="s">
        <v>1</v>
      </c>
      <c r="F379" s="198" t="s">
        <v>650</v>
      </c>
      <c r="G379" s="14"/>
      <c r="H379" s="199">
        <v>1.8600000000000001</v>
      </c>
      <c r="I379" s="200"/>
      <c r="J379" s="14"/>
      <c r="K379" s="14"/>
      <c r="L379" s="196"/>
      <c r="M379" s="201"/>
      <c r="N379" s="202"/>
      <c r="O379" s="202"/>
      <c r="P379" s="202"/>
      <c r="Q379" s="202"/>
      <c r="R379" s="202"/>
      <c r="S379" s="202"/>
      <c r="T379" s="20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197" t="s">
        <v>329</v>
      </c>
      <c r="AU379" s="197" t="s">
        <v>85</v>
      </c>
      <c r="AV379" s="14" t="s">
        <v>88</v>
      </c>
      <c r="AW379" s="14" t="s">
        <v>33</v>
      </c>
      <c r="AX379" s="14" t="s">
        <v>77</v>
      </c>
      <c r="AY379" s="197" t="s">
        <v>321</v>
      </c>
    </row>
    <row r="380" s="13" customFormat="1">
      <c r="A380" s="13"/>
      <c r="B380" s="187"/>
      <c r="C380" s="13"/>
      <c r="D380" s="188" t="s">
        <v>329</v>
      </c>
      <c r="E380" s="189" t="s">
        <v>1</v>
      </c>
      <c r="F380" s="190" t="s">
        <v>651</v>
      </c>
      <c r="G380" s="13"/>
      <c r="H380" s="191">
        <v>10.808</v>
      </c>
      <c r="I380" s="192"/>
      <c r="J380" s="13"/>
      <c r="K380" s="13"/>
      <c r="L380" s="187"/>
      <c r="M380" s="193"/>
      <c r="N380" s="194"/>
      <c r="O380" s="194"/>
      <c r="P380" s="194"/>
      <c r="Q380" s="194"/>
      <c r="R380" s="194"/>
      <c r="S380" s="194"/>
      <c r="T380" s="19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189" t="s">
        <v>329</v>
      </c>
      <c r="AU380" s="189" t="s">
        <v>85</v>
      </c>
      <c r="AV380" s="13" t="s">
        <v>85</v>
      </c>
      <c r="AW380" s="13" t="s">
        <v>33</v>
      </c>
      <c r="AX380" s="13" t="s">
        <v>77</v>
      </c>
      <c r="AY380" s="189" t="s">
        <v>321</v>
      </c>
    </row>
    <row r="381" s="13" customFormat="1">
      <c r="A381" s="13"/>
      <c r="B381" s="187"/>
      <c r="C381" s="13"/>
      <c r="D381" s="188" t="s">
        <v>329</v>
      </c>
      <c r="E381" s="189" t="s">
        <v>1</v>
      </c>
      <c r="F381" s="190" t="s">
        <v>652</v>
      </c>
      <c r="G381" s="13"/>
      <c r="H381" s="191">
        <v>1.0800000000000001</v>
      </c>
      <c r="I381" s="192"/>
      <c r="J381" s="13"/>
      <c r="K381" s="13"/>
      <c r="L381" s="187"/>
      <c r="M381" s="193"/>
      <c r="N381" s="194"/>
      <c r="O381" s="194"/>
      <c r="P381" s="194"/>
      <c r="Q381" s="194"/>
      <c r="R381" s="194"/>
      <c r="S381" s="194"/>
      <c r="T381" s="19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189" t="s">
        <v>329</v>
      </c>
      <c r="AU381" s="189" t="s">
        <v>85</v>
      </c>
      <c r="AV381" s="13" t="s">
        <v>85</v>
      </c>
      <c r="AW381" s="13" t="s">
        <v>33</v>
      </c>
      <c r="AX381" s="13" t="s">
        <v>77</v>
      </c>
      <c r="AY381" s="189" t="s">
        <v>321</v>
      </c>
    </row>
    <row r="382" s="14" customFormat="1">
      <c r="A382" s="14"/>
      <c r="B382" s="196"/>
      <c r="C382" s="14"/>
      <c r="D382" s="188" t="s">
        <v>329</v>
      </c>
      <c r="E382" s="197" t="s">
        <v>1</v>
      </c>
      <c r="F382" s="198" t="s">
        <v>653</v>
      </c>
      <c r="G382" s="14"/>
      <c r="H382" s="199">
        <v>11.888</v>
      </c>
      <c r="I382" s="200"/>
      <c r="J382" s="14"/>
      <c r="K382" s="14"/>
      <c r="L382" s="196"/>
      <c r="M382" s="201"/>
      <c r="N382" s="202"/>
      <c r="O382" s="202"/>
      <c r="P382" s="202"/>
      <c r="Q382" s="202"/>
      <c r="R382" s="202"/>
      <c r="S382" s="202"/>
      <c r="T382" s="20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197" t="s">
        <v>329</v>
      </c>
      <c r="AU382" s="197" t="s">
        <v>85</v>
      </c>
      <c r="AV382" s="14" t="s">
        <v>88</v>
      </c>
      <c r="AW382" s="14" t="s">
        <v>33</v>
      </c>
      <c r="AX382" s="14" t="s">
        <v>77</v>
      </c>
      <c r="AY382" s="197" t="s">
        <v>321</v>
      </c>
    </row>
    <row r="383" s="13" customFormat="1">
      <c r="A383" s="13"/>
      <c r="B383" s="187"/>
      <c r="C383" s="13"/>
      <c r="D383" s="188" t="s">
        <v>329</v>
      </c>
      <c r="E383" s="189" t="s">
        <v>1</v>
      </c>
      <c r="F383" s="190" t="s">
        <v>654</v>
      </c>
      <c r="G383" s="13"/>
      <c r="H383" s="191">
        <v>45.747</v>
      </c>
      <c r="I383" s="192"/>
      <c r="J383" s="13"/>
      <c r="K383" s="13"/>
      <c r="L383" s="187"/>
      <c r="M383" s="193"/>
      <c r="N383" s="194"/>
      <c r="O383" s="194"/>
      <c r="P383" s="194"/>
      <c r="Q383" s="194"/>
      <c r="R383" s="194"/>
      <c r="S383" s="194"/>
      <c r="T383" s="19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189" t="s">
        <v>329</v>
      </c>
      <c r="AU383" s="189" t="s">
        <v>85</v>
      </c>
      <c r="AV383" s="13" t="s">
        <v>85</v>
      </c>
      <c r="AW383" s="13" t="s">
        <v>33</v>
      </c>
      <c r="AX383" s="13" t="s">
        <v>77</v>
      </c>
      <c r="AY383" s="189" t="s">
        <v>321</v>
      </c>
    </row>
    <row r="384" s="14" customFormat="1">
      <c r="A384" s="14"/>
      <c r="B384" s="196"/>
      <c r="C384" s="14"/>
      <c r="D384" s="188" t="s">
        <v>329</v>
      </c>
      <c r="E384" s="197" t="s">
        <v>1</v>
      </c>
      <c r="F384" s="198" t="s">
        <v>655</v>
      </c>
      <c r="G384" s="14"/>
      <c r="H384" s="199">
        <v>45.747</v>
      </c>
      <c r="I384" s="200"/>
      <c r="J384" s="14"/>
      <c r="K384" s="14"/>
      <c r="L384" s="196"/>
      <c r="M384" s="201"/>
      <c r="N384" s="202"/>
      <c r="O384" s="202"/>
      <c r="P384" s="202"/>
      <c r="Q384" s="202"/>
      <c r="R384" s="202"/>
      <c r="S384" s="202"/>
      <c r="T384" s="20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197" t="s">
        <v>329</v>
      </c>
      <c r="AU384" s="197" t="s">
        <v>85</v>
      </c>
      <c r="AV384" s="14" t="s">
        <v>88</v>
      </c>
      <c r="AW384" s="14" t="s">
        <v>33</v>
      </c>
      <c r="AX384" s="14" t="s">
        <v>77</v>
      </c>
      <c r="AY384" s="197" t="s">
        <v>321</v>
      </c>
    </row>
    <row r="385" s="15" customFormat="1">
      <c r="A385" s="15"/>
      <c r="B385" s="204"/>
      <c r="C385" s="15"/>
      <c r="D385" s="188" t="s">
        <v>329</v>
      </c>
      <c r="E385" s="205" t="s">
        <v>154</v>
      </c>
      <c r="F385" s="206" t="s">
        <v>656</v>
      </c>
      <c r="G385" s="15"/>
      <c r="H385" s="207">
        <v>59.494999999999997</v>
      </c>
      <c r="I385" s="208"/>
      <c r="J385" s="15"/>
      <c r="K385" s="15"/>
      <c r="L385" s="204"/>
      <c r="M385" s="209"/>
      <c r="N385" s="210"/>
      <c r="O385" s="210"/>
      <c r="P385" s="210"/>
      <c r="Q385" s="210"/>
      <c r="R385" s="210"/>
      <c r="S385" s="210"/>
      <c r="T385" s="211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05" t="s">
        <v>329</v>
      </c>
      <c r="AU385" s="205" t="s">
        <v>85</v>
      </c>
      <c r="AV385" s="15" t="s">
        <v>91</v>
      </c>
      <c r="AW385" s="15" t="s">
        <v>33</v>
      </c>
      <c r="AX385" s="15" t="s">
        <v>8</v>
      </c>
      <c r="AY385" s="205" t="s">
        <v>321</v>
      </c>
    </row>
    <row r="386" s="2" customFormat="1" ht="24.15" customHeight="1">
      <c r="A386" s="38"/>
      <c r="B386" s="173"/>
      <c r="C386" s="212" t="s">
        <v>666</v>
      </c>
      <c r="D386" s="212" t="s">
        <v>550</v>
      </c>
      <c r="E386" s="213" t="s">
        <v>667</v>
      </c>
      <c r="F386" s="214" t="s">
        <v>668</v>
      </c>
      <c r="G386" s="215" t="s">
        <v>355</v>
      </c>
      <c r="H386" s="216">
        <v>62.469999999999999</v>
      </c>
      <c r="I386" s="217"/>
      <c r="J386" s="218">
        <f>ROUND(I386*H386,0)</f>
        <v>0</v>
      </c>
      <c r="K386" s="214" t="s">
        <v>327</v>
      </c>
      <c r="L386" s="219"/>
      <c r="M386" s="220" t="s">
        <v>1</v>
      </c>
      <c r="N386" s="221" t="s">
        <v>42</v>
      </c>
      <c r="O386" s="77"/>
      <c r="P386" s="183">
        <f>O386*H386</f>
        <v>0</v>
      </c>
      <c r="Q386" s="183">
        <v>0.0035999999999999999</v>
      </c>
      <c r="R386" s="183">
        <f>Q386*H386</f>
        <v>0.22489199999999998</v>
      </c>
      <c r="S386" s="183">
        <v>0</v>
      </c>
      <c r="T386" s="184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185" t="s">
        <v>363</v>
      </c>
      <c r="AT386" s="185" t="s">
        <v>550</v>
      </c>
      <c r="AU386" s="185" t="s">
        <v>85</v>
      </c>
      <c r="AY386" s="19" t="s">
        <v>321</v>
      </c>
      <c r="BE386" s="186">
        <f>IF(N386="základní",J386,0)</f>
        <v>0</v>
      </c>
      <c r="BF386" s="186">
        <f>IF(N386="snížená",J386,0)</f>
        <v>0</v>
      </c>
      <c r="BG386" s="186">
        <f>IF(N386="zákl. přenesená",J386,0)</f>
        <v>0</v>
      </c>
      <c r="BH386" s="186">
        <f>IF(N386="sníž. přenesená",J386,0)</f>
        <v>0</v>
      </c>
      <c r="BI386" s="186">
        <f>IF(N386="nulová",J386,0)</f>
        <v>0</v>
      </c>
      <c r="BJ386" s="19" t="s">
        <v>8</v>
      </c>
      <c r="BK386" s="186">
        <f>ROUND(I386*H386,0)</f>
        <v>0</v>
      </c>
      <c r="BL386" s="19" t="s">
        <v>91</v>
      </c>
      <c r="BM386" s="185" t="s">
        <v>669</v>
      </c>
    </row>
    <row r="387" s="13" customFormat="1">
      <c r="A387" s="13"/>
      <c r="B387" s="187"/>
      <c r="C387" s="13"/>
      <c r="D387" s="188" t="s">
        <v>329</v>
      </c>
      <c r="E387" s="189" t="s">
        <v>1</v>
      </c>
      <c r="F387" s="190" t="s">
        <v>670</v>
      </c>
      <c r="G387" s="13"/>
      <c r="H387" s="191">
        <v>62.469999999999999</v>
      </c>
      <c r="I387" s="192"/>
      <c r="J387" s="13"/>
      <c r="K387" s="13"/>
      <c r="L387" s="187"/>
      <c r="M387" s="193"/>
      <c r="N387" s="194"/>
      <c r="O387" s="194"/>
      <c r="P387" s="194"/>
      <c r="Q387" s="194"/>
      <c r="R387" s="194"/>
      <c r="S387" s="194"/>
      <c r="T387" s="19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189" t="s">
        <v>329</v>
      </c>
      <c r="AU387" s="189" t="s">
        <v>85</v>
      </c>
      <c r="AV387" s="13" t="s">
        <v>85</v>
      </c>
      <c r="AW387" s="13" t="s">
        <v>33</v>
      </c>
      <c r="AX387" s="13" t="s">
        <v>8</v>
      </c>
      <c r="AY387" s="189" t="s">
        <v>321</v>
      </c>
    </row>
    <row r="388" s="2" customFormat="1" ht="44.25" customHeight="1">
      <c r="A388" s="38"/>
      <c r="B388" s="173"/>
      <c r="C388" s="174" t="s">
        <v>671</v>
      </c>
      <c r="D388" s="174" t="s">
        <v>323</v>
      </c>
      <c r="E388" s="175" t="s">
        <v>672</v>
      </c>
      <c r="F388" s="176" t="s">
        <v>673</v>
      </c>
      <c r="G388" s="177" t="s">
        <v>355</v>
      </c>
      <c r="H388" s="178">
        <v>757.34699999999998</v>
      </c>
      <c r="I388" s="179"/>
      <c r="J388" s="180">
        <f>ROUND(I388*H388,0)</f>
        <v>0</v>
      </c>
      <c r="K388" s="176" t="s">
        <v>327</v>
      </c>
      <c r="L388" s="39"/>
      <c r="M388" s="181" t="s">
        <v>1</v>
      </c>
      <c r="N388" s="182" t="s">
        <v>42</v>
      </c>
      <c r="O388" s="77"/>
      <c r="P388" s="183">
        <f>O388*H388</f>
        <v>0</v>
      </c>
      <c r="Q388" s="183">
        <v>0.0085961600000000003</v>
      </c>
      <c r="R388" s="183">
        <f>Q388*H388</f>
        <v>6.51027598752</v>
      </c>
      <c r="S388" s="183">
        <v>0</v>
      </c>
      <c r="T388" s="184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185" t="s">
        <v>91</v>
      </c>
      <c r="AT388" s="185" t="s">
        <v>323</v>
      </c>
      <c r="AU388" s="185" t="s">
        <v>85</v>
      </c>
      <c r="AY388" s="19" t="s">
        <v>321</v>
      </c>
      <c r="BE388" s="186">
        <f>IF(N388="základní",J388,0)</f>
        <v>0</v>
      </c>
      <c r="BF388" s="186">
        <f>IF(N388="snížená",J388,0)</f>
        <v>0</v>
      </c>
      <c r="BG388" s="186">
        <f>IF(N388="zákl. přenesená",J388,0)</f>
        <v>0</v>
      </c>
      <c r="BH388" s="186">
        <f>IF(N388="sníž. přenesená",J388,0)</f>
        <v>0</v>
      </c>
      <c r="BI388" s="186">
        <f>IF(N388="nulová",J388,0)</f>
        <v>0</v>
      </c>
      <c r="BJ388" s="19" t="s">
        <v>8</v>
      </c>
      <c r="BK388" s="186">
        <f>ROUND(I388*H388,0)</f>
        <v>0</v>
      </c>
      <c r="BL388" s="19" t="s">
        <v>91</v>
      </c>
      <c r="BM388" s="185" t="s">
        <v>674</v>
      </c>
    </row>
    <row r="389" s="13" customFormat="1">
      <c r="A389" s="13"/>
      <c r="B389" s="187"/>
      <c r="C389" s="13"/>
      <c r="D389" s="188" t="s">
        <v>329</v>
      </c>
      <c r="E389" s="189" t="s">
        <v>1</v>
      </c>
      <c r="F389" s="190" t="s">
        <v>675</v>
      </c>
      <c r="G389" s="13"/>
      <c r="H389" s="191">
        <v>2.3999999999999999</v>
      </c>
      <c r="I389" s="192"/>
      <c r="J389" s="13"/>
      <c r="K389" s="13"/>
      <c r="L389" s="187"/>
      <c r="M389" s="193"/>
      <c r="N389" s="194"/>
      <c r="O389" s="194"/>
      <c r="P389" s="194"/>
      <c r="Q389" s="194"/>
      <c r="R389" s="194"/>
      <c r="S389" s="194"/>
      <c r="T389" s="19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189" t="s">
        <v>329</v>
      </c>
      <c r="AU389" s="189" t="s">
        <v>85</v>
      </c>
      <c r="AV389" s="13" t="s">
        <v>85</v>
      </c>
      <c r="AW389" s="13" t="s">
        <v>33</v>
      </c>
      <c r="AX389" s="13" t="s">
        <v>77</v>
      </c>
      <c r="AY389" s="189" t="s">
        <v>321</v>
      </c>
    </row>
    <row r="390" s="13" customFormat="1">
      <c r="A390" s="13"/>
      <c r="B390" s="187"/>
      <c r="C390" s="13"/>
      <c r="D390" s="188" t="s">
        <v>329</v>
      </c>
      <c r="E390" s="189" t="s">
        <v>1</v>
      </c>
      <c r="F390" s="190" t="s">
        <v>676</v>
      </c>
      <c r="G390" s="13"/>
      <c r="H390" s="191">
        <v>3.8799999999999999</v>
      </c>
      <c r="I390" s="192"/>
      <c r="J390" s="13"/>
      <c r="K390" s="13"/>
      <c r="L390" s="187"/>
      <c r="M390" s="193"/>
      <c r="N390" s="194"/>
      <c r="O390" s="194"/>
      <c r="P390" s="194"/>
      <c r="Q390" s="194"/>
      <c r="R390" s="194"/>
      <c r="S390" s="194"/>
      <c r="T390" s="19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189" t="s">
        <v>329</v>
      </c>
      <c r="AU390" s="189" t="s">
        <v>85</v>
      </c>
      <c r="AV390" s="13" t="s">
        <v>85</v>
      </c>
      <c r="AW390" s="13" t="s">
        <v>33</v>
      </c>
      <c r="AX390" s="13" t="s">
        <v>77</v>
      </c>
      <c r="AY390" s="189" t="s">
        <v>321</v>
      </c>
    </row>
    <row r="391" s="13" customFormat="1">
      <c r="A391" s="13"/>
      <c r="B391" s="187"/>
      <c r="C391" s="13"/>
      <c r="D391" s="188" t="s">
        <v>329</v>
      </c>
      <c r="E391" s="189" t="s">
        <v>1</v>
      </c>
      <c r="F391" s="190" t="s">
        <v>677</v>
      </c>
      <c r="G391" s="13"/>
      <c r="H391" s="191">
        <v>-2.625</v>
      </c>
      <c r="I391" s="192"/>
      <c r="J391" s="13"/>
      <c r="K391" s="13"/>
      <c r="L391" s="187"/>
      <c r="M391" s="193"/>
      <c r="N391" s="194"/>
      <c r="O391" s="194"/>
      <c r="P391" s="194"/>
      <c r="Q391" s="194"/>
      <c r="R391" s="194"/>
      <c r="S391" s="194"/>
      <c r="T391" s="19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189" t="s">
        <v>329</v>
      </c>
      <c r="AU391" s="189" t="s">
        <v>85</v>
      </c>
      <c r="AV391" s="13" t="s">
        <v>85</v>
      </c>
      <c r="AW391" s="13" t="s">
        <v>33</v>
      </c>
      <c r="AX391" s="13" t="s">
        <v>77</v>
      </c>
      <c r="AY391" s="189" t="s">
        <v>321</v>
      </c>
    </row>
    <row r="392" s="14" customFormat="1">
      <c r="A392" s="14"/>
      <c r="B392" s="196"/>
      <c r="C392" s="14"/>
      <c r="D392" s="188" t="s">
        <v>329</v>
      </c>
      <c r="E392" s="197" t="s">
        <v>1</v>
      </c>
      <c r="F392" s="198" t="s">
        <v>650</v>
      </c>
      <c r="G392" s="14"/>
      <c r="H392" s="199">
        <v>3.6549999999999998</v>
      </c>
      <c r="I392" s="200"/>
      <c r="J392" s="14"/>
      <c r="K392" s="14"/>
      <c r="L392" s="196"/>
      <c r="M392" s="201"/>
      <c r="N392" s="202"/>
      <c r="O392" s="202"/>
      <c r="P392" s="202"/>
      <c r="Q392" s="202"/>
      <c r="R392" s="202"/>
      <c r="S392" s="202"/>
      <c r="T392" s="20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197" t="s">
        <v>329</v>
      </c>
      <c r="AU392" s="197" t="s">
        <v>85</v>
      </c>
      <c r="AV392" s="14" t="s">
        <v>88</v>
      </c>
      <c r="AW392" s="14" t="s">
        <v>33</v>
      </c>
      <c r="AX392" s="14" t="s">
        <v>77</v>
      </c>
      <c r="AY392" s="197" t="s">
        <v>321</v>
      </c>
    </row>
    <row r="393" s="13" customFormat="1">
      <c r="A393" s="13"/>
      <c r="B393" s="187"/>
      <c r="C393" s="13"/>
      <c r="D393" s="188" t="s">
        <v>329</v>
      </c>
      <c r="E393" s="189" t="s">
        <v>1</v>
      </c>
      <c r="F393" s="190" t="s">
        <v>678</v>
      </c>
      <c r="G393" s="13"/>
      <c r="H393" s="191">
        <v>31.16</v>
      </c>
      <c r="I393" s="192"/>
      <c r="J393" s="13"/>
      <c r="K393" s="13"/>
      <c r="L393" s="187"/>
      <c r="M393" s="193"/>
      <c r="N393" s="194"/>
      <c r="O393" s="194"/>
      <c r="P393" s="194"/>
      <c r="Q393" s="194"/>
      <c r="R393" s="194"/>
      <c r="S393" s="194"/>
      <c r="T393" s="19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189" t="s">
        <v>329</v>
      </c>
      <c r="AU393" s="189" t="s">
        <v>85</v>
      </c>
      <c r="AV393" s="13" t="s">
        <v>85</v>
      </c>
      <c r="AW393" s="13" t="s">
        <v>33</v>
      </c>
      <c r="AX393" s="13" t="s">
        <v>77</v>
      </c>
      <c r="AY393" s="189" t="s">
        <v>321</v>
      </c>
    </row>
    <row r="394" s="13" customFormat="1">
      <c r="A394" s="13"/>
      <c r="B394" s="187"/>
      <c r="C394" s="13"/>
      <c r="D394" s="188" t="s">
        <v>329</v>
      </c>
      <c r="E394" s="189" t="s">
        <v>1</v>
      </c>
      <c r="F394" s="190" t="s">
        <v>676</v>
      </c>
      <c r="G394" s="13"/>
      <c r="H394" s="191">
        <v>3.8799999999999999</v>
      </c>
      <c r="I394" s="192"/>
      <c r="J394" s="13"/>
      <c r="K394" s="13"/>
      <c r="L394" s="187"/>
      <c r="M394" s="193"/>
      <c r="N394" s="194"/>
      <c r="O394" s="194"/>
      <c r="P394" s="194"/>
      <c r="Q394" s="194"/>
      <c r="R394" s="194"/>
      <c r="S394" s="194"/>
      <c r="T394" s="19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189" t="s">
        <v>329</v>
      </c>
      <c r="AU394" s="189" t="s">
        <v>85</v>
      </c>
      <c r="AV394" s="13" t="s">
        <v>85</v>
      </c>
      <c r="AW394" s="13" t="s">
        <v>33</v>
      </c>
      <c r="AX394" s="13" t="s">
        <v>77</v>
      </c>
      <c r="AY394" s="189" t="s">
        <v>321</v>
      </c>
    </row>
    <row r="395" s="14" customFormat="1">
      <c r="A395" s="14"/>
      <c r="B395" s="196"/>
      <c r="C395" s="14"/>
      <c r="D395" s="188" t="s">
        <v>329</v>
      </c>
      <c r="E395" s="197" t="s">
        <v>1</v>
      </c>
      <c r="F395" s="198" t="s">
        <v>653</v>
      </c>
      <c r="G395" s="14"/>
      <c r="H395" s="199">
        <v>35.039999999999999</v>
      </c>
      <c r="I395" s="200"/>
      <c r="J395" s="14"/>
      <c r="K395" s="14"/>
      <c r="L395" s="196"/>
      <c r="M395" s="201"/>
      <c r="N395" s="202"/>
      <c r="O395" s="202"/>
      <c r="P395" s="202"/>
      <c r="Q395" s="202"/>
      <c r="R395" s="202"/>
      <c r="S395" s="202"/>
      <c r="T395" s="20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197" t="s">
        <v>329</v>
      </c>
      <c r="AU395" s="197" t="s">
        <v>85</v>
      </c>
      <c r="AV395" s="14" t="s">
        <v>88</v>
      </c>
      <c r="AW395" s="14" t="s">
        <v>33</v>
      </c>
      <c r="AX395" s="14" t="s">
        <v>77</v>
      </c>
      <c r="AY395" s="197" t="s">
        <v>321</v>
      </c>
    </row>
    <row r="396" s="13" customFormat="1">
      <c r="A396" s="13"/>
      <c r="B396" s="187"/>
      <c r="C396" s="13"/>
      <c r="D396" s="188" t="s">
        <v>329</v>
      </c>
      <c r="E396" s="189" t="s">
        <v>1</v>
      </c>
      <c r="F396" s="190" t="s">
        <v>679</v>
      </c>
      <c r="G396" s="13"/>
      <c r="H396" s="191">
        <v>70.379999999999995</v>
      </c>
      <c r="I396" s="192"/>
      <c r="J396" s="13"/>
      <c r="K396" s="13"/>
      <c r="L396" s="187"/>
      <c r="M396" s="193"/>
      <c r="N396" s="194"/>
      <c r="O396" s="194"/>
      <c r="P396" s="194"/>
      <c r="Q396" s="194"/>
      <c r="R396" s="194"/>
      <c r="S396" s="194"/>
      <c r="T396" s="19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189" t="s">
        <v>329</v>
      </c>
      <c r="AU396" s="189" t="s">
        <v>85</v>
      </c>
      <c r="AV396" s="13" t="s">
        <v>85</v>
      </c>
      <c r="AW396" s="13" t="s">
        <v>33</v>
      </c>
      <c r="AX396" s="13" t="s">
        <v>77</v>
      </c>
      <c r="AY396" s="189" t="s">
        <v>321</v>
      </c>
    </row>
    <row r="397" s="13" customFormat="1">
      <c r="A397" s="13"/>
      <c r="B397" s="187"/>
      <c r="C397" s="13"/>
      <c r="D397" s="188" t="s">
        <v>329</v>
      </c>
      <c r="E397" s="189" t="s">
        <v>1</v>
      </c>
      <c r="F397" s="190" t="s">
        <v>680</v>
      </c>
      <c r="G397" s="13"/>
      <c r="H397" s="191">
        <v>-3.3599999999999999</v>
      </c>
      <c r="I397" s="192"/>
      <c r="J397" s="13"/>
      <c r="K397" s="13"/>
      <c r="L397" s="187"/>
      <c r="M397" s="193"/>
      <c r="N397" s="194"/>
      <c r="O397" s="194"/>
      <c r="P397" s="194"/>
      <c r="Q397" s="194"/>
      <c r="R397" s="194"/>
      <c r="S397" s="194"/>
      <c r="T397" s="19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189" t="s">
        <v>329</v>
      </c>
      <c r="AU397" s="189" t="s">
        <v>85</v>
      </c>
      <c r="AV397" s="13" t="s">
        <v>85</v>
      </c>
      <c r="AW397" s="13" t="s">
        <v>33</v>
      </c>
      <c r="AX397" s="13" t="s">
        <v>77</v>
      </c>
      <c r="AY397" s="189" t="s">
        <v>321</v>
      </c>
    </row>
    <row r="398" s="13" customFormat="1">
      <c r="A398" s="13"/>
      <c r="B398" s="187"/>
      <c r="C398" s="13"/>
      <c r="D398" s="188" t="s">
        <v>329</v>
      </c>
      <c r="E398" s="189" t="s">
        <v>1</v>
      </c>
      <c r="F398" s="190" t="s">
        <v>681</v>
      </c>
      <c r="G398" s="13"/>
      <c r="H398" s="191">
        <v>-23</v>
      </c>
      <c r="I398" s="192"/>
      <c r="J398" s="13"/>
      <c r="K398" s="13"/>
      <c r="L398" s="187"/>
      <c r="M398" s="193"/>
      <c r="N398" s="194"/>
      <c r="O398" s="194"/>
      <c r="P398" s="194"/>
      <c r="Q398" s="194"/>
      <c r="R398" s="194"/>
      <c r="S398" s="194"/>
      <c r="T398" s="19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189" t="s">
        <v>329</v>
      </c>
      <c r="AU398" s="189" t="s">
        <v>85</v>
      </c>
      <c r="AV398" s="13" t="s">
        <v>85</v>
      </c>
      <c r="AW398" s="13" t="s">
        <v>33</v>
      </c>
      <c r="AX398" s="13" t="s">
        <v>77</v>
      </c>
      <c r="AY398" s="189" t="s">
        <v>321</v>
      </c>
    </row>
    <row r="399" s="14" customFormat="1">
      <c r="A399" s="14"/>
      <c r="B399" s="196"/>
      <c r="C399" s="14"/>
      <c r="D399" s="188" t="s">
        <v>329</v>
      </c>
      <c r="E399" s="197" t="s">
        <v>1</v>
      </c>
      <c r="F399" s="198" t="s">
        <v>655</v>
      </c>
      <c r="G399" s="14"/>
      <c r="H399" s="199">
        <v>44.020000000000003</v>
      </c>
      <c r="I399" s="200"/>
      <c r="J399" s="14"/>
      <c r="K399" s="14"/>
      <c r="L399" s="196"/>
      <c r="M399" s="201"/>
      <c r="N399" s="202"/>
      <c r="O399" s="202"/>
      <c r="P399" s="202"/>
      <c r="Q399" s="202"/>
      <c r="R399" s="202"/>
      <c r="S399" s="202"/>
      <c r="T399" s="20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197" t="s">
        <v>329</v>
      </c>
      <c r="AU399" s="197" t="s">
        <v>85</v>
      </c>
      <c r="AV399" s="14" t="s">
        <v>88</v>
      </c>
      <c r="AW399" s="14" t="s">
        <v>33</v>
      </c>
      <c r="AX399" s="14" t="s">
        <v>77</v>
      </c>
      <c r="AY399" s="197" t="s">
        <v>321</v>
      </c>
    </row>
    <row r="400" s="15" customFormat="1">
      <c r="A400" s="15"/>
      <c r="B400" s="204"/>
      <c r="C400" s="15"/>
      <c r="D400" s="188" t="s">
        <v>329</v>
      </c>
      <c r="E400" s="205" t="s">
        <v>156</v>
      </c>
      <c r="F400" s="206" t="s">
        <v>682</v>
      </c>
      <c r="G400" s="15"/>
      <c r="H400" s="207">
        <v>82.715000000000003</v>
      </c>
      <c r="I400" s="208"/>
      <c r="J400" s="15"/>
      <c r="K400" s="15"/>
      <c r="L400" s="204"/>
      <c r="M400" s="209"/>
      <c r="N400" s="210"/>
      <c r="O400" s="210"/>
      <c r="P400" s="210"/>
      <c r="Q400" s="210"/>
      <c r="R400" s="210"/>
      <c r="S400" s="210"/>
      <c r="T400" s="211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05" t="s">
        <v>329</v>
      </c>
      <c r="AU400" s="205" t="s">
        <v>85</v>
      </c>
      <c r="AV400" s="15" t="s">
        <v>91</v>
      </c>
      <c r="AW400" s="15" t="s">
        <v>33</v>
      </c>
      <c r="AX400" s="15" t="s">
        <v>77</v>
      </c>
      <c r="AY400" s="205" t="s">
        <v>321</v>
      </c>
    </row>
    <row r="401" s="13" customFormat="1">
      <c r="A401" s="13"/>
      <c r="B401" s="187"/>
      <c r="C401" s="13"/>
      <c r="D401" s="188" t="s">
        <v>329</v>
      </c>
      <c r="E401" s="189" t="s">
        <v>1</v>
      </c>
      <c r="F401" s="190" t="s">
        <v>683</v>
      </c>
      <c r="G401" s="13"/>
      <c r="H401" s="191">
        <v>187.619</v>
      </c>
      <c r="I401" s="192"/>
      <c r="J401" s="13"/>
      <c r="K401" s="13"/>
      <c r="L401" s="187"/>
      <c r="M401" s="193"/>
      <c r="N401" s="194"/>
      <c r="O401" s="194"/>
      <c r="P401" s="194"/>
      <c r="Q401" s="194"/>
      <c r="R401" s="194"/>
      <c r="S401" s="194"/>
      <c r="T401" s="19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189" t="s">
        <v>329</v>
      </c>
      <c r="AU401" s="189" t="s">
        <v>85</v>
      </c>
      <c r="AV401" s="13" t="s">
        <v>85</v>
      </c>
      <c r="AW401" s="13" t="s">
        <v>33</v>
      </c>
      <c r="AX401" s="13" t="s">
        <v>77</v>
      </c>
      <c r="AY401" s="189" t="s">
        <v>321</v>
      </c>
    </row>
    <row r="402" s="13" customFormat="1">
      <c r="A402" s="13"/>
      <c r="B402" s="187"/>
      <c r="C402" s="13"/>
      <c r="D402" s="188" t="s">
        <v>329</v>
      </c>
      <c r="E402" s="189" t="s">
        <v>1</v>
      </c>
      <c r="F402" s="190" t="s">
        <v>684</v>
      </c>
      <c r="G402" s="13"/>
      <c r="H402" s="191">
        <v>-35.575000000000003</v>
      </c>
      <c r="I402" s="192"/>
      <c r="J402" s="13"/>
      <c r="K402" s="13"/>
      <c r="L402" s="187"/>
      <c r="M402" s="193"/>
      <c r="N402" s="194"/>
      <c r="O402" s="194"/>
      <c r="P402" s="194"/>
      <c r="Q402" s="194"/>
      <c r="R402" s="194"/>
      <c r="S402" s="194"/>
      <c r="T402" s="19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189" t="s">
        <v>329</v>
      </c>
      <c r="AU402" s="189" t="s">
        <v>85</v>
      </c>
      <c r="AV402" s="13" t="s">
        <v>85</v>
      </c>
      <c r="AW402" s="13" t="s">
        <v>33</v>
      </c>
      <c r="AX402" s="13" t="s">
        <v>77</v>
      </c>
      <c r="AY402" s="189" t="s">
        <v>321</v>
      </c>
    </row>
    <row r="403" s="13" customFormat="1">
      <c r="A403" s="13"/>
      <c r="B403" s="187"/>
      <c r="C403" s="13"/>
      <c r="D403" s="188" t="s">
        <v>329</v>
      </c>
      <c r="E403" s="189" t="s">
        <v>1</v>
      </c>
      <c r="F403" s="190" t="s">
        <v>685</v>
      </c>
      <c r="G403" s="13"/>
      <c r="H403" s="191">
        <v>-13.414999999999999</v>
      </c>
      <c r="I403" s="192"/>
      <c r="J403" s="13"/>
      <c r="K403" s="13"/>
      <c r="L403" s="187"/>
      <c r="M403" s="193"/>
      <c r="N403" s="194"/>
      <c r="O403" s="194"/>
      <c r="P403" s="194"/>
      <c r="Q403" s="194"/>
      <c r="R403" s="194"/>
      <c r="S403" s="194"/>
      <c r="T403" s="19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189" t="s">
        <v>329</v>
      </c>
      <c r="AU403" s="189" t="s">
        <v>85</v>
      </c>
      <c r="AV403" s="13" t="s">
        <v>85</v>
      </c>
      <c r="AW403" s="13" t="s">
        <v>33</v>
      </c>
      <c r="AX403" s="13" t="s">
        <v>77</v>
      </c>
      <c r="AY403" s="189" t="s">
        <v>321</v>
      </c>
    </row>
    <row r="404" s="13" customFormat="1">
      <c r="A404" s="13"/>
      <c r="B404" s="187"/>
      <c r="C404" s="13"/>
      <c r="D404" s="188" t="s">
        <v>329</v>
      </c>
      <c r="E404" s="189" t="s">
        <v>1</v>
      </c>
      <c r="F404" s="190" t="s">
        <v>686</v>
      </c>
      <c r="G404" s="13"/>
      <c r="H404" s="191">
        <v>-22.050000000000001</v>
      </c>
      <c r="I404" s="192"/>
      <c r="J404" s="13"/>
      <c r="K404" s="13"/>
      <c r="L404" s="187"/>
      <c r="M404" s="193"/>
      <c r="N404" s="194"/>
      <c r="O404" s="194"/>
      <c r="P404" s="194"/>
      <c r="Q404" s="194"/>
      <c r="R404" s="194"/>
      <c r="S404" s="194"/>
      <c r="T404" s="19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189" t="s">
        <v>329</v>
      </c>
      <c r="AU404" s="189" t="s">
        <v>85</v>
      </c>
      <c r="AV404" s="13" t="s">
        <v>85</v>
      </c>
      <c r="AW404" s="13" t="s">
        <v>33</v>
      </c>
      <c r="AX404" s="13" t="s">
        <v>77</v>
      </c>
      <c r="AY404" s="189" t="s">
        <v>321</v>
      </c>
    </row>
    <row r="405" s="13" customFormat="1">
      <c r="A405" s="13"/>
      <c r="B405" s="187"/>
      <c r="C405" s="13"/>
      <c r="D405" s="188" t="s">
        <v>329</v>
      </c>
      <c r="E405" s="189" t="s">
        <v>1</v>
      </c>
      <c r="F405" s="190" t="s">
        <v>687</v>
      </c>
      <c r="G405" s="13"/>
      <c r="H405" s="191">
        <v>-6.5099999999999998</v>
      </c>
      <c r="I405" s="192"/>
      <c r="J405" s="13"/>
      <c r="K405" s="13"/>
      <c r="L405" s="187"/>
      <c r="M405" s="193"/>
      <c r="N405" s="194"/>
      <c r="O405" s="194"/>
      <c r="P405" s="194"/>
      <c r="Q405" s="194"/>
      <c r="R405" s="194"/>
      <c r="S405" s="194"/>
      <c r="T405" s="19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189" t="s">
        <v>329</v>
      </c>
      <c r="AU405" s="189" t="s">
        <v>85</v>
      </c>
      <c r="AV405" s="13" t="s">
        <v>85</v>
      </c>
      <c r="AW405" s="13" t="s">
        <v>33</v>
      </c>
      <c r="AX405" s="13" t="s">
        <v>77</v>
      </c>
      <c r="AY405" s="189" t="s">
        <v>321</v>
      </c>
    </row>
    <row r="406" s="13" customFormat="1">
      <c r="A406" s="13"/>
      <c r="B406" s="187"/>
      <c r="C406" s="13"/>
      <c r="D406" s="188" t="s">
        <v>329</v>
      </c>
      <c r="E406" s="189" t="s">
        <v>1</v>
      </c>
      <c r="F406" s="190" t="s">
        <v>688</v>
      </c>
      <c r="G406" s="13"/>
      <c r="H406" s="191">
        <v>19.594000000000001</v>
      </c>
      <c r="I406" s="192"/>
      <c r="J406" s="13"/>
      <c r="K406" s="13"/>
      <c r="L406" s="187"/>
      <c r="M406" s="193"/>
      <c r="N406" s="194"/>
      <c r="O406" s="194"/>
      <c r="P406" s="194"/>
      <c r="Q406" s="194"/>
      <c r="R406" s="194"/>
      <c r="S406" s="194"/>
      <c r="T406" s="19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189" t="s">
        <v>329</v>
      </c>
      <c r="AU406" s="189" t="s">
        <v>85</v>
      </c>
      <c r="AV406" s="13" t="s">
        <v>85</v>
      </c>
      <c r="AW406" s="13" t="s">
        <v>33</v>
      </c>
      <c r="AX406" s="13" t="s">
        <v>77</v>
      </c>
      <c r="AY406" s="189" t="s">
        <v>321</v>
      </c>
    </row>
    <row r="407" s="14" customFormat="1">
      <c r="A407" s="14"/>
      <c r="B407" s="196"/>
      <c r="C407" s="14"/>
      <c r="D407" s="188" t="s">
        <v>329</v>
      </c>
      <c r="E407" s="197" t="s">
        <v>1</v>
      </c>
      <c r="F407" s="198" t="s">
        <v>650</v>
      </c>
      <c r="G407" s="14"/>
      <c r="H407" s="199">
        <v>129.66300000000001</v>
      </c>
      <c r="I407" s="200"/>
      <c r="J407" s="14"/>
      <c r="K407" s="14"/>
      <c r="L407" s="196"/>
      <c r="M407" s="201"/>
      <c r="N407" s="202"/>
      <c r="O407" s="202"/>
      <c r="P407" s="202"/>
      <c r="Q407" s="202"/>
      <c r="R407" s="202"/>
      <c r="S407" s="202"/>
      <c r="T407" s="20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197" t="s">
        <v>329</v>
      </c>
      <c r="AU407" s="197" t="s">
        <v>85</v>
      </c>
      <c r="AV407" s="14" t="s">
        <v>88</v>
      </c>
      <c r="AW407" s="14" t="s">
        <v>33</v>
      </c>
      <c r="AX407" s="14" t="s">
        <v>77</v>
      </c>
      <c r="AY407" s="197" t="s">
        <v>321</v>
      </c>
    </row>
    <row r="408" s="13" customFormat="1">
      <c r="A408" s="13"/>
      <c r="B408" s="187"/>
      <c r="C408" s="13"/>
      <c r="D408" s="188" t="s">
        <v>329</v>
      </c>
      <c r="E408" s="189" t="s">
        <v>1</v>
      </c>
      <c r="F408" s="190" t="s">
        <v>689</v>
      </c>
      <c r="G408" s="13"/>
      <c r="H408" s="191">
        <v>187.739</v>
      </c>
      <c r="I408" s="192"/>
      <c r="J408" s="13"/>
      <c r="K408" s="13"/>
      <c r="L408" s="187"/>
      <c r="M408" s="193"/>
      <c r="N408" s="194"/>
      <c r="O408" s="194"/>
      <c r="P408" s="194"/>
      <c r="Q408" s="194"/>
      <c r="R408" s="194"/>
      <c r="S408" s="194"/>
      <c r="T408" s="19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189" t="s">
        <v>329</v>
      </c>
      <c r="AU408" s="189" t="s">
        <v>85</v>
      </c>
      <c r="AV408" s="13" t="s">
        <v>85</v>
      </c>
      <c r="AW408" s="13" t="s">
        <v>33</v>
      </c>
      <c r="AX408" s="13" t="s">
        <v>77</v>
      </c>
      <c r="AY408" s="189" t="s">
        <v>321</v>
      </c>
    </row>
    <row r="409" s="13" customFormat="1">
      <c r="A409" s="13"/>
      <c r="B409" s="187"/>
      <c r="C409" s="13"/>
      <c r="D409" s="188" t="s">
        <v>329</v>
      </c>
      <c r="E409" s="189" t="s">
        <v>1</v>
      </c>
      <c r="F409" s="190" t="s">
        <v>690</v>
      </c>
      <c r="G409" s="13"/>
      <c r="H409" s="191">
        <v>-3.036</v>
      </c>
      <c r="I409" s="192"/>
      <c r="J409" s="13"/>
      <c r="K409" s="13"/>
      <c r="L409" s="187"/>
      <c r="M409" s="193"/>
      <c r="N409" s="194"/>
      <c r="O409" s="194"/>
      <c r="P409" s="194"/>
      <c r="Q409" s="194"/>
      <c r="R409" s="194"/>
      <c r="S409" s="194"/>
      <c r="T409" s="19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189" t="s">
        <v>329</v>
      </c>
      <c r="AU409" s="189" t="s">
        <v>85</v>
      </c>
      <c r="AV409" s="13" t="s">
        <v>85</v>
      </c>
      <c r="AW409" s="13" t="s">
        <v>33</v>
      </c>
      <c r="AX409" s="13" t="s">
        <v>77</v>
      </c>
      <c r="AY409" s="189" t="s">
        <v>321</v>
      </c>
    </row>
    <row r="410" s="13" customFormat="1">
      <c r="A410" s="13"/>
      <c r="B410" s="187"/>
      <c r="C410" s="13"/>
      <c r="D410" s="188" t="s">
        <v>329</v>
      </c>
      <c r="E410" s="189" t="s">
        <v>1</v>
      </c>
      <c r="F410" s="190" t="s">
        <v>691</v>
      </c>
      <c r="G410" s="13"/>
      <c r="H410" s="191">
        <v>-10.295999999999999</v>
      </c>
      <c r="I410" s="192"/>
      <c r="J410" s="13"/>
      <c r="K410" s="13"/>
      <c r="L410" s="187"/>
      <c r="M410" s="193"/>
      <c r="N410" s="194"/>
      <c r="O410" s="194"/>
      <c r="P410" s="194"/>
      <c r="Q410" s="194"/>
      <c r="R410" s="194"/>
      <c r="S410" s="194"/>
      <c r="T410" s="19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189" t="s">
        <v>329</v>
      </c>
      <c r="AU410" s="189" t="s">
        <v>85</v>
      </c>
      <c r="AV410" s="13" t="s">
        <v>85</v>
      </c>
      <c r="AW410" s="13" t="s">
        <v>33</v>
      </c>
      <c r="AX410" s="13" t="s">
        <v>77</v>
      </c>
      <c r="AY410" s="189" t="s">
        <v>321</v>
      </c>
    </row>
    <row r="411" s="13" customFormat="1">
      <c r="A411" s="13"/>
      <c r="B411" s="187"/>
      <c r="C411" s="13"/>
      <c r="D411" s="188" t="s">
        <v>329</v>
      </c>
      <c r="E411" s="189" t="s">
        <v>1</v>
      </c>
      <c r="F411" s="190" t="s">
        <v>692</v>
      </c>
      <c r="G411" s="13"/>
      <c r="H411" s="191">
        <v>-1.147</v>
      </c>
      <c r="I411" s="192"/>
      <c r="J411" s="13"/>
      <c r="K411" s="13"/>
      <c r="L411" s="187"/>
      <c r="M411" s="193"/>
      <c r="N411" s="194"/>
      <c r="O411" s="194"/>
      <c r="P411" s="194"/>
      <c r="Q411" s="194"/>
      <c r="R411" s="194"/>
      <c r="S411" s="194"/>
      <c r="T411" s="19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189" t="s">
        <v>329</v>
      </c>
      <c r="AU411" s="189" t="s">
        <v>85</v>
      </c>
      <c r="AV411" s="13" t="s">
        <v>85</v>
      </c>
      <c r="AW411" s="13" t="s">
        <v>33</v>
      </c>
      <c r="AX411" s="13" t="s">
        <v>77</v>
      </c>
      <c r="AY411" s="189" t="s">
        <v>321</v>
      </c>
    </row>
    <row r="412" s="13" customFormat="1">
      <c r="A412" s="13"/>
      <c r="B412" s="187"/>
      <c r="C412" s="13"/>
      <c r="D412" s="188" t="s">
        <v>329</v>
      </c>
      <c r="E412" s="189" t="s">
        <v>1</v>
      </c>
      <c r="F412" s="190" t="s">
        <v>688</v>
      </c>
      <c r="G412" s="13"/>
      <c r="H412" s="191">
        <v>19.594000000000001</v>
      </c>
      <c r="I412" s="192"/>
      <c r="J412" s="13"/>
      <c r="K412" s="13"/>
      <c r="L412" s="187"/>
      <c r="M412" s="193"/>
      <c r="N412" s="194"/>
      <c r="O412" s="194"/>
      <c r="P412" s="194"/>
      <c r="Q412" s="194"/>
      <c r="R412" s="194"/>
      <c r="S412" s="194"/>
      <c r="T412" s="19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189" t="s">
        <v>329</v>
      </c>
      <c r="AU412" s="189" t="s">
        <v>85</v>
      </c>
      <c r="AV412" s="13" t="s">
        <v>85</v>
      </c>
      <c r="AW412" s="13" t="s">
        <v>33</v>
      </c>
      <c r="AX412" s="13" t="s">
        <v>77</v>
      </c>
      <c r="AY412" s="189" t="s">
        <v>321</v>
      </c>
    </row>
    <row r="413" s="14" customFormat="1">
      <c r="A413" s="14"/>
      <c r="B413" s="196"/>
      <c r="C413" s="14"/>
      <c r="D413" s="188" t="s">
        <v>329</v>
      </c>
      <c r="E413" s="197" t="s">
        <v>1</v>
      </c>
      <c r="F413" s="198" t="s">
        <v>653</v>
      </c>
      <c r="G413" s="14"/>
      <c r="H413" s="199">
        <v>192.85400000000001</v>
      </c>
      <c r="I413" s="200"/>
      <c r="J413" s="14"/>
      <c r="K413" s="14"/>
      <c r="L413" s="196"/>
      <c r="M413" s="201"/>
      <c r="N413" s="202"/>
      <c r="O413" s="202"/>
      <c r="P413" s="202"/>
      <c r="Q413" s="202"/>
      <c r="R413" s="202"/>
      <c r="S413" s="202"/>
      <c r="T413" s="20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197" t="s">
        <v>329</v>
      </c>
      <c r="AU413" s="197" t="s">
        <v>85</v>
      </c>
      <c r="AV413" s="14" t="s">
        <v>88</v>
      </c>
      <c r="AW413" s="14" t="s">
        <v>33</v>
      </c>
      <c r="AX413" s="14" t="s">
        <v>77</v>
      </c>
      <c r="AY413" s="197" t="s">
        <v>321</v>
      </c>
    </row>
    <row r="414" s="13" customFormat="1">
      <c r="A414" s="13"/>
      <c r="B414" s="187"/>
      <c r="C414" s="13"/>
      <c r="D414" s="188" t="s">
        <v>329</v>
      </c>
      <c r="E414" s="189" t="s">
        <v>1</v>
      </c>
      <c r="F414" s="190" t="s">
        <v>693</v>
      </c>
      <c r="G414" s="13"/>
      <c r="H414" s="191">
        <v>435.26799999999997</v>
      </c>
      <c r="I414" s="192"/>
      <c r="J414" s="13"/>
      <c r="K414" s="13"/>
      <c r="L414" s="187"/>
      <c r="M414" s="193"/>
      <c r="N414" s="194"/>
      <c r="O414" s="194"/>
      <c r="P414" s="194"/>
      <c r="Q414" s="194"/>
      <c r="R414" s="194"/>
      <c r="S414" s="194"/>
      <c r="T414" s="19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189" t="s">
        <v>329</v>
      </c>
      <c r="AU414" s="189" t="s">
        <v>85</v>
      </c>
      <c r="AV414" s="13" t="s">
        <v>85</v>
      </c>
      <c r="AW414" s="13" t="s">
        <v>33</v>
      </c>
      <c r="AX414" s="13" t="s">
        <v>77</v>
      </c>
      <c r="AY414" s="189" t="s">
        <v>321</v>
      </c>
    </row>
    <row r="415" s="13" customFormat="1">
      <c r="A415" s="13"/>
      <c r="B415" s="187"/>
      <c r="C415" s="13"/>
      <c r="D415" s="188" t="s">
        <v>329</v>
      </c>
      <c r="E415" s="189" t="s">
        <v>1</v>
      </c>
      <c r="F415" s="190" t="s">
        <v>694</v>
      </c>
      <c r="G415" s="13"/>
      <c r="H415" s="191">
        <v>-7.0700000000000003</v>
      </c>
      <c r="I415" s="192"/>
      <c r="J415" s="13"/>
      <c r="K415" s="13"/>
      <c r="L415" s="187"/>
      <c r="M415" s="193"/>
      <c r="N415" s="194"/>
      <c r="O415" s="194"/>
      <c r="P415" s="194"/>
      <c r="Q415" s="194"/>
      <c r="R415" s="194"/>
      <c r="S415" s="194"/>
      <c r="T415" s="195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189" t="s">
        <v>329</v>
      </c>
      <c r="AU415" s="189" t="s">
        <v>85</v>
      </c>
      <c r="AV415" s="13" t="s">
        <v>85</v>
      </c>
      <c r="AW415" s="13" t="s">
        <v>33</v>
      </c>
      <c r="AX415" s="13" t="s">
        <v>77</v>
      </c>
      <c r="AY415" s="189" t="s">
        <v>321</v>
      </c>
    </row>
    <row r="416" s="13" customFormat="1">
      <c r="A416" s="13"/>
      <c r="B416" s="187"/>
      <c r="C416" s="13"/>
      <c r="D416" s="188" t="s">
        <v>329</v>
      </c>
      <c r="E416" s="189" t="s">
        <v>1</v>
      </c>
      <c r="F416" s="190" t="s">
        <v>695</v>
      </c>
      <c r="G416" s="13"/>
      <c r="H416" s="191">
        <v>-11.039999999999999</v>
      </c>
      <c r="I416" s="192"/>
      <c r="J416" s="13"/>
      <c r="K416" s="13"/>
      <c r="L416" s="187"/>
      <c r="M416" s="193"/>
      <c r="N416" s="194"/>
      <c r="O416" s="194"/>
      <c r="P416" s="194"/>
      <c r="Q416" s="194"/>
      <c r="R416" s="194"/>
      <c r="S416" s="194"/>
      <c r="T416" s="195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189" t="s">
        <v>329</v>
      </c>
      <c r="AU416" s="189" t="s">
        <v>85</v>
      </c>
      <c r="AV416" s="13" t="s">
        <v>85</v>
      </c>
      <c r="AW416" s="13" t="s">
        <v>33</v>
      </c>
      <c r="AX416" s="13" t="s">
        <v>77</v>
      </c>
      <c r="AY416" s="189" t="s">
        <v>321</v>
      </c>
    </row>
    <row r="417" s="13" customFormat="1">
      <c r="A417" s="13"/>
      <c r="B417" s="187"/>
      <c r="C417" s="13"/>
      <c r="D417" s="188" t="s">
        <v>329</v>
      </c>
      <c r="E417" s="189" t="s">
        <v>1</v>
      </c>
      <c r="F417" s="190" t="s">
        <v>696</v>
      </c>
      <c r="G417" s="13"/>
      <c r="H417" s="191">
        <v>-27.600000000000001</v>
      </c>
      <c r="I417" s="192"/>
      <c r="J417" s="13"/>
      <c r="K417" s="13"/>
      <c r="L417" s="187"/>
      <c r="M417" s="193"/>
      <c r="N417" s="194"/>
      <c r="O417" s="194"/>
      <c r="P417" s="194"/>
      <c r="Q417" s="194"/>
      <c r="R417" s="194"/>
      <c r="S417" s="194"/>
      <c r="T417" s="19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189" t="s">
        <v>329</v>
      </c>
      <c r="AU417" s="189" t="s">
        <v>85</v>
      </c>
      <c r="AV417" s="13" t="s">
        <v>85</v>
      </c>
      <c r="AW417" s="13" t="s">
        <v>33</v>
      </c>
      <c r="AX417" s="13" t="s">
        <v>77</v>
      </c>
      <c r="AY417" s="189" t="s">
        <v>321</v>
      </c>
    </row>
    <row r="418" s="13" customFormat="1">
      <c r="A418" s="13"/>
      <c r="B418" s="187"/>
      <c r="C418" s="13"/>
      <c r="D418" s="188" t="s">
        <v>329</v>
      </c>
      <c r="E418" s="189" t="s">
        <v>1</v>
      </c>
      <c r="F418" s="190" t="s">
        <v>697</v>
      </c>
      <c r="G418" s="13"/>
      <c r="H418" s="191">
        <v>-20.183</v>
      </c>
      <c r="I418" s="192"/>
      <c r="J418" s="13"/>
      <c r="K418" s="13"/>
      <c r="L418" s="187"/>
      <c r="M418" s="193"/>
      <c r="N418" s="194"/>
      <c r="O418" s="194"/>
      <c r="P418" s="194"/>
      <c r="Q418" s="194"/>
      <c r="R418" s="194"/>
      <c r="S418" s="194"/>
      <c r="T418" s="19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189" t="s">
        <v>329</v>
      </c>
      <c r="AU418" s="189" t="s">
        <v>85</v>
      </c>
      <c r="AV418" s="13" t="s">
        <v>85</v>
      </c>
      <c r="AW418" s="13" t="s">
        <v>33</v>
      </c>
      <c r="AX418" s="13" t="s">
        <v>77</v>
      </c>
      <c r="AY418" s="189" t="s">
        <v>321</v>
      </c>
    </row>
    <row r="419" s="13" customFormat="1">
      <c r="A419" s="13"/>
      <c r="B419" s="187"/>
      <c r="C419" s="13"/>
      <c r="D419" s="188" t="s">
        <v>329</v>
      </c>
      <c r="E419" s="189" t="s">
        <v>1</v>
      </c>
      <c r="F419" s="190" t="s">
        <v>698</v>
      </c>
      <c r="G419" s="13"/>
      <c r="H419" s="191">
        <v>-3.2200000000000002</v>
      </c>
      <c r="I419" s="192"/>
      <c r="J419" s="13"/>
      <c r="K419" s="13"/>
      <c r="L419" s="187"/>
      <c r="M419" s="193"/>
      <c r="N419" s="194"/>
      <c r="O419" s="194"/>
      <c r="P419" s="194"/>
      <c r="Q419" s="194"/>
      <c r="R419" s="194"/>
      <c r="S419" s="194"/>
      <c r="T419" s="19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189" t="s">
        <v>329</v>
      </c>
      <c r="AU419" s="189" t="s">
        <v>85</v>
      </c>
      <c r="AV419" s="13" t="s">
        <v>85</v>
      </c>
      <c r="AW419" s="13" t="s">
        <v>33</v>
      </c>
      <c r="AX419" s="13" t="s">
        <v>77</v>
      </c>
      <c r="AY419" s="189" t="s">
        <v>321</v>
      </c>
    </row>
    <row r="420" s="13" customFormat="1">
      <c r="A420" s="13"/>
      <c r="B420" s="187"/>
      <c r="C420" s="13"/>
      <c r="D420" s="188" t="s">
        <v>329</v>
      </c>
      <c r="E420" s="189" t="s">
        <v>1</v>
      </c>
      <c r="F420" s="190" t="s">
        <v>699</v>
      </c>
      <c r="G420" s="13"/>
      <c r="H420" s="191">
        <v>-14.039999999999999</v>
      </c>
      <c r="I420" s="192"/>
      <c r="J420" s="13"/>
      <c r="K420" s="13"/>
      <c r="L420" s="187"/>
      <c r="M420" s="193"/>
      <c r="N420" s="194"/>
      <c r="O420" s="194"/>
      <c r="P420" s="194"/>
      <c r="Q420" s="194"/>
      <c r="R420" s="194"/>
      <c r="S420" s="194"/>
      <c r="T420" s="19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189" t="s">
        <v>329</v>
      </c>
      <c r="AU420" s="189" t="s">
        <v>85</v>
      </c>
      <c r="AV420" s="13" t="s">
        <v>85</v>
      </c>
      <c r="AW420" s="13" t="s">
        <v>33</v>
      </c>
      <c r="AX420" s="13" t="s">
        <v>77</v>
      </c>
      <c r="AY420" s="189" t="s">
        <v>321</v>
      </c>
    </row>
    <row r="421" s="14" customFormat="1">
      <c r="A421" s="14"/>
      <c r="B421" s="196"/>
      <c r="C421" s="14"/>
      <c r="D421" s="188" t="s">
        <v>329</v>
      </c>
      <c r="E421" s="197" t="s">
        <v>1</v>
      </c>
      <c r="F421" s="198" t="s">
        <v>655</v>
      </c>
      <c r="G421" s="14"/>
      <c r="H421" s="199">
        <v>352.11500000000001</v>
      </c>
      <c r="I421" s="200"/>
      <c r="J421" s="14"/>
      <c r="K421" s="14"/>
      <c r="L421" s="196"/>
      <c r="M421" s="201"/>
      <c r="N421" s="202"/>
      <c r="O421" s="202"/>
      <c r="P421" s="202"/>
      <c r="Q421" s="202"/>
      <c r="R421" s="202"/>
      <c r="S421" s="202"/>
      <c r="T421" s="20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197" t="s">
        <v>329</v>
      </c>
      <c r="AU421" s="197" t="s">
        <v>85</v>
      </c>
      <c r="AV421" s="14" t="s">
        <v>88</v>
      </c>
      <c r="AW421" s="14" t="s">
        <v>33</v>
      </c>
      <c r="AX421" s="14" t="s">
        <v>77</v>
      </c>
      <c r="AY421" s="197" t="s">
        <v>321</v>
      </c>
    </row>
    <row r="422" s="15" customFormat="1">
      <c r="A422" s="15"/>
      <c r="B422" s="204"/>
      <c r="C422" s="15"/>
      <c r="D422" s="188" t="s">
        <v>329</v>
      </c>
      <c r="E422" s="205" t="s">
        <v>159</v>
      </c>
      <c r="F422" s="206" t="s">
        <v>700</v>
      </c>
      <c r="G422" s="15"/>
      <c r="H422" s="207">
        <v>674.63199999999995</v>
      </c>
      <c r="I422" s="208"/>
      <c r="J422" s="15"/>
      <c r="K422" s="15"/>
      <c r="L422" s="204"/>
      <c r="M422" s="209"/>
      <c r="N422" s="210"/>
      <c r="O422" s="210"/>
      <c r="P422" s="210"/>
      <c r="Q422" s="210"/>
      <c r="R422" s="210"/>
      <c r="S422" s="210"/>
      <c r="T422" s="211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05" t="s">
        <v>329</v>
      </c>
      <c r="AU422" s="205" t="s">
        <v>85</v>
      </c>
      <c r="AV422" s="15" t="s">
        <v>91</v>
      </c>
      <c r="AW422" s="15" t="s">
        <v>33</v>
      </c>
      <c r="AX422" s="15" t="s">
        <v>77</v>
      </c>
      <c r="AY422" s="205" t="s">
        <v>321</v>
      </c>
    </row>
    <row r="423" s="13" customFormat="1">
      <c r="A423" s="13"/>
      <c r="B423" s="187"/>
      <c r="C423" s="13"/>
      <c r="D423" s="188" t="s">
        <v>329</v>
      </c>
      <c r="E423" s="189" t="s">
        <v>1</v>
      </c>
      <c r="F423" s="190" t="s">
        <v>156</v>
      </c>
      <c r="G423" s="13"/>
      <c r="H423" s="191">
        <v>82.715000000000003</v>
      </c>
      <c r="I423" s="192"/>
      <c r="J423" s="13"/>
      <c r="K423" s="13"/>
      <c r="L423" s="187"/>
      <c r="M423" s="193"/>
      <c r="N423" s="194"/>
      <c r="O423" s="194"/>
      <c r="P423" s="194"/>
      <c r="Q423" s="194"/>
      <c r="R423" s="194"/>
      <c r="S423" s="194"/>
      <c r="T423" s="19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189" t="s">
        <v>329</v>
      </c>
      <c r="AU423" s="189" t="s">
        <v>85</v>
      </c>
      <c r="AV423" s="13" t="s">
        <v>85</v>
      </c>
      <c r="AW423" s="13" t="s">
        <v>33</v>
      </c>
      <c r="AX423" s="13" t="s">
        <v>77</v>
      </c>
      <c r="AY423" s="189" t="s">
        <v>321</v>
      </c>
    </row>
    <row r="424" s="13" customFormat="1">
      <c r="A424" s="13"/>
      <c r="B424" s="187"/>
      <c r="C424" s="13"/>
      <c r="D424" s="188" t="s">
        <v>329</v>
      </c>
      <c r="E424" s="189" t="s">
        <v>1</v>
      </c>
      <c r="F424" s="190" t="s">
        <v>159</v>
      </c>
      <c r="G424" s="13"/>
      <c r="H424" s="191">
        <v>674.63199999999995</v>
      </c>
      <c r="I424" s="192"/>
      <c r="J424" s="13"/>
      <c r="K424" s="13"/>
      <c r="L424" s="187"/>
      <c r="M424" s="193"/>
      <c r="N424" s="194"/>
      <c r="O424" s="194"/>
      <c r="P424" s="194"/>
      <c r="Q424" s="194"/>
      <c r="R424" s="194"/>
      <c r="S424" s="194"/>
      <c r="T424" s="19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189" t="s">
        <v>329</v>
      </c>
      <c r="AU424" s="189" t="s">
        <v>85</v>
      </c>
      <c r="AV424" s="13" t="s">
        <v>85</v>
      </c>
      <c r="AW424" s="13" t="s">
        <v>33</v>
      </c>
      <c r="AX424" s="13" t="s">
        <v>77</v>
      </c>
      <c r="AY424" s="189" t="s">
        <v>321</v>
      </c>
    </row>
    <row r="425" s="15" customFormat="1">
      <c r="A425" s="15"/>
      <c r="B425" s="204"/>
      <c r="C425" s="15"/>
      <c r="D425" s="188" t="s">
        <v>329</v>
      </c>
      <c r="E425" s="205" t="s">
        <v>1</v>
      </c>
      <c r="F425" s="206" t="s">
        <v>442</v>
      </c>
      <c r="G425" s="15"/>
      <c r="H425" s="207">
        <v>757.34699999999998</v>
      </c>
      <c r="I425" s="208"/>
      <c r="J425" s="15"/>
      <c r="K425" s="15"/>
      <c r="L425" s="204"/>
      <c r="M425" s="209"/>
      <c r="N425" s="210"/>
      <c r="O425" s="210"/>
      <c r="P425" s="210"/>
      <c r="Q425" s="210"/>
      <c r="R425" s="210"/>
      <c r="S425" s="210"/>
      <c r="T425" s="211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05" t="s">
        <v>329</v>
      </c>
      <c r="AU425" s="205" t="s">
        <v>85</v>
      </c>
      <c r="AV425" s="15" t="s">
        <v>91</v>
      </c>
      <c r="AW425" s="15" t="s">
        <v>33</v>
      </c>
      <c r="AX425" s="15" t="s">
        <v>8</v>
      </c>
      <c r="AY425" s="205" t="s">
        <v>321</v>
      </c>
    </row>
    <row r="426" s="2" customFormat="1" ht="16.5" customHeight="1">
      <c r="A426" s="38"/>
      <c r="B426" s="173"/>
      <c r="C426" s="212" t="s">
        <v>701</v>
      </c>
      <c r="D426" s="212" t="s">
        <v>550</v>
      </c>
      <c r="E426" s="213" t="s">
        <v>702</v>
      </c>
      <c r="F426" s="214" t="s">
        <v>703</v>
      </c>
      <c r="G426" s="215" t="s">
        <v>355</v>
      </c>
      <c r="H426" s="216">
        <v>795.21500000000003</v>
      </c>
      <c r="I426" s="217"/>
      <c r="J426" s="218">
        <f>ROUND(I426*H426,0)</f>
        <v>0</v>
      </c>
      <c r="K426" s="214" t="s">
        <v>327</v>
      </c>
      <c r="L426" s="219"/>
      <c r="M426" s="220" t="s">
        <v>1</v>
      </c>
      <c r="N426" s="221" t="s">
        <v>42</v>
      </c>
      <c r="O426" s="77"/>
      <c r="P426" s="183">
        <f>O426*H426</f>
        <v>0</v>
      </c>
      <c r="Q426" s="183">
        <v>0.0020999999999999999</v>
      </c>
      <c r="R426" s="183">
        <f>Q426*H426</f>
        <v>1.6699515</v>
      </c>
      <c r="S426" s="183">
        <v>0</v>
      </c>
      <c r="T426" s="184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185" t="s">
        <v>363</v>
      </c>
      <c r="AT426" s="185" t="s">
        <v>550</v>
      </c>
      <c r="AU426" s="185" t="s">
        <v>85</v>
      </c>
      <c r="AY426" s="19" t="s">
        <v>321</v>
      </c>
      <c r="BE426" s="186">
        <f>IF(N426="základní",J426,0)</f>
        <v>0</v>
      </c>
      <c r="BF426" s="186">
        <f>IF(N426="snížená",J426,0)</f>
        <v>0</v>
      </c>
      <c r="BG426" s="186">
        <f>IF(N426="zákl. přenesená",J426,0)</f>
        <v>0</v>
      </c>
      <c r="BH426" s="186">
        <f>IF(N426="sníž. přenesená",J426,0)</f>
        <v>0</v>
      </c>
      <c r="BI426" s="186">
        <f>IF(N426="nulová",J426,0)</f>
        <v>0</v>
      </c>
      <c r="BJ426" s="19" t="s">
        <v>8</v>
      </c>
      <c r="BK426" s="186">
        <f>ROUND(I426*H426,0)</f>
        <v>0</v>
      </c>
      <c r="BL426" s="19" t="s">
        <v>91</v>
      </c>
      <c r="BM426" s="185" t="s">
        <v>704</v>
      </c>
    </row>
    <row r="427" s="13" customFormat="1">
      <c r="A427" s="13"/>
      <c r="B427" s="187"/>
      <c r="C427" s="13"/>
      <c r="D427" s="188" t="s">
        <v>329</v>
      </c>
      <c r="E427" s="189" t="s">
        <v>1</v>
      </c>
      <c r="F427" s="190" t="s">
        <v>705</v>
      </c>
      <c r="G427" s="13"/>
      <c r="H427" s="191">
        <v>86.850999999999999</v>
      </c>
      <c r="I427" s="192"/>
      <c r="J427" s="13"/>
      <c r="K427" s="13"/>
      <c r="L427" s="187"/>
      <c r="M427" s="193"/>
      <c r="N427" s="194"/>
      <c r="O427" s="194"/>
      <c r="P427" s="194"/>
      <c r="Q427" s="194"/>
      <c r="R427" s="194"/>
      <c r="S427" s="194"/>
      <c r="T427" s="195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189" t="s">
        <v>329</v>
      </c>
      <c r="AU427" s="189" t="s">
        <v>85</v>
      </c>
      <c r="AV427" s="13" t="s">
        <v>85</v>
      </c>
      <c r="AW427" s="13" t="s">
        <v>33</v>
      </c>
      <c r="AX427" s="13" t="s">
        <v>77</v>
      </c>
      <c r="AY427" s="189" t="s">
        <v>321</v>
      </c>
    </row>
    <row r="428" s="13" customFormat="1">
      <c r="A428" s="13"/>
      <c r="B428" s="187"/>
      <c r="C428" s="13"/>
      <c r="D428" s="188" t="s">
        <v>329</v>
      </c>
      <c r="E428" s="189" t="s">
        <v>1</v>
      </c>
      <c r="F428" s="190" t="s">
        <v>706</v>
      </c>
      <c r="G428" s="13"/>
      <c r="H428" s="191">
        <v>708.36400000000003</v>
      </c>
      <c r="I428" s="192"/>
      <c r="J428" s="13"/>
      <c r="K428" s="13"/>
      <c r="L428" s="187"/>
      <c r="M428" s="193"/>
      <c r="N428" s="194"/>
      <c r="O428" s="194"/>
      <c r="P428" s="194"/>
      <c r="Q428" s="194"/>
      <c r="R428" s="194"/>
      <c r="S428" s="194"/>
      <c r="T428" s="195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189" t="s">
        <v>329</v>
      </c>
      <c r="AU428" s="189" t="s">
        <v>85</v>
      </c>
      <c r="AV428" s="13" t="s">
        <v>85</v>
      </c>
      <c r="AW428" s="13" t="s">
        <v>33</v>
      </c>
      <c r="AX428" s="13" t="s">
        <v>77</v>
      </c>
      <c r="AY428" s="189" t="s">
        <v>321</v>
      </c>
    </row>
    <row r="429" s="14" customFormat="1">
      <c r="A429" s="14"/>
      <c r="B429" s="196"/>
      <c r="C429" s="14"/>
      <c r="D429" s="188" t="s">
        <v>329</v>
      </c>
      <c r="E429" s="197" t="s">
        <v>1</v>
      </c>
      <c r="F429" s="198" t="s">
        <v>346</v>
      </c>
      <c r="G429" s="14"/>
      <c r="H429" s="199">
        <v>795.21500000000003</v>
      </c>
      <c r="I429" s="200"/>
      <c r="J429" s="14"/>
      <c r="K429" s="14"/>
      <c r="L429" s="196"/>
      <c r="M429" s="201"/>
      <c r="N429" s="202"/>
      <c r="O429" s="202"/>
      <c r="P429" s="202"/>
      <c r="Q429" s="202"/>
      <c r="R429" s="202"/>
      <c r="S429" s="202"/>
      <c r="T429" s="20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197" t="s">
        <v>329</v>
      </c>
      <c r="AU429" s="197" t="s">
        <v>85</v>
      </c>
      <c r="AV429" s="14" t="s">
        <v>88</v>
      </c>
      <c r="AW429" s="14" t="s">
        <v>33</v>
      </c>
      <c r="AX429" s="14" t="s">
        <v>8</v>
      </c>
      <c r="AY429" s="197" t="s">
        <v>321</v>
      </c>
    </row>
    <row r="430" s="2" customFormat="1" ht="37.8" customHeight="1">
      <c r="A430" s="38"/>
      <c r="B430" s="173"/>
      <c r="C430" s="174" t="s">
        <v>185</v>
      </c>
      <c r="D430" s="174" t="s">
        <v>323</v>
      </c>
      <c r="E430" s="175" t="s">
        <v>707</v>
      </c>
      <c r="F430" s="176" t="s">
        <v>708</v>
      </c>
      <c r="G430" s="177" t="s">
        <v>497</v>
      </c>
      <c r="H430" s="178">
        <v>303.26999999999998</v>
      </c>
      <c r="I430" s="179"/>
      <c r="J430" s="180">
        <f>ROUND(I430*H430,0)</f>
        <v>0</v>
      </c>
      <c r="K430" s="176" t="s">
        <v>327</v>
      </c>
      <c r="L430" s="39"/>
      <c r="M430" s="181" t="s">
        <v>1</v>
      </c>
      <c r="N430" s="182" t="s">
        <v>42</v>
      </c>
      <c r="O430" s="77"/>
      <c r="P430" s="183">
        <f>O430*H430</f>
        <v>0</v>
      </c>
      <c r="Q430" s="183">
        <v>0.001758</v>
      </c>
      <c r="R430" s="183">
        <f>Q430*H430</f>
        <v>0.53314865999999994</v>
      </c>
      <c r="S430" s="183">
        <v>0</v>
      </c>
      <c r="T430" s="184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185" t="s">
        <v>91</v>
      </c>
      <c r="AT430" s="185" t="s">
        <v>323</v>
      </c>
      <c r="AU430" s="185" t="s">
        <v>85</v>
      </c>
      <c r="AY430" s="19" t="s">
        <v>321</v>
      </c>
      <c r="BE430" s="186">
        <f>IF(N430="základní",J430,0)</f>
        <v>0</v>
      </c>
      <c r="BF430" s="186">
        <f>IF(N430="snížená",J430,0)</f>
        <v>0</v>
      </c>
      <c r="BG430" s="186">
        <f>IF(N430="zákl. přenesená",J430,0)</f>
        <v>0</v>
      </c>
      <c r="BH430" s="186">
        <f>IF(N430="sníž. přenesená",J430,0)</f>
        <v>0</v>
      </c>
      <c r="BI430" s="186">
        <f>IF(N430="nulová",J430,0)</f>
        <v>0</v>
      </c>
      <c r="BJ430" s="19" t="s">
        <v>8</v>
      </c>
      <c r="BK430" s="186">
        <f>ROUND(I430*H430,0)</f>
        <v>0</v>
      </c>
      <c r="BL430" s="19" t="s">
        <v>91</v>
      </c>
      <c r="BM430" s="185" t="s">
        <v>709</v>
      </c>
    </row>
    <row r="431" s="13" customFormat="1">
      <c r="A431" s="13"/>
      <c r="B431" s="187"/>
      <c r="C431" s="13"/>
      <c r="D431" s="188" t="s">
        <v>329</v>
      </c>
      <c r="E431" s="189" t="s">
        <v>1</v>
      </c>
      <c r="F431" s="190" t="s">
        <v>710</v>
      </c>
      <c r="G431" s="13"/>
      <c r="H431" s="191">
        <v>20.800000000000001</v>
      </c>
      <c r="I431" s="192"/>
      <c r="J431" s="13"/>
      <c r="K431" s="13"/>
      <c r="L431" s="187"/>
      <c r="M431" s="193"/>
      <c r="N431" s="194"/>
      <c r="O431" s="194"/>
      <c r="P431" s="194"/>
      <c r="Q431" s="194"/>
      <c r="R431" s="194"/>
      <c r="S431" s="194"/>
      <c r="T431" s="195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189" t="s">
        <v>329</v>
      </c>
      <c r="AU431" s="189" t="s">
        <v>85</v>
      </c>
      <c r="AV431" s="13" t="s">
        <v>85</v>
      </c>
      <c r="AW431" s="13" t="s">
        <v>33</v>
      </c>
      <c r="AX431" s="13" t="s">
        <v>77</v>
      </c>
      <c r="AY431" s="189" t="s">
        <v>321</v>
      </c>
    </row>
    <row r="432" s="14" customFormat="1">
      <c r="A432" s="14"/>
      <c r="B432" s="196"/>
      <c r="C432" s="14"/>
      <c r="D432" s="188" t="s">
        <v>329</v>
      </c>
      <c r="E432" s="197" t="s">
        <v>1</v>
      </c>
      <c r="F432" s="198" t="s">
        <v>650</v>
      </c>
      <c r="G432" s="14"/>
      <c r="H432" s="199">
        <v>20.800000000000001</v>
      </c>
      <c r="I432" s="200"/>
      <c r="J432" s="14"/>
      <c r="K432" s="14"/>
      <c r="L432" s="196"/>
      <c r="M432" s="201"/>
      <c r="N432" s="202"/>
      <c r="O432" s="202"/>
      <c r="P432" s="202"/>
      <c r="Q432" s="202"/>
      <c r="R432" s="202"/>
      <c r="S432" s="202"/>
      <c r="T432" s="20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197" t="s">
        <v>329</v>
      </c>
      <c r="AU432" s="197" t="s">
        <v>85</v>
      </c>
      <c r="AV432" s="14" t="s">
        <v>88</v>
      </c>
      <c r="AW432" s="14" t="s">
        <v>33</v>
      </c>
      <c r="AX432" s="14" t="s">
        <v>77</v>
      </c>
      <c r="AY432" s="197" t="s">
        <v>321</v>
      </c>
    </row>
    <row r="433" s="13" customFormat="1">
      <c r="A433" s="13"/>
      <c r="B433" s="187"/>
      <c r="C433" s="13"/>
      <c r="D433" s="188" t="s">
        <v>329</v>
      </c>
      <c r="E433" s="189" t="s">
        <v>1</v>
      </c>
      <c r="F433" s="190" t="s">
        <v>711</v>
      </c>
      <c r="G433" s="13"/>
      <c r="H433" s="191">
        <v>7.2400000000000002</v>
      </c>
      <c r="I433" s="192"/>
      <c r="J433" s="13"/>
      <c r="K433" s="13"/>
      <c r="L433" s="187"/>
      <c r="M433" s="193"/>
      <c r="N433" s="194"/>
      <c r="O433" s="194"/>
      <c r="P433" s="194"/>
      <c r="Q433" s="194"/>
      <c r="R433" s="194"/>
      <c r="S433" s="194"/>
      <c r="T433" s="19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189" t="s">
        <v>329</v>
      </c>
      <c r="AU433" s="189" t="s">
        <v>85</v>
      </c>
      <c r="AV433" s="13" t="s">
        <v>85</v>
      </c>
      <c r="AW433" s="13" t="s">
        <v>33</v>
      </c>
      <c r="AX433" s="13" t="s">
        <v>77</v>
      </c>
      <c r="AY433" s="189" t="s">
        <v>321</v>
      </c>
    </row>
    <row r="434" s="13" customFormat="1">
      <c r="A434" s="13"/>
      <c r="B434" s="187"/>
      <c r="C434" s="13"/>
      <c r="D434" s="188" t="s">
        <v>329</v>
      </c>
      <c r="E434" s="189" t="s">
        <v>1</v>
      </c>
      <c r="F434" s="190" t="s">
        <v>712</v>
      </c>
      <c r="G434" s="13"/>
      <c r="H434" s="191">
        <v>26.16</v>
      </c>
      <c r="I434" s="192"/>
      <c r="J434" s="13"/>
      <c r="K434" s="13"/>
      <c r="L434" s="187"/>
      <c r="M434" s="193"/>
      <c r="N434" s="194"/>
      <c r="O434" s="194"/>
      <c r="P434" s="194"/>
      <c r="Q434" s="194"/>
      <c r="R434" s="194"/>
      <c r="S434" s="194"/>
      <c r="T434" s="19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189" t="s">
        <v>329</v>
      </c>
      <c r="AU434" s="189" t="s">
        <v>85</v>
      </c>
      <c r="AV434" s="13" t="s">
        <v>85</v>
      </c>
      <c r="AW434" s="13" t="s">
        <v>33</v>
      </c>
      <c r="AX434" s="13" t="s">
        <v>77</v>
      </c>
      <c r="AY434" s="189" t="s">
        <v>321</v>
      </c>
    </row>
    <row r="435" s="13" customFormat="1">
      <c r="A435" s="13"/>
      <c r="B435" s="187"/>
      <c r="C435" s="13"/>
      <c r="D435" s="188" t="s">
        <v>329</v>
      </c>
      <c r="E435" s="189" t="s">
        <v>1</v>
      </c>
      <c r="F435" s="190" t="s">
        <v>713</v>
      </c>
      <c r="G435" s="13"/>
      <c r="H435" s="191">
        <v>4.3200000000000003</v>
      </c>
      <c r="I435" s="192"/>
      <c r="J435" s="13"/>
      <c r="K435" s="13"/>
      <c r="L435" s="187"/>
      <c r="M435" s="193"/>
      <c r="N435" s="194"/>
      <c r="O435" s="194"/>
      <c r="P435" s="194"/>
      <c r="Q435" s="194"/>
      <c r="R435" s="194"/>
      <c r="S435" s="194"/>
      <c r="T435" s="19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189" t="s">
        <v>329</v>
      </c>
      <c r="AU435" s="189" t="s">
        <v>85</v>
      </c>
      <c r="AV435" s="13" t="s">
        <v>85</v>
      </c>
      <c r="AW435" s="13" t="s">
        <v>33</v>
      </c>
      <c r="AX435" s="13" t="s">
        <v>77</v>
      </c>
      <c r="AY435" s="189" t="s">
        <v>321</v>
      </c>
    </row>
    <row r="436" s="14" customFormat="1">
      <c r="A436" s="14"/>
      <c r="B436" s="196"/>
      <c r="C436" s="14"/>
      <c r="D436" s="188" t="s">
        <v>329</v>
      </c>
      <c r="E436" s="197" t="s">
        <v>1</v>
      </c>
      <c r="F436" s="198" t="s">
        <v>653</v>
      </c>
      <c r="G436" s="14"/>
      <c r="H436" s="199">
        <v>37.719999999999999</v>
      </c>
      <c r="I436" s="200"/>
      <c r="J436" s="14"/>
      <c r="K436" s="14"/>
      <c r="L436" s="196"/>
      <c r="M436" s="201"/>
      <c r="N436" s="202"/>
      <c r="O436" s="202"/>
      <c r="P436" s="202"/>
      <c r="Q436" s="202"/>
      <c r="R436" s="202"/>
      <c r="S436" s="202"/>
      <c r="T436" s="20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197" t="s">
        <v>329</v>
      </c>
      <c r="AU436" s="197" t="s">
        <v>85</v>
      </c>
      <c r="AV436" s="14" t="s">
        <v>88</v>
      </c>
      <c r="AW436" s="14" t="s">
        <v>33</v>
      </c>
      <c r="AX436" s="14" t="s">
        <v>77</v>
      </c>
      <c r="AY436" s="197" t="s">
        <v>321</v>
      </c>
    </row>
    <row r="437" s="13" customFormat="1">
      <c r="A437" s="13"/>
      <c r="B437" s="187"/>
      <c r="C437" s="13"/>
      <c r="D437" s="188" t="s">
        <v>329</v>
      </c>
      <c r="E437" s="189" t="s">
        <v>1</v>
      </c>
      <c r="F437" s="190" t="s">
        <v>714</v>
      </c>
      <c r="G437" s="13"/>
      <c r="H437" s="191">
        <v>5.7999999999999998</v>
      </c>
      <c r="I437" s="192"/>
      <c r="J437" s="13"/>
      <c r="K437" s="13"/>
      <c r="L437" s="187"/>
      <c r="M437" s="193"/>
      <c r="N437" s="194"/>
      <c r="O437" s="194"/>
      <c r="P437" s="194"/>
      <c r="Q437" s="194"/>
      <c r="R437" s="194"/>
      <c r="S437" s="194"/>
      <c r="T437" s="19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189" t="s">
        <v>329</v>
      </c>
      <c r="AU437" s="189" t="s">
        <v>85</v>
      </c>
      <c r="AV437" s="13" t="s">
        <v>85</v>
      </c>
      <c r="AW437" s="13" t="s">
        <v>33</v>
      </c>
      <c r="AX437" s="13" t="s">
        <v>77</v>
      </c>
      <c r="AY437" s="189" t="s">
        <v>321</v>
      </c>
    </row>
    <row r="438" s="13" customFormat="1">
      <c r="A438" s="13"/>
      <c r="B438" s="187"/>
      <c r="C438" s="13"/>
      <c r="D438" s="188" t="s">
        <v>329</v>
      </c>
      <c r="E438" s="189" t="s">
        <v>1</v>
      </c>
      <c r="F438" s="190" t="s">
        <v>715</v>
      </c>
      <c r="G438" s="13"/>
      <c r="H438" s="191">
        <v>63</v>
      </c>
      <c r="I438" s="192"/>
      <c r="J438" s="13"/>
      <c r="K438" s="13"/>
      <c r="L438" s="187"/>
      <c r="M438" s="193"/>
      <c r="N438" s="194"/>
      <c r="O438" s="194"/>
      <c r="P438" s="194"/>
      <c r="Q438" s="194"/>
      <c r="R438" s="194"/>
      <c r="S438" s="194"/>
      <c r="T438" s="19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189" t="s">
        <v>329</v>
      </c>
      <c r="AU438" s="189" t="s">
        <v>85</v>
      </c>
      <c r="AV438" s="13" t="s">
        <v>85</v>
      </c>
      <c r="AW438" s="13" t="s">
        <v>33</v>
      </c>
      <c r="AX438" s="13" t="s">
        <v>77</v>
      </c>
      <c r="AY438" s="189" t="s">
        <v>321</v>
      </c>
    </row>
    <row r="439" s="13" customFormat="1">
      <c r="A439" s="13"/>
      <c r="B439" s="187"/>
      <c r="C439" s="13"/>
      <c r="D439" s="188" t="s">
        <v>329</v>
      </c>
      <c r="E439" s="189" t="s">
        <v>1</v>
      </c>
      <c r="F439" s="190" t="s">
        <v>716</v>
      </c>
      <c r="G439" s="13"/>
      <c r="H439" s="191">
        <v>75.599999999999994</v>
      </c>
      <c r="I439" s="192"/>
      <c r="J439" s="13"/>
      <c r="K439" s="13"/>
      <c r="L439" s="187"/>
      <c r="M439" s="193"/>
      <c r="N439" s="194"/>
      <c r="O439" s="194"/>
      <c r="P439" s="194"/>
      <c r="Q439" s="194"/>
      <c r="R439" s="194"/>
      <c r="S439" s="194"/>
      <c r="T439" s="19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189" t="s">
        <v>329</v>
      </c>
      <c r="AU439" s="189" t="s">
        <v>85</v>
      </c>
      <c r="AV439" s="13" t="s">
        <v>85</v>
      </c>
      <c r="AW439" s="13" t="s">
        <v>33</v>
      </c>
      <c r="AX439" s="13" t="s">
        <v>77</v>
      </c>
      <c r="AY439" s="189" t="s">
        <v>321</v>
      </c>
    </row>
    <row r="440" s="13" customFormat="1">
      <c r="A440" s="13"/>
      <c r="B440" s="187"/>
      <c r="C440" s="13"/>
      <c r="D440" s="188" t="s">
        <v>329</v>
      </c>
      <c r="E440" s="189" t="s">
        <v>1</v>
      </c>
      <c r="F440" s="190" t="s">
        <v>717</v>
      </c>
      <c r="G440" s="13"/>
      <c r="H440" s="191">
        <v>55.799999999999997</v>
      </c>
      <c r="I440" s="192"/>
      <c r="J440" s="13"/>
      <c r="K440" s="13"/>
      <c r="L440" s="187"/>
      <c r="M440" s="193"/>
      <c r="N440" s="194"/>
      <c r="O440" s="194"/>
      <c r="P440" s="194"/>
      <c r="Q440" s="194"/>
      <c r="R440" s="194"/>
      <c r="S440" s="194"/>
      <c r="T440" s="19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189" t="s">
        <v>329</v>
      </c>
      <c r="AU440" s="189" t="s">
        <v>85</v>
      </c>
      <c r="AV440" s="13" t="s">
        <v>85</v>
      </c>
      <c r="AW440" s="13" t="s">
        <v>33</v>
      </c>
      <c r="AX440" s="13" t="s">
        <v>77</v>
      </c>
      <c r="AY440" s="189" t="s">
        <v>321</v>
      </c>
    </row>
    <row r="441" s="13" customFormat="1">
      <c r="A441" s="13"/>
      <c r="B441" s="187"/>
      <c r="C441" s="13"/>
      <c r="D441" s="188" t="s">
        <v>329</v>
      </c>
      <c r="E441" s="189" t="s">
        <v>1</v>
      </c>
      <c r="F441" s="190" t="s">
        <v>718</v>
      </c>
      <c r="G441" s="13"/>
      <c r="H441" s="191">
        <v>6.75</v>
      </c>
      <c r="I441" s="192"/>
      <c r="J441" s="13"/>
      <c r="K441" s="13"/>
      <c r="L441" s="187"/>
      <c r="M441" s="193"/>
      <c r="N441" s="194"/>
      <c r="O441" s="194"/>
      <c r="P441" s="194"/>
      <c r="Q441" s="194"/>
      <c r="R441" s="194"/>
      <c r="S441" s="194"/>
      <c r="T441" s="19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189" t="s">
        <v>329</v>
      </c>
      <c r="AU441" s="189" t="s">
        <v>85</v>
      </c>
      <c r="AV441" s="13" t="s">
        <v>85</v>
      </c>
      <c r="AW441" s="13" t="s">
        <v>33</v>
      </c>
      <c r="AX441" s="13" t="s">
        <v>77</v>
      </c>
      <c r="AY441" s="189" t="s">
        <v>321</v>
      </c>
    </row>
    <row r="442" s="13" customFormat="1">
      <c r="A442" s="13"/>
      <c r="B442" s="187"/>
      <c r="C442" s="13"/>
      <c r="D442" s="188" t="s">
        <v>329</v>
      </c>
      <c r="E442" s="189" t="s">
        <v>1</v>
      </c>
      <c r="F442" s="190" t="s">
        <v>719</v>
      </c>
      <c r="G442" s="13"/>
      <c r="H442" s="191">
        <v>37.799999999999997</v>
      </c>
      <c r="I442" s="192"/>
      <c r="J442" s="13"/>
      <c r="K442" s="13"/>
      <c r="L442" s="187"/>
      <c r="M442" s="193"/>
      <c r="N442" s="194"/>
      <c r="O442" s="194"/>
      <c r="P442" s="194"/>
      <c r="Q442" s="194"/>
      <c r="R442" s="194"/>
      <c r="S442" s="194"/>
      <c r="T442" s="19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189" t="s">
        <v>329</v>
      </c>
      <c r="AU442" s="189" t="s">
        <v>85</v>
      </c>
      <c r="AV442" s="13" t="s">
        <v>85</v>
      </c>
      <c r="AW442" s="13" t="s">
        <v>33</v>
      </c>
      <c r="AX442" s="13" t="s">
        <v>77</v>
      </c>
      <c r="AY442" s="189" t="s">
        <v>321</v>
      </c>
    </row>
    <row r="443" s="14" customFormat="1">
      <c r="A443" s="14"/>
      <c r="B443" s="196"/>
      <c r="C443" s="14"/>
      <c r="D443" s="188" t="s">
        <v>329</v>
      </c>
      <c r="E443" s="197" t="s">
        <v>1</v>
      </c>
      <c r="F443" s="198" t="s">
        <v>655</v>
      </c>
      <c r="G443" s="14"/>
      <c r="H443" s="199">
        <v>244.75</v>
      </c>
      <c r="I443" s="200"/>
      <c r="J443" s="14"/>
      <c r="K443" s="14"/>
      <c r="L443" s="196"/>
      <c r="M443" s="201"/>
      <c r="N443" s="202"/>
      <c r="O443" s="202"/>
      <c r="P443" s="202"/>
      <c r="Q443" s="202"/>
      <c r="R443" s="202"/>
      <c r="S443" s="202"/>
      <c r="T443" s="20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197" t="s">
        <v>329</v>
      </c>
      <c r="AU443" s="197" t="s">
        <v>85</v>
      </c>
      <c r="AV443" s="14" t="s">
        <v>88</v>
      </c>
      <c r="AW443" s="14" t="s">
        <v>33</v>
      </c>
      <c r="AX443" s="14" t="s">
        <v>77</v>
      </c>
      <c r="AY443" s="197" t="s">
        <v>321</v>
      </c>
    </row>
    <row r="444" s="15" customFormat="1">
      <c r="A444" s="15"/>
      <c r="B444" s="204"/>
      <c r="C444" s="15"/>
      <c r="D444" s="188" t="s">
        <v>329</v>
      </c>
      <c r="E444" s="205" t="s">
        <v>162</v>
      </c>
      <c r="F444" s="206" t="s">
        <v>442</v>
      </c>
      <c r="G444" s="15"/>
      <c r="H444" s="207">
        <v>303.26999999999998</v>
      </c>
      <c r="I444" s="208"/>
      <c r="J444" s="15"/>
      <c r="K444" s="15"/>
      <c r="L444" s="204"/>
      <c r="M444" s="209"/>
      <c r="N444" s="210"/>
      <c r="O444" s="210"/>
      <c r="P444" s="210"/>
      <c r="Q444" s="210"/>
      <c r="R444" s="210"/>
      <c r="S444" s="210"/>
      <c r="T444" s="211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05" t="s">
        <v>329</v>
      </c>
      <c r="AU444" s="205" t="s">
        <v>85</v>
      </c>
      <c r="AV444" s="15" t="s">
        <v>91</v>
      </c>
      <c r="AW444" s="15" t="s">
        <v>33</v>
      </c>
      <c r="AX444" s="15" t="s">
        <v>8</v>
      </c>
      <c r="AY444" s="205" t="s">
        <v>321</v>
      </c>
    </row>
    <row r="445" s="2" customFormat="1" ht="16.5" customHeight="1">
      <c r="A445" s="38"/>
      <c r="B445" s="173"/>
      <c r="C445" s="212" t="s">
        <v>720</v>
      </c>
      <c r="D445" s="212" t="s">
        <v>550</v>
      </c>
      <c r="E445" s="213" t="s">
        <v>721</v>
      </c>
      <c r="F445" s="214" t="s">
        <v>722</v>
      </c>
      <c r="G445" s="215" t="s">
        <v>355</v>
      </c>
      <c r="H445" s="216">
        <v>66.718999999999994</v>
      </c>
      <c r="I445" s="217"/>
      <c r="J445" s="218">
        <f>ROUND(I445*H445,0)</f>
        <v>0</v>
      </c>
      <c r="K445" s="214" t="s">
        <v>327</v>
      </c>
      <c r="L445" s="219"/>
      <c r="M445" s="220" t="s">
        <v>1</v>
      </c>
      <c r="N445" s="221" t="s">
        <v>42</v>
      </c>
      <c r="O445" s="77"/>
      <c r="P445" s="183">
        <f>O445*H445</f>
        <v>0</v>
      </c>
      <c r="Q445" s="183">
        <v>0.00059999999999999995</v>
      </c>
      <c r="R445" s="183">
        <f>Q445*H445</f>
        <v>0.040031399999999995</v>
      </c>
      <c r="S445" s="183">
        <v>0</v>
      </c>
      <c r="T445" s="184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185" t="s">
        <v>363</v>
      </c>
      <c r="AT445" s="185" t="s">
        <v>550</v>
      </c>
      <c r="AU445" s="185" t="s">
        <v>85</v>
      </c>
      <c r="AY445" s="19" t="s">
        <v>321</v>
      </c>
      <c r="BE445" s="186">
        <f>IF(N445="základní",J445,0)</f>
        <v>0</v>
      </c>
      <c r="BF445" s="186">
        <f>IF(N445="snížená",J445,0)</f>
        <v>0</v>
      </c>
      <c r="BG445" s="186">
        <f>IF(N445="zákl. přenesená",J445,0)</f>
        <v>0</v>
      </c>
      <c r="BH445" s="186">
        <f>IF(N445="sníž. přenesená",J445,0)</f>
        <v>0</v>
      </c>
      <c r="BI445" s="186">
        <f>IF(N445="nulová",J445,0)</f>
        <v>0</v>
      </c>
      <c r="BJ445" s="19" t="s">
        <v>8</v>
      </c>
      <c r="BK445" s="186">
        <f>ROUND(I445*H445,0)</f>
        <v>0</v>
      </c>
      <c r="BL445" s="19" t="s">
        <v>91</v>
      </c>
      <c r="BM445" s="185" t="s">
        <v>723</v>
      </c>
    </row>
    <row r="446" s="13" customFormat="1">
      <c r="A446" s="13"/>
      <c r="B446" s="187"/>
      <c r="C446" s="13"/>
      <c r="D446" s="188" t="s">
        <v>329</v>
      </c>
      <c r="E446" s="189" t="s">
        <v>1</v>
      </c>
      <c r="F446" s="190" t="s">
        <v>724</v>
      </c>
      <c r="G446" s="13"/>
      <c r="H446" s="191">
        <v>66.718999999999994</v>
      </c>
      <c r="I446" s="192"/>
      <c r="J446" s="13"/>
      <c r="K446" s="13"/>
      <c r="L446" s="187"/>
      <c r="M446" s="193"/>
      <c r="N446" s="194"/>
      <c r="O446" s="194"/>
      <c r="P446" s="194"/>
      <c r="Q446" s="194"/>
      <c r="R446" s="194"/>
      <c r="S446" s="194"/>
      <c r="T446" s="19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189" t="s">
        <v>329</v>
      </c>
      <c r="AU446" s="189" t="s">
        <v>85</v>
      </c>
      <c r="AV446" s="13" t="s">
        <v>85</v>
      </c>
      <c r="AW446" s="13" t="s">
        <v>33</v>
      </c>
      <c r="AX446" s="13" t="s">
        <v>8</v>
      </c>
      <c r="AY446" s="189" t="s">
        <v>321</v>
      </c>
    </row>
    <row r="447" s="2" customFormat="1" ht="37.8" customHeight="1">
      <c r="A447" s="38"/>
      <c r="B447" s="173"/>
      <c r="C447" s="174" t="s">
        <v>725</v>
      </c>
      <c r="D447" s="174" t="s">
        <v>323</v>
      </c>
      <c r="E447" s="175" t="s">
        <v>726</v>
      </c>
      <c r="F447" s="176" t="s">
        <v>727</v>
      </c>
      <c r="G447" s="177" t="s">
        <v>497</v>
      </c>
      <c r="H447" s="178">
        <v>5.4500000000000002</v>
      </c>
      <c r="I447" s="179"/>
      <c r="J447" s="180">
        <f>ROUND(I447*H447,0)</f>
        <v>0</v>
      </c>
      <c r="K447" s="176" t="s">
        <v>327</v>
      </c>
      <c r="L447" s="39"/>
      <c r="M447" s="181" t="s">
        <v>1</v>
      </c>
      <c r="N447" s="182" t="s">
        <v>42</v>
      </c>
      <c r="O447" s="77"/>
      <c r="P447" s="183">
        <f>O447*H447</f>
        <v>0</v>
      </c>
      <c r="Q447" s="183">
        <v>0.0033899999999999998</v>
      </c>
      <c r="R447" s="183">
        <f>Q447*H447</f>
        <v>0.018475499999999999</v>
      </c>
      <c r="S447" s="183">
        <v>0</v>
      </c>
      <c r="T447" s="184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185" t="s">
        <v>91</v>
      </c>
      <c r="AT447" s="185" t="s">
        <v>323</v>
      </c>
      <c r="AU447" s="185" t="s">
        <v>85</v>
      </c>
      <c r="AY447" s="19" t="s">
        <v>321</v>
      </c>
      <c r="BE447" s="186">
        <f>IF(N447="základní",J447,0)</f>
        <v>0</v>
      </c>
      <c r="BF447" s="186">
        <f>IF(N447="snížená",J447,0)</f>
        <v>0</v>
      </c>
      <c r="BG447" s="186">
        <f>IF(N447="zákl. přenesená",J447,0)</f>
        <v>0</v>
      </c>
      <c r="BH447" s="186">
        <f>IF(N447="sníž. přenesená",J447,0)</f>
        <v>0</v>
      </c>
      <c r="BI447" s="186">
        <f>IF(N447="nulová",J447,0)</f>
        <v>0</v>
      </c>
      <c r="BJ447" s="19" t="s">
        <v>8</v>
      </c>
      <c r="BK447" s="186">
        <f>ROUND(I447*H447,0)</f>
        <v>0</v>
      </c>
      <c r="BL447" s="19" t="s">
        <v>91</v>
      </c>
      <c r="BM447" s="185" t="s">
        <v>728</v>
      </c>
    </row>
    <row r="448" s="13" customFormat="1">
      <c r="A448" s="13"/>
      <c r="B448" s="187"/>
      <c r="C448" s="13"/>
      <c r="D448" s="188" t="s">
        <v>329</v>
      </c>
      <c r="E448" s="189" t="s">
        <v>1</v>
      </c>
      <c r="F448" s="190" t="s">
        <v>729</v>
      </c>
      <c r="G448" s="13"/>
      <c r="H448" s="191">
        <v>5.4500000000000002</v>
      </c>
      <c r="I448" s="192"/>
      <c r="J448" s="13"/>
      <c r="K448" s="13"/>
      <c r="L448" s="187"/>
      <c r="M448" s="193"/>
      <c r="N448" s="194"/>
      <c r="O448" s="194"/>
      <c r="P448" s="194"/>
      <c r="Q448" s="194"/>
      <c r="R448" s="194"/>
      <c r="S448" s="194"/>
      <c r="T448" s="19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189" t="s">
        <v>329</v>
      </c>
      <c r="AU448" s="189" t="s">
        <v>85</v>
      </c>
      <c r="AV448" s="13" t="s">
        <v>85</v>
      </c>
      <c r="AW448" s="13" t="s">
        <v>33</v>
      </c>
      <c r="AX448" s="13" t="s">
        <v>77</v>
      </c>
      <c r="AY448" s="189" t="s">
        <v>321</v>
      </c>
    </row>
    <row r="449" s="14" customFormat="1">
      <c r="A449" s="14"/>
      <c r="B449" s="196"/>
      <c r="C449" s="14"/>
      <c r="D449" s="188" t="s">
        <v>329</v>
      </c>
      <c r="E449" s="197" t="s">
        <v>1</v>
      </c>
      <c r="F449" s="198" t="s">
        <v>650</v>
      </c>
      <c r="G449" s="14"/>
      <c r="H449" s="199">
        <v>5.4500000000000002</v>
      </c>
      <c r="I449" s="200"/>
      <c r="J449" s="14"/>
      <c r="K449" s="14"/>
      <c r="L449" s="196"/>
      <c r="M449" s="201"/>
      <c r="N449" s="202"/>
      <c r="O449" s="202"/>
      <c r="P449" s="202"/>
      <c r="Q449" s="202"/>
      <c r="R449" s="202"/>
      <c r="S449" s="202"/>
      <c r="T449" s="20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197" t="s">
        <v>329</v>
      </c>
      <c r="AU449" s="197" t="s">
        <v>85</v>
      </c>
      <c r="AV449" s="14" t="s">
        <v>88</v>
      </c>
      <c r="AW449" s="14" t="s">
        <v>33</v>
      </c>
      <c r="AX449" s="14" t="s">
        <v>77</v>
      </c>
      <c r="AY449" s="197" t="s">
        <v>321</v>
      </c>
    </row>
    <row r="450" s="15" customFormat="1">
      <c r="A450" s="15"/>
      <c r="B450" s="204"/>
      <c r="C450" s="15"/>
      <c r="D450" s="188" t="s">
        <v>329</v>
      </c>
      <c r="E450" s="205" t="s">
        <v>165</v>
      </c>
      <c r="F450" s="206" t="s">
        <v>442</v>
      </c>
      <c r="G450" s="15"/>
      <c r="H450" s="207">
        <v>5.4500000000000002</v>
      </c>
      <c r="I450" s="208"/>
      <c r="J450" s="15"/>
      <c r="K450" s="15"/>
      <c r="L450" s="204"/>
      <c r="M450" s="209"/>
      <c r="N450" s="210"/>
      <c r="O450" s="210"/>
      <c r="P450" s="210"/>
      <c r="Q450" s="210"/>
      <c r="R450" s="210"/>
      <c r="S450" s="210"/>
      <c r="T450" s="211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05" t="s">
        <v>329</v>
      </c>
      <c r="AU450" s="205" t="s">
        <v>85</v>
      </c>
      <c r="AV450" s="15" t="s">
        <v>91</v>
      </c>
      <c r="AW450" s="15" t="s">
        <v>33</v>
      </c>
      <c r="AX450" s="15" t="s">
        <v>8</v>
      </c>
      <c r="AY450" s="205" t="s">
        <v>321</v>
      </c>
    </row>
    <row r="451" s="2" customFormat="1" ht="16.5" customHeight="1">
      <c r="A451" s="38"/>
      <c r="B451" s="173"/>
      <c r="C451" s="212" t="s">
        <v>730</v>
      </c>
      <c r="D451" s="212" t="s">
        <v>550</v>
      </c>
      <c r="E451" s="213" t="s">
        <v>721</v>
      </c>
      <c r="F451" s="214" t="s">
        <v>722</v>
      </c>
      <c r="G451" s="215" t="s">
        <v>355</v>
      </c>
      <c r="H451" s="216">
        <v>2.3980000000000001</v>
      </c>
      <c r="I451" s="217"/>
      <c r="J451" s="218">
        <f>ROUND(I451*H451,0)</f>
        <v>0</v>
      </c>
      <c r="K451" s="214" t="s">
        <v>327</v>
      </c>
      <c r="L451" s="219"/>
      <c r="M451" s="220" t="s">
        <v>1</v>
      </c>
      <c r="N451" s="221" t="s">
        <v>42</v>
      </c>
      <c r="O451" s="77"/>
      <c r="P451" s="183">
        <f>O451*H451</f>
        <v>0</v>
      </c>
      <c r="Q451" s="183">
        <v>0.00059999999999999995</v>
      </c>
      <c r="R451" s="183">
        <f>Q451*H451</f>
        <v>0.0014387999999999998</v>
      </c>
      <c r="S451" s="183">
        <v>0</v>
      </c>
      <c r="T451" s="184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185" t="s">
        <v>363</v>
      </c>
      <c r="AT451" s="185" t="s">
        <v>550</v>
      </c>
      <c r="AU451" s="185" t="s">
        <v>85</v>
      </c>
      <c r="AY451" s="19" t="s">
        <v>321</v>
      </c>
      <c r="BE451" s="186">
        <f>IF(N451="základní",J451,0)</f>
        <v>0</v>
      </c>
      <c r="BF451" s="186">
        <f>IF(N451="snížená",J451,0)</f>
        <v>0</v>
      </c>
      <c r="BG451" s="186">
        <f>IF(N451="zákl. přenesená",J451,0)</f>
        <v>0</v>
      </c>
      <c r="BH451" s="186">
        <f>IF(N451="sníž. přenesená",J451,0)</f>
        <v>0</v>
      </c>
      <c r="BI451" s="186">
        <f>IF(N451="nulová",J451,0)</f>
        <v>0</v>
      </c>
      <c r="BJ451" s="19" t="s">
        <v>8</v>
      </c>
      <c r="BK451" s="186">
        <f>ROUND(I451*H451,0)</f>
        <v>0</v>
      </c>
      <c r="BL451" s="19" t="s">
        <v>91</v>
      </c>
      <c r="BM451" s="185" t="s">
        <v>731</v>
      </c>
    </row>
    <row r="452" s="13" customFormat="1">
      <c r="A452" s="13"/>
      <c r="B452" s="187"/>
      <c r="C452" s="13"/>
      <c r="D452" s="188" t="s">
        <v>329</v>
      </c>
      <c r="E452" s="189" t="s">
        <v>1</v>
      </c>
      <c r="F452" s="190" t="s">
        <v>732</v>
      </c>
      <c r="G452" s="13"/>
      <c r="H452" s="191">
        <v>2.3980000000000001</v>
      </c>
      <c r="I452" s="192"/>
      <c r="J452" s="13"/>
      <c r="K452" s="13"/>
      <c r="L452" s="187"/>
      <c r="M452" s="193"/>
      <c r="N452" s="194"/>
      <c r="O452" s="194"/>
      <c r="P452" s="194"/>
      <c r="Q452" s="194"/>
      <c r="R452" s="194"/>
      <c r="S452" s="194"/>
      <c r="T452" s="195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189" t="s">
        <v>329</v>
      </c>
      <c r="AU452" s="189" t="s">
        <v>85</v>
      </c>
      <c r="AV452" s="13" t="s">
        <v>85</v>
      </c>
      <c r="AW452" s="13" t="s">
        <v>33</v>
      </c>
      <c r="AX452" s="13" t="s">
        <v>8</v>
      </c>
      <c r="AY452" s="189" t="s">
        <v>321</v>
      </c>
    </row>
    <row r="453" s="2" customFormat="1" ht="37.8" customHeight="1">
      <c r="A453" s="38"/>
      <c r="B453" s="173"/>
      <c r="C453" s="174" t="s">
        <v>733</v>
      </c>
      <c r="D453" s="174" t="s">
        <v>323</v>
      </c>
      <c r="E453" s="175" t="s">
        <v>734</v>
      </c>
      <c r="F453" s="176" t="s">
        <v>735</v>
      </c>
      <c r="G453" s="177" t="s">
        <v>355</v>
      </c>
      <c r="H453" s="178">
        <v>816.84199999999998</v>
      </c>
      <c r="I453" s="179"/>
      <c r="J453" s="180">
        <f>ROUND(I453*H453,0)</f>
        <v>0</v>
      </c>
      <c r="K453" s="176" t="s">
        <v>327</v>
      </c>
      <c r="L453" s="39"/>
      <c r="M453" s="181" t="s">
        <v>1</v>
      </c>
      <c r="N453" s="182" t="s">
        <v>42</v>
      </c>
      <c r="O453" s="77"/>
      <c r="P453" s="183">
        <f>O453*H453</f>
        <v>0</v>
      </c>
      <c r="Q453" s="183">
        <v>8.0599999999999994E-05</v>
      </c>
      <c r="R453" s="183">
        <f>Q453*H453</f>
        <v>0.0658374652</v>
      </c>
      <c r="S453" s="183">
        <v>0</v>
      </c>
      <c r="T453" s="184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185" t="s">
        <v>91</v>
      </c>
      <c r="AT453" s="185" t="s">
        <v>323</v>
      </c>
      <c r="AU453" s="185" t="s">
        <v>85</v>
      </c>
      <c r="AY453" s="19" t="s">
        <v>321</v>
      </c>
      <c r="BE453" s="186">
        <f>IF(N453="základní",J453,0)</f>
        <v>0</v>
      </c>
      <c r="BF453" s="186">
        <f>IF(N453="snížená",J453,0)</f>
        <v>0</v>
      </c>
      <c r="BG453" s="186">
        <f>IF(N453="zákl. přenesená",J453,0)</f>
        <v>0</v>
      </c>
      <c r="BH453" s="186">
        <f>IF(N453="sníž. přenesená",J453,0)</f>
        <v>0</v>
      </c>
      <c r="BI453" s="186">
        <f>IF(N453="nulová",J453,0)</f>
        <v>0</v>
      </c>
      <c r="BJ453" s="19" t="s">
        <v>8</v>
      </c>
      <c r="BK453" s="186">
        <f>ROUND(I453*H453,0)</f>
        <v>0</v>
      </c>
      <c r="BL453" s="19" t="s">
        <v>91</v>
      </c>
      <c r="BM453" s="185" t="s">
        <v>736</v>
      </c>
    </row>
    <row r="454" s="13" customFormat="1">
      <c r="A454" s="13"/>
      <c r="B454" s="187"/>
      <c r="C454" s="13"/>
      <c r="D454" s="188" t="s">
        <v>329</v>
      </c>
      <c r="E454" s="189" t="s">
        <v>1</v>
      </c>
      <c r="F454" s="190" t="s">
        <v>154</v>
      </c>
      <c r="G454" s="13"/>
      <c r="H454" s="191">
        <v>59.494999999999997</v>
      </c>
      <c r="I454" s="192"/>
      <c r="J454" s="13"/>
      <c r="K454" s="13"/>
      <c r="L454" s="187"/>
      <c r="M454" s="193"/>
      <c r="N454" s="194"/>
      <c r="O454" s="194"/>
      <c r="P454" s="194"/>
      <c r="Q454" s="194"/>
      <c r="R454" s="194"/>
      <c r="S454" s="194"/>
      <c r="T454" s="19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189" t="s">
        <v>329</v>
      </c>
      <c r="AU454" s="189" t="s">
        <v>85</v>
      </c>
      <c r="AV454" s="13" t="s">
        <v>85</v>
      </c>
      <c r="AW454" s="13" t="s">
        <v>33</v>
      </c>
      <c r="AX454" s="13" t="s">
        <v>77</v>
      </c>
      <c r="AY454" s="189" t="s">
        <v>321</v>
      </c>
    </row>
    <row r="455" s="13" customFormat="1">
      <c r="A455" s="13"/>
      <c r="B455" s="187"/>
      <c r="C455" s="13"/>
      <c r="D455" s="188" t="s">
        <v>329</v>
      </c>
      <c r="E455" s="189" t="s">
        <v>1</v>
      </c>
      <c r="F455" s="190" t="s">
        <v>156</v>
      </c>
      <c r="G455" s="13"/>
      <c r="H455" s="191">
        <v>82.715000000000003</v>
      </c>
      <c r="I455" s="192"/>
      <c r="J455" s="13"/>
      <c r="K455" s="13"/>
      <c r="L455" s="187"/>
      <c r="M455" s="193"/>
      <c r="N455" s="194"/>
      <c r="O455" s="194"/>
      <c r="P455" s="194"/>
      <c r="Q455" s="194"/>
      <c r="R455" s="194"/>
      <c r="S455" s="194"/>
      <c r="T455" s="195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189" t="s">
        <v>329</v>
      </c>
      <c r="AU455" s="189" t="s">
        <v>85</v>
      </c>
      <c r="AV455" s="13" t="s">
        <v>85</v>
      </c>
      <c r="AW455" s="13" t="s">
        <v>33</v>
      </c>
      <c r="AX455" s="13" t="s">
        <v>77</v>
      </c>
      <c r="AY455" s="189" t="s">
        <v>321</v>
      </c>
    </row>
    <row r="456" s="13" customFormat="1">
      <c r="A456" s="13"/>
      <c r="B456" s="187"/>
      <c r="C456" s="13"/>
      <c r="D456" s="188" t="s">
        <v>329</v>
      </c>
      <c r="E456" s="189" t="s">
        <v>1</v>
      </c>
      <c r="F456" s="190" t="s">
        <v>159</v>
      </c>
      <c r="G456" s="13"/>
      <c r="H456" s="191">
        <v>674.63199999999995</v>
      </c>
      <c r="I456" s="192"/>
      <c r="J456" s="13"/>
      <c r="K456" s="13"/>
      <c r="L456" s="187"/>
      <c r="M456" s="193"/>
      <c r="N456" s="194"/>
      <c r="O456" s="194"/>
      <c r="P456" s="194"/>
      <c r="Q456" s="194"/>
      <c r="R456" s="194"/>
      <c r="S456" s="194"/>
      <c r="T456" s="19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189" t="s">
        <v>329</v>
      </c>
      <c r="AU456" s="189" t="s">
        <v>85</v>
      </c>
      <c r="AV456" s="13" t="s">
        <v>85</v>
      </c>
      <c r="AW456" s="13" t="s">
        <v>33</v>
      </c>
      <c r="AX456" s="13" t="s">
        <v>77</v>
      </c>
      <c r="AY456" s="189" t="s">
        <v>321</v>
      </c>
    </row>
    <row r="457" s="14" customFormat="1">
      <c r="A457" s="14"/>
      <c r="B457" s="196"/>
      <c r="C457" s="14"/>
      <c r="D457" s="188" t="s">
        <v>329</v>
      </c>
      <c r="E457" s="197" t="s">
        <v>1</v>
      </c>
      <c r="F457" s="198" t="s">
        <v>346</v>
      </c>
      <c r="G457" s="14"/>
      <c r="H457" s="199">
        <v>816.84199999999998</v>
      </c>
      <c r="I457" s="200"/>
      <c r="J457" s="14"/>
      <c r="K457" s="14"/>
      <c r="L457" s="196"/>
      <c r="M457" s="201"/>
      <c r="N457" s="202"/>
      <c r="O457" s="202"/>
      <c r="P457" s="202"/>
      <c r="Q457" s="202"/>
      <c r="R457" s="202"/>
      <c r="S457" s="202"/>
      <c r="T457" s="20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197" t="s">
        <v>329</v>
      </c>
      <c r="AU457" s="197" t="s">
        <v>85</v>
      </c>
      <c r="AV457" s="14" t="s">
        <v>88</v>
      </c>
      <c r="AW457" s="14" t="s">
        <v>33</v>
      </c>
      <c r="AX457" s="14" t="s">
        <v>8</v>
      </c>
      <c r="AY457" s="197" t="s">
        <v>321</v>
      </c>
    </row>
    <row r="458" s="2" customFormat="1" ht="24.15" customHeight="1">
      <c r="A458" s="38"/>
      <c r="B458" s="173"/>
      <c r="C458" s="174" t="s">
        <v>737</v>
      </c>
      <c r="D458" s="174" t="s">
        <v>323</v>
      </c>
      <c r="E458" s="175" t="s">
        <v>738</v>
      </c>
      <c r="F458" s="176" t="s">
        <v>739</v>
      </c>
      <c r="G458" s="177" t="s">
        <v>497</v>
      </c>
      <c r="H458" s="178">
        <v>71.359999999999999</v>
      </c>
      <c r="I458" s="179"/>
      <c r="J458" s="180">
        <f>ROUND(I458*H458,0)</f>
        <v>0</v>
      </c>
      <c r="K458" s="176" t="s">
        <v>327</v>
      </c>
      <c r="L458" s="39"/>
      <c r="M458" s="181" t="s">
        <v>1</v>
      </c>
      <c r="N458" s="182" t="s">
        <v>42</v>
      </c>
      <c r="O458" s="77"/>
      <c r="P458" s="183">
        <f>O458*H458</f>
        <v>0</v>
      </c>
      <c r="Q458" s="183">
        <v>3.0000000000000001E-05</v>
      </c>
      <c r="R458" s="183">
        <f>Q458*H458</f>
        <v>0.0021408</v>
      </c>
      <c r="S458" s="183">
        <v>0</v>
      </c>
      <c r="T458" s="184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185" t="s">
        <v>91</v>
      </c>
      <c r="AT458" s="185" t="s">
        <v>323</v>
      </c>
      <c r="AU458" s="185" t="s">
        <v>85</v>
      </c>
      <c r="AY458" s="19" t="s">
        <v>321</v>
      </c>
      <c r="BE458" s="186">
        <f>IF(N458="základní",J458,0)</f>
        <v>0</v>
      </c>
      <c r="BF458" s="186">
        <f>IF(N458="snížená",J458,0)</f>
        <v>0</v>
      </c>
      <c r="BG458" s="186">
        <f>IF(N458="zákl. přenesená",J458,0)</f>
        <v>0</v>
      </c>
      <c r="BH458" s="186">
        <f>IF(N458="sníž. přenesená",J458,0)</f>
        <v>0</v>
      </c>
      <c r="BI458" s="186">
        <f>IF(N458="nulová",J458,0)</f>
        <v>0</v>
      </c>
      <c r="BJ458" s="19" t="s">
        <v>8</v>
      </c>
      <c r="BK458" s="186">
        <f>ROUND(I458*H458,0)</f>
        <v>0</v>
      </c>
      <c r="BL458" s="19" t="s">
        <v>91</v>
      </c>
      <c r="BM458" s="185" t="s">
        <v>740</v>
      </c>
    </row>
    <row r="459" s="13" customFormat="1">
      <c r="A459" s="13"/>
      <c r="B459" s="187"/>
      <c r="C459" s="13"/>
      <c r="D459" s="188" t="s">
        <v>329</v>
      </c>
      <c r="E459" s="189" t="s">
        <v>1</v>
      </c>
      <c r="F459" s="190" t="s">
        <v>741</v>
      </c>
      <c r="G459" s="13"/>
      <c r="H459" s="191">
        <v>71.359999999999999</v>
      </c>
      <c r="I459" s="192"/>
      <c r="J459" s="13"/>
      <c r="K459" s="13"/>
      <c r="L459" s="187"/>
      <c r="M459" s="193"/>
      <c r="N459" s="194"/>
      <c r="O459" s="194"/>
      <c r="P459" s="194"/>
      <c r="Q459" s="194"/>
      <c r="R459" s="194"/>
      <c r="S459" s="194"/>
      <c r="T459" s="195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189" t="s">
        <v>329</v>
      </c>
      <c r="AU459" s="189" t="s">
        <v>85</v>
      </c>
      <c r="AV459" s="13" t="s">
        <v>85</v>
      </c>
      <c r="AW459" s="13" t="s">
        <v>33</v>
      </c>
      <c r="AX459" s="13" t="s">
        <v>77</v>
      </c>
      <c r="AY459" s="189" t="s">
        <v>321</v>
      </c>
    </row>
    <row r="460" s="14" customFormat="1">
      <c r="A460" s="14"/>
      <c r="B460" s="196"/>
      <c r="C460" s="14"/>
      <c r="D460" s="188" t="s">
        <v>329</v>
      </c>
      <c r="E460" s="197" t="s">
        <v>168</v>
      </c>
      <c r="F460" s="198" t="s">
        <v>346</v>
      </c>
      <c r="G460" s="14"/>
      <c r="H460" s="199">
        <v>71.359999999999999</v>
      </c>
      <c r="I460" s="200"/>
      <c r="J460" s="14"/>
      <c r="K460" s="14"/>
      <c r="L460" s="196"/>
      <c r="M460" s="201"/>
      <c r="N460" s="202"/>
      <c r="O460" s="202"/>
      <c r="P460" s="202"/>
      <c r="Q460" s="202"/>
      <c r="R460" s="202"/>
      <c r="S460" s="202"/>
      <c r="T460" s="20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197" t="s">
        <v>329</v>
      </c>
      <c r="AU460" s="197" t="s">
        <v>85</v>
      </c>
      <c r="AV460" s="14" t="s">
        <v>88</v>
      </c>
      <c r="AW460" s="14" t="s">
        <v>33</v>
      </c>
      <c r="AX460" s="14" t="s">
        <v>8</v>
      </c>
      <c r="AY460" s="197" t="s">
        <v>321</v>
      </c>
    </row>
    <row r="461" s="2" customFormat="1" ht="24.15" customHeight="1">
      <c r="A461" s="38"/>
      <c r="B461" s="173"/>
      <c r="C461" s="212" t="s">
        <v>742</v>
      </c>
      <c r="D461" s="212" t="s">
        <v>550</v>
      </c>
      <c r="E461" s="213" t="s">
        <v>743</v>
      </c>
      <c r="F461" s="214" t="s">
        <v>744</v>
      </c>
      <c r="G461" s="215" t="s">
        <v>497</v>
      </c>
      <c r="H461" s="216">
        <v>74.927999999999997</v>
      </c>
      <c r="I461" s="217"/>
      <c r="J461" s="218">
        <f>ROUND(I461*H461,0)</f>
        <v>0</v>
      </c>
      <c r="K461" s="214" t="s">
        <v>327</v>
      </c>
      <c r="L461" s="219"/>
      <c r="M461" s="220" t="s">
        <v>1</v>
      </c>
      <c r="N461" s="221" t="s">
        <v>42</v>
      </c>
      <c r="O461" s="77"/>
      <c r="P461" s="183">
        <f>O461*H461</f>
        <v>0</v>
      </c>
      <c r="Q461" s="183">
        <v>0.00050000000000000001</v>
      </c>
      <c r="R461" s="183">
        <f>Q461*H461</f>
        <v>0.037463999999999997</v>
      </c>
      <c r="S461" s="183">
        <v>0</v>
      </c>
      <c r="T461" s="184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185" t="s">
        <v>363</v>
      </c>
      <c r="AT461" s="185" t="s">
        <v>550</v>
      </c>
      <c r="AU461" s="185" t="s">
        <v>85</v>
      </c>
      <c r="AY461" s="19" t="s">
        <v>321</v>
      </c>
      <c r="BE461" s="186">
        <f>IF(N461="základní",J461,0)</f>
        <v>0</v>
      </c>
      <c r="BF461" s="186">
        <f>IF(N461="snížená",J461,0)</f>
        <v>0</v>
      </c>
      <c r="BG461" s="186">
        <f>IF(N461="zákl. přenesená",J461,0)</f>
        <v>0</v>
      </c>
      <c r="BH461" s="186">
        <f>IF(N461="sníž. přenesená",J461,0)</f>
        <v>0</v>
      </c>
      <c r="BI461" s="186">
        <f>IF(N461="nulová",J461,0)</f>
        <v>0</v>
      </c>
      <c r="BJ461" s="19" t="s">
        <v>8</v>
      </c>
      <c r="BK461" s="186">
        <f>ROUND(I461*H461,0)</f>
        <v>0</v>
      </c>
      <c r="BL461" s="19" t="s">
        <v>91</v>
      </c>
      <c r="BM461" s="185" t="s">
        <v>745</v>
      </c>
    </row>
    <row r="462" s="13" customFormat="1">
      <c r="A462" s="13"/>
      <c r="B462" s="187"/>
      <c r="C462" s="13"/>
      <c r="D462" s="188" t="s">
        <v>329</v>
      </c>
      <c r="E462" s="189" t="s">
        <v>1</v>
      </c>
      <c r="F462" s="190" t="s">
        <v>746</v>
      </c>
      <c r="G462" s="13"/>
      <c r="H462" s="191">
        <v>74.927999999999997</v>
      </c>
      <c r="I462" s="192"/>
      <c r="J462" s="13"/>
      <c r="K462" s="13"/>
      <c r="L462" s="187"/>
      <c r="M462" s="193"/>
      <c r="N462" s="194"/>
      <c r="O462" s="194"/>
      <c r="P462" s="194"/>
      <c r="Q462" s="194"/>
      <c r="R462" s="194"/>
      <c r="S462" s="194"/>
      <c r="T462" s="195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189" t="s">
        <v>329</v>
      </c>
      <c r="AU462" s="189" t="s">
        <v>85</v>
      </c>
      <c r="AV462" s="13" t="s">
        <v>85</v>
      </c>
      <c r="AW462" s="13" t="s">
        <v>33</v>
      </c>
      <c r="AX462" s="13" t="s">
        <v>8</v>
      </c>
      <c r="AY462" s="189" t="s">
        <v>321</v>
      </c>
    </row>
    <row r="463" s="2" customFormat="1" ht="16.5" customHeight="1">
      <c r="A463" s="38"/>
      <c r="B463" s="173"/>
      <c r="C463" s="174" t="s">
        <v>747</v>
      </c>
      <c r="D463" s="174" t="s">
        <v>323</v>
      </c>
      <c r="E463" s="175" t="s">
        <v>748</v>
      </c>
      <c r="F463" s="176" t="s">
        <v>749</v>
      </c>
      <c r="G463" s="177" t="s">
        <v>497</v>
      </c>
      <c r="H463" s="178">
        <v>430.11000000000001</v>
      </c>
      <c r="I463" s="179"/>
      <c r="J463" s="180">
        <f>ROUND(I463*H463,0)</f>
        <v>0</v>
      </c>
      <c r="K463" s="176" t="s">
        <v>327</v>
      </c>
      <c r="L463" s="39"/>
      <c r="M463" s="181" t="s">
        <v>1</v>
      </c>
      <c r="N463" s="182" t="s">
        <v>42</v>
      </c>
      <c r="O463" s="77"/>
      <c r="P463" s="183">
        <f>O463*H463</f>
        <v>0</v>
      </c>
      <c r="Q463" s="183">
        <v>0</v>
      </c>
      <c r="R463" s="183">
        <f>Q463*H463</f>
        <v>0</v>
      </c>
      <c r="S463" s="183">
        <v>0</v>
      </c>
      <c r="T463" s="184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185" t="s">
        <v>91</v>
      </c>
      <c r="AT463" s="185" t="s">
        <v>323</v>
      </c>
      <c r="AU463" s="185" t="s">
        <v>85</v>
      </c>
      <c r="AY463" s="19" t="s">
        <v>321</v>
      </c>
      <c r="BE463" s="186">
        <f>IF(N463="základní",J463,0)</f>
        <v>0</v>
      </c>
      <c r="BF463" s="186">
        <f>IF(N463="snížená",J463,0)</f>
        <v>0</v>
      </c>
      <c r="BG463" s="186">
        <f>IF(N463="zákl. přenesená",J463,0)</f>
        <v>0</v>
      </c>
      <c r="BH463" s="186">
        <f>IF(N463="sníž. přenesená",J463,0)</f>
        <v>0</v>
      </c>
      <c r="BI463" s="186">
        <f>IF(N463="nulová",J463,0)</f>
        <v>0</v>
      </c>
      <c r="BJ463" s="19" t="s">
        <v>8</v>
      </c>
      <c r="BK463" s="186">
        <f>ROUND(I463*H463,0)</f>
        <v>0</v>
      </c>
      <c r="BL463" s="19" t="s">
        <v>91</v>
      </c>
      <c r="BM463" s="185" t="s">
        <v>750</v>
      </c>
    </row>
    <row r="464" s="13" customFormat="1">
      <c r="A464" s="13"/>
      <c r="B464" s="187"/>
      <c r="C464" s="13"/>
      <c r="D464" s="188" t="s">
        <v>329</v>
      </c>
      <c r="E464" s="189" t="s">
        <v>1</v>
      </c>
      <c r="F464" s="190" t="s">
        <v>751</v>
      </c>
      <c r="G464" s="13"/>
      <c r="H464" s="191">
        <v>25.899999999999999</v>
      </c>
      <c r="I464" s="192"/>
      <c r="J464" s="13"/>
      <c r="K464" s="13"/>
      <c r="L464" s="187"/>
      <c r="M464" s="193"/>
      <c r="N464" s="194"/>
      <c r="O464" s="194"/>
      <c r="P464" s="194"/>
      <c r="Q464" s="194"/>
      <c r="R464" s="194"/>
      <c r="S464" s="194"/>
      <c r="T464" s="195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189" t="s">
        <v>329</v>
      </c>
      <c r="AU464" s="189" t="s">
        <v>85</v>
      </c>
      <c r="AV464" s="13" t="s">
        <v>85</v>
      </c>
      <c r="AW464" s="13" t="s">
        <v>33</v>
      </c>
      <c r="AX464" s="13" t="s">
        <v>77</v>
      </c>
      <c r="AY464" s="189" t="s">
        <v>321</v>
      </c>
    </row>
    <row r="465" s="13" customFormat="1">
      <c r="A465" s="13"/>
      <c r="B465" s="187"/>
      <c r="C465" s="13"/>
      <c r="D465" s="188" t="s">
        <v>329</v>
      </c>
      <c r="E465" s="189" t="s">
        <v>1</v>
      </c>
      <c r="F465" s="190" t="s">
        <v>752</v>
      </c>
      <c r="G465" s="13"/>
      <c r="H465" s="191">
        <v>13.35</v>
      </c>
      <c r="I465" s="192"/>
      <c r="J465" s="13"/>
      <c r="K465" s="13"/>
      <c r="L465" s="187"/>
      <c r="M465" s="193"/>
      <c r="N465" s="194"/>
      <c r="O465" s="194"/>
      <c r="P465" s="194"/>
      <c r="Q465" s="194"/>
      <c r="R465" s="194"/>
      <c r="S465" s="194"/>
      <c r="T465" s="195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189" t="s">
        <v>329</v>
      </c>
      <c r="AU465" s="189" t="s">
        <v>85</v>
      </c>
      <c r="AV465" s="13" t="s">
        <v>85</v>
      </c>
      <c r="AW465" s="13" t="s">
        <v>33</v>
      </c>
      <c r="AX465" s="13" t="s">
        <v>77</v>
      </c>
      <c r="AY465" s="189" t="s">
        <v>321</v>
      </c>
    </row>
    <row r="466" s="13" customFormat="1">
      <c r="A466" s="13"/>
      <c r="B466" s="187"/>
      <c r="C466" s="13"/>
      <c r="D466" s="188" t="s">
        <v>329</v>
      </c>
      <c r="E466" s="189" t="s">
        <v>1</v>
      </c>
      <c r="F466" s="190" t="s">
        <v>753</v>
      </c>
      <c r="G466" s="13"/>
      <c r="H466" s="191">
        <v>13.449999999999999</v>
      </c>
      <c r="I466" s="192"/>
      <c r="J466" s="13"/>
      <c r="K466" s="13"/>
      <c r="L466" s="187"/>
      <c r="M466" s="193"/>
      <c r="N466" s="194"/>
      <c r="O466" s="194"/>
      <c r="P466" s="194"/>
      <c r="Q466" s="194"/>
      <c r="R466" s="194"/>
      <c r="S466" s="194"/>
      <c r="T466" s="19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189" t="s">
        <v>329</v>
      </c>
      <c r="AU466" s="189" t="s">
        <v>85</v>
      </c>
      <c r="AV466" s="13" t="s">
        <v>85</v>
      </c>
      <c r="AW466" s="13" t="s">
        <v>33</v>
      </c>
      <c r="AX466" s="13" t="s">
        <v>77</v>
      </c>
      <c r="AY466" s="189" t="s">
        <v>321</v>
      </c>
    </row>
    <row r="467" s="13" customFormat="1">
      <c r="A467" s="13"/>
      <c r="B467" s="187"/>
      <c r="C467" s="13"/>
      <c r="D467" s="188" t="s">
        <v>329</v>
      </c>
      <c r="E467" s="189" t="s">
        <v>1</v>
      </c>
      <c r="F467" s="190" t="s">
        <v>754</v>
      </c>
      <c r="G467" s="13"/>
      <c r="H467" s="191">
        <v>25.399999999999999</v>
      </c>
      <c r="I467" s="192"/>
      <c r="J467" s="13"/>
      <c r="K467" s="13"/>
      <c r="L467" s="187"/>
      <c r="M467" s="193"/>
      <c r="N467" s="194"/>
      <c r="O467" s="194"/>
      <c r="P467" s="194"/>
      <c r="Q467" s="194"/>
      <c r="R467" s="194"/>
      <c r="S467" s="194"/>
      <c r="T467" s="195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189" t="s">
        <v>329</v>
      </c>
      <c r="AU467" s="189" t="s">
        <v>85</v>
      </c>
      <c r="AV467" s="13" t="s">
        <v>85</v>
      </c>
      <c r="AW467" s="13" t="s">
        <v>33</v>
      </c>
      <c r="AX467" s="13" t="s">
        <v>77</v>
      </c>
      <c r="AY467" s="189" t="s">
        <v>321</v>
      </c>
    </row>
    <row r="468" s="13" customFormat="1">
      <c r="A468" s="13"/>
      <c r="B468" s="187"/>
      <c r="C468" s="13"/>
      <c r="D468" s="188" t="s">
        <v>329</v>
      </c>
      <c r="E468" s="189" t="s">
        <v>1</v>
      </c>
      <c r="F468" s="190" t="s">
        <v>755</v>
      </c>
      <c r="G468" s="13"/>
      <c r="H468" s="191">
        <v>43.289999999999999</v>
      </c>
      <c r="I468" s="192"/>
      <c r="J468" s="13"/>
      <c r="K468" s="13"/>
      <c r="L468" s="187"/>
      <c r="M468" s="193"/>
      <c r="N468" s="194"/>
      <c r="O468" s="194"/>
      <c r="P468" s="194"/>
      <c r="Q468" s="194"/>
      <c r="R468" s="194"/>
      <c r="S468" s="194"/>
      <c r="T468" s="195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189" t="s">
        <v>329</v>
      </c>
      <c r="AU468" s="189" t="s">
        <v>85</v>
      </c>
      <c r="AV468" s="13" t="s">
        <v>85</v>
      </c>
      <c r="AW468" s="13" t="s">
        <v>33</v>
      </c>
      <c r="AX468" s="13" t="s">
        <v>77</v>
      </c>
      <c r="AY468" s="189" t="s">
        <v>321</v>
      </c>
    </row>
    <row r="469" s="14" customFormat="1">
      <c r="A469" s="14"/>
      <c r="B469" s="196"/>
      <c r="C469" s="14"/>
      <c r="D469" s="188" t="s">
        <v>329</v>
      </c>
      <c r="E469" s="197" t="s">
        <v>171</v>
      </c>
      <c r="F469" s="198" t="s">
        <v>346</v>
      </c>
      <c r="G469" s="14"/>
      <c r="H469" s="199">
        <v>121.39</v>
      </c>
      <c r="I469" s="200"/>
      <c r="J469" s="14"/>
      <c r="K469" s="14"/>
      <c r="L469" s="196"/>
      <c r="M469" s="201"/>
      <c r="N469" s="202"/>
      <c r="O469" s="202"/>
      <c r="P469" s="202"/>
      <c r="Q469" s="202"/>
      <c r="R469" s="202"/>
      <c r="S469" s="202"/>
      <c r="T469" s="20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197" t="s">
        <v>329</v>
      </c>
      <c r="AU469" s="197" t="s">
        <v>85</v>
      </c>
      <c r="AV469" s="14" t="s">
        <v>88</v>
      </c>
      <c r="AW469" s="14" t="s">
        <v>33</v>
      </c>
      <c r="AX469" s="14" t="s">
        <v>77</v>
      </c>
      <c r="AY469" s="197" t="s">
        <v>321</v>
      </c>
    </row>
    <row r="470" s="13" customFormat="1">
      <c r="A470" s="13"/>
      <c r="B470" s="187"/>
      <c r="C470" s="13"/>
      <c r="D470" s="188" t="s">
        <v>329</v>
      </c>
      <c r="E470" s="189" t="s">
        <v>1</v>
      </c>
      <c r="F470" s="190" t="s">
        <v>162</v>
      </c>
      <c r="G470" s="13"/>
      <c r="H470" s="191">
        <v>303.26999999999998</v>
      </c>
      <c r="I470" s="192"/>
      <c r="J470" s="13"/>
      <c r="K470" s="13"/>
      <c r="L470" s="187"/>
      <c r="M470" s="193"/>
      <c r="N470" s="194"/>
      <c r="O470" s="194"/>
      <c r="P470" s="194"/>
      <c r="Q470" s="194"/>
      <c r="R470" s="194"/>
      <c r="S470" s="194"/>
      <c r="T470" s="195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189" t="s">
        <v>329</v>
      </c>
      <c r="AU470" s="189" t="s">
        <v>85</v>
      </c>
      <c r="AV470" s="13" t="s">
        <v>85</v>
      </c>
      <c r="AW470" s="13" t="s">
        <v>33</v>
      </c>
      <c r="AX470" s="13" t="s">
        <v>77</v>
      </c>
      <c r="AY470" s="189" t="s">
        <v>321</v>
      </c>
    </row>
    <row r="471" s="13" customFormat="1">
      <c r="A471" s="13"/>
      <c r="B471" s="187"/>
      <c r="C471" s="13"/>
      <c r="D471" s="188" t="s">
        <v>329</v>
      </c>
      <c r="E471" s="189" t="s">
        <v>1</v>
      </c>
      <c r="F471" s="190" t="s">
        <v>165</v>
      </c>
      <c r="G471" s="13"/>
      <c r="H471" s="191">
        <v>5.4500000000000002</v>
      </c>
      <c r="I471" s="192"/>
      <c r="J471" s="13"/>
      <c r="K471" s="13"/>
      <c r="L471" s="187"/>
      <c r="M471" s="193"/>
      <c r="N471" s="194"/>
      <c r="O471" s="194"/>
      <c r="P471" s="194"/>
      <c r="Q471" s="194"/>
      <c r="R471" s="194"/>
      <c r="S471" s="194"/>
      <c r="T471" s="19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189" t="s">
        <v>329</v>
      </c>
      <c r="AU471" s="189" t="s">
        <v>85</v>
      </c>
      <c r="AV471" s="13" t="s">
        <v>85</v>
      </c>
      <c r="AW471" s="13" t="s">
        <v>33</v>
      </c>
      <c r="AX471" s="13" t="s">
        <v>77</v>
      </c>
      <c r="AY471" s="189" t="s">
        <v>321</v>
      </c>
    </row>
    <row r="472" s="14" customFormat="1">
      <c r="A472" s="14"/>
      <c r="B472" s="196"/>
      <c r="C472" s="14"/>
      <c r="D472" s="188" t="s">
        <v>329</v>
      </c>
      <c r="E472" s="197" t="s">
        <v>1</v>
      </c>
      <c r="F472" s="198" t="s">
        <v>346</v>
      </c>
      <c r="G472" s="14"/>
      <c r="H472" s="199">
        <v>308.72000000000003</v>
      </c>
      <c r="I472" s="200"/>
      <c r="J472" s="14"/>
      <c r="K472" s="14"/>
      <c r="L472" s="196"/>
      <c r="M472" s="201"/>
      <c r="N472" s="202"/>
      <c r="O472" s="202"/>
      <c r="P472" s="202"/>
      <c r="Q472" s="202"/>
      <c r="R472" s="202"/>
      <c r="S472" s="202"/>
      <c r="T472" s="203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197" t="s">
        <v>329</v>
      </c>
      <c r="AU472" s="197" t="s">
        <v>85</v>
      </c>
      <c r="AV472" s="14" t="s">
        <v>88</v>
      </c>
      <c r="AW472" s="14" t="s">
        <v>33</v>
      </c>
      <c r="AX472" s="14" t="s">
        <v>77</v>
      </c>
      <c r="AY472" s="197" t="s">
        <v>321</v>
      </c>
    </row>
    <row r="473" s="15" customFormat="1">
      <c r="A473" s="15"/>
      <c r="B473" s="204"/>
      <c r="C473" s="15"/>
      <c r="D473" s="188" t="s">
        <v>329</v>
      </c>
      <c r="E473" s="205" t="s">
        <v>1</v>
      </c>
      <c r="F473" s="206" t="s">
        <v>442</v>
      </c>
      <c r="G473" s="15"/>
      <c r="H473" s="207">
        <v>430.11000000000001</v>
      </c>
      <c r="I473" s="208"/>
      <c r="J473" s="15"/>
      <c r="K473" s="15"/>
      <c r="L473" s="204"/>
      <c r="M473" s="209"/>
      <c r="N473" s="210"/>
      <c r="O473" s="210"/>
      <c r="P473" s="210"/>
      <c r="Q473" s="210"/>
      <c r="R473" s="210"/>
      <c r="S473" s="210"/>
      <c r="T473" s="211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05" t="s">
        <v>329</v>
      </c>
      <c r="AU473" s="205" t="s">
        <v>85</v>
      </c>
      <c r="AV473" s="15" t="s">
        <v>91</v>
      </c>
      <c r="AW473" s="15" t="s">
        <v>33</v>
      </c>
      <c r="AX473" s="15" t="s">
        <v>8</v>
      </c>
      <c r="AY473" s="205" t="s">
        <v>321</v>
      </c>
    </row>
    <row r="474" s="2" customFormat="1" ht="24.15" customHeight="1">
      <c r="A474" s="38"/>
      <c r="B474" s="173"/>
      <c r="C474" s="212" t="s">
        <v>756</v>
      </c>
      <c r="D474" s="212" t="s">
        <v>550</v>
      </c>
      <c r="E474" s="213" t="s">
        <v>757</v>
      </c>
      <c r="F474" s="214" t="s">
        <v>758</v>
      </c>
      <c r="G474" s="215" t="s">
        <v>497</v>
      </c>
      <c r="H474" s="216">
        <v>127.45999999999999</v>
      </c>
      <c r="I474" s="217"/>
      <c r="J474" s="218">
        <f>ROUND(I474*H474,0)</f>
        <v>0</v>
      </c>
      <c r="K474" s="214" t="s">
        <v>327</v>
      </c>
      <c r="L474" s="219"/>
      <c r="M474" s="220" t="s">
        <v>1</v>
      </c>
      <c r="N474" s="221" t="s">
        <v>42</v>
      </c>
      <c r="O474" s="77"/>
      <c r="P474" s="183">
        <f>O474*H474</f>
        <v>0</v>
      </c>
      <c r="Q474" s="183">
        <v>0.00010000000000000001</v>
      </c>
      <c r="R474" s="183">
        <f>Q474*H474</f>
        <v>0.012746</v>
      </c>
      <c r="S474" s="183">
        <v>0</v>
      </c>
      <c r="T474" s="184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185" t="s">
        <v>363</v>
      </c>
      <c r="AT474" s="185" t="s">
        <v>550</v>
      </c>
      <c r="AU474" s="185" t="s">
        <v>85</v>
      </c>
      <c r="AY474" s="19" t="s">
        <v>321</v>
      </c>
      <c r="BE474" s="186">
        <f>IF(N474="základní",J474,0)</f>
        <v>0</v>
      </c>
      <c r="BF474" s="186">
        <f>IF(N474="snížená",J474,0)</f>
        <v>0</v>
      </c>
      <c r="BG474" s="186">
        <f>IF(N474="zákl. přenesená",J474,0)</f>
        <v>0</v>
      </c>
      <c r="BH474" s="186">
        <f>IF(N474="sníž. přenesená",J474,0)</f>
        <v>0</v>
      </c>
      <c r="BI474" s="186">
        <f>IF(N474="nulová",J474,0)</f>
        <v>0</v>
      </c>
      <c r="BJ474" s="19" t="s">
        <v>8</v>
      </c>
      <c r="BK474" s="186">
        <f>ROUND(I474*H474,0)</f>
        <v>0</v>
      </c>
      <c r="BL474" s="19" t="s">
        <v>91</v>
      </c>
      <c r="BM474" s="185" t="s">
        <v>759</v>
      </c>
    </row>
    <row r="475" s="13" customFormat="1">
      <c r="A475" s="13"/>
      <c r="B475" s="187"/>
      <c r="C475" s="13"/>
      <c r="D475" s="188" t="s">
        <v>329</v>
      </c>
      <c r="E475" s="189" t="s">
        <v>1</v>
      </c>
      <c r="F475" s="190" t="s">
        <v>760</v>
      </c>
      <c r="G475" s="13"/>
      <c r="H475" s="191">
        <v>127.45999999999999</v>
      </c>
      <c r="I475" s="192"/>
      <c r="J475" s="13"/>
      <c r="K475" s="13"/>
      <c r="L475" s="187"/>
      <c r="M475" s="193"/>
      <c r="N475" s="194"/>
      <c r="O475" s="194"/>
      <c r="P475" s="194"/>
      <c r="Q475" s="194"/>
      <c r="R475" s="194"/>
      <c r="S475" s="194"/>
      <c r="T475" s="195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189" t="s">
        <v>329</v>
      </c>
      <c r="AU475" s="189" t="s">
        <v>85</v>
      </c>
      <c r="AV475" s="13" t="s">
        <v>85</v>
      </c>
      <c r="AW475" s="13" t="s">
        <v>33</v>
      </c>
      <c r="AX475" s="13" t="s">
        <v>8</v>
      </c>
      <c r="AY475" s="189" t="s">
        <v>321</v>
      </c>
    </row>
    <row r="476" s="2" customFormat="1" ht="24.15" customHeight="1">
      <c r="A476" s="38"/>
      <c r="B476" s="173"/>
      <c r="C476" s="212" t="s">
        <v>761</v>
      </c>
      <c r="D476" s="212" t="s">
        <v>550</v>
      </c>
      <c r="E476" s="213" t="s">
        <v>762</v>
      </c>
      <c r="F476" s="214" t="s">
        <v>763</v>
      </c>
      <c r="G476" s="215" t="s">
        <v>497</v>
      </c>
      <c r="H476" s="216">
        <v>324.15699999999998</v>
      </c>
      <c r="I476" s="217"/>
      <c r="J476" s="218">
        <f>ROUND(I476*H476,0)</f>
        <v>0</v>
      </c>
      <c r="K476" s="214" t="s">
        <v>327</v>
      </c>
      <c r="L476" s="219"/>
      <c r="M476" s="220" t="s">
        <v>1</v>
      </c>
      <c r="N476" s="221" t="s">
        <v>42</v>
      </c>
      <c r="O476" s="77"/>
      <c r="P476" s="183">
        <f>O476*H476</f>
        <v>0</v>
      </c>
      <c r="Q476" s="183">
        <v>0.00029999999999999997</v>
      </c>
      <c r="R476" s="183">
        <f>Q476*H476</f>
        <v>0.097247099999999989</v>
      </c>
      <c r="S476" s="183">
        <v>0</v>
      </c>
      <c r="T476" s="184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185" t="s">
        <v>363</v>
      </c>
      <c r="AT476" s="185" t="s">
        <v>550</v>
      </c>
      <c r="AU476" s="185" t="s">
        <v>85</v>
      </c>
      <c r="AY476" s="19" t="s">
        <v>321</v>
      </c>
      <c r="BE476" s="186">
        <f>IF(N476="základní",J476,0)</f>
        <v>0</v>
      </c>
      <c r="BF476" s="186">
        <f>IF(N476="snížená",J476,0)</f>
        <v>0</v>
      </c>
      <c r="BG476" s="186">
        <f>IF(N476="zákl. přenesená",J476,0)</f>
        <v>0</v>
      </c>
      <c r="BH476" s="186">
        <f>IF(N476="sníž. přenesená",J476,0)</f>
        <v>0</v>
      </c>
      <c r="BI476" s="186">
        <f>IF(N476="nulová",J476,0)</f>
        <v>0</v>
      </c>
      <c r="BJ476" s="19" t="s">
        <v>8</v>
      </c>
      <c r="BK476" s="186">
        <f>ROUND(I476*H476,0)</f>
        <v>0</v>
      </c>
      <c r="BL476" s="19" t="s">
        <v>91</v>
      </c>
      <c r="BM476" s="185" t="s">
        <v>764</v>
      </c>
    </row>
    <row r="477" s="13" customFormat="1">
      <c r="A477" s="13"/>
      <c r="B477" s="187"/>
      <c r="C477" s="13"/>
      <c r="D477" s="188" t="s">
        <v>329</v>
      </c>
      <c r="E477" s="189" t="s">
        <v>1</v>
      </c>
      <c r="F477" s="190" t="s">
        <v>765</v>
      </c>
      <c r="G477" s="13"/>
      <c r="H477" s="191">
        <v>318.43400000000003</v>
      </c>
      <c r="I477" s="192"/>
      <c r="J477" s="13"/>
      <c r="K477" s="13"/>
      <c r="L477" s="187"/>
      <c r="M477" s="193"/>
      <c r="N477" s="194"/>
      <c r="O477" s="194"/>
      <c r="P477" s="194"/>
      <c r="Q477" s="194"/>
      <c r="R477" s="194"/>
      <c r="S477" s="194"/>
      <c r="T477" s="195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189" t="s">
        <v>329</v>
      </c>
      <c r="AU477" s="189" t="s">
        <v>85</v>
      </c>
      <c r="AV477" s="13" t="s">
        <v>85</v>
      </c>
      <c r="AW477" s="13" t="s">
        <v>33</v>
      </c>
      <c r="AX477" s="13" t="s">
        <v>77</v>
      </c>
      <c r="AY477" s="189" t="s">
        <v>321</v>
      </c>
    </row>
    <row r="478" s="13" customFormat="1">
      <c r="A478" s="13"/>
      <c r="B478" s="187"/>
      <c r="C478" s="13"/>
      <c r="D478" s="188" t="s">
        <v>329</v>
      </c>
      <c r="E478" s="189" t="s">
        <v>1</v>
      </c>
      <c r="F478" s="190" t="s">
        <v>766</v>
      </c>
      <c r="G478" s="13"/>
      <c r="H478" s="191">
        <v>5.7229999999999999</v>
      </c>
      <c r="I478" s="192"/>
      <c r="J478" s="13"/>
      <c r="K478" s="13"/>
      <c r="L478" s="187"/>
      <c r="M478" s="193"/>
      <c r="N478" s="194"/>
      <c r="O478" s="194"/>
      <c r="P478" s="194"/>
      <c r="Q478" s="194"/>
      <c r="R478" s="194"/>
      <c r="S478" s="194"/>
      <c r="T478" s="195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189" t="s">
        <v>329</v>
      </c>
      <c r="AU478" s="189" t="s">
        <v>85</v>
      </c>
      <c r="AV478" s="13" t="s">
        <v>85</v>
      </c>
      <c r="AW478" s="13" t="s">
        <v>33</v>
      </c>
      <c r="AX478" s="13" t="s">
        <v>77</v>
      </c>
      <c r="AY478" s="189" t="s">
        <v>321</v>
      </c>
    </row>
    <row r="479" s="14" customFormat="1">
      <c r="A479" s="14"/>
      <c r="B479" s="196"/>
      <c r="C479" s="14"/>
      <c r="D479" s="188" t="s">
        <v>329</v>
      </c>
      <c r="E479" s="197" t="s">
        <v>1</v>
      </c>
      <c r="F479" s="198" t="s">
        <v>346</v>
      </c>
      <c r="G479" s="14"/>
      <c r="H479" s="199">
        <v>324.15699999999998</v>
      </c>
      <c r="I479" s="200"/>
      <c r="J479" s="14"/>
      <c r="K479" s="14"/>
      <c r="L479" s="196"/>
      <c r="M479" s="201"/>
      <c r="N479" s="202"/>
      <c r="O479" s="202"/>
      <c r="P479" s="202"/>
      <c r="Q479" s="202"/>
      <c r="R479" s="202"/>
      <c r="S479" s="202"/>
      <c r="T479" s="20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197" t="s">
        <v>329</v>
      </c>
      <c r="AU479" s="197" t="s">
        <v>85</v>
      </c>
      <c r="AV479" s="14" t="s">
        <v>88</v>
      </c>
      <c r="AW479" s="14" t="s">
        <v>33</v>
      </c>
      <c r="AX479" s="14" t="s">
        <v>8</v>
      </c>
      <c r="AY479" s="197" t="s">
        <v>321</v>
      </c>
    </row>
    <row r="480" s="2" customFormat="1" ht="21.75" customHeight="1">
      <c r="A480" s="38"/>
      <c r="B480" s="173"/>
      <c r="C480" s="174" t="s">
        <v>767</v>
      </c>
      <c r="D480" s="174" t="s">
        <v>323</v>
      </c>
      <c r="E480" s="175" t="s">
        <v>768</v>
      </c>
      <c r="F480" s="176" t="s">
        <v>769</v>
      </c>
      <c r="G480" s="177" t="s">
        <v>355</v>
      </c>
      <c r="H480" s="178">
        <v>59.494999999999997</v>
      </c>
      <c r="I480" s="179"/>
      <c r="J480" s="180">
        <f>ROUND(I480*H480,0)</f>
        <v>0</v>
      </c>
      <c r="K480" s="176" t="s">
        <v>327</v>
      </c>
      <c r="L480" s="39"/>
      <c r="M480" s="181" t="s">
        <v>1</v>
      </c>
      <c r="N480" s="182" t="s">
        <v>42</v>
      </c>
      <c r="O480" s="77"/>
      <c r="P480" s="183">
        <f>O480*H480</f>
        <v>0</v>
      </c>
      <c r="Q480" s="183">
        <v>0.016199999999999999</v>
      </c>
      <c r="R480" s="183">
        <f>Q480*H480</f>
        <v>0.96381899999999987</v>
      </c>
      <c r="S480" s="183">
        <v>0</v>
      </c>
      <c r="T480" s="184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185" t="s">
        <v>91</v>
      </c>
      <c r="AT480" s="185" t="s">
        <v>323</v>
      </c>
      <c r="AU480" s="185" t="s">
        <v>85</v>
      </c>
      <c r="AY480" s="19" t="s">
        <v>321</v>
      </c>
      <c r="BE480" s="186">
        <f>IF(N480="základní",J480,0)</f>
        <v>0</v>
      </c>
      <c r="BF480" s="186">
        <f>IF(N480="snížená",J480,0)</f>
        <v>0</v>
      </c>
      <c r="BG480" s="186">
        <f>IF(N480="zákl. přenesená",J480,0)</f>
        <v>0</v>
      </c>
      <c r="BH480" s="186">
        <f>IF(N480="sníž. přenesená",J480,0)</f>
        <v>0</v>
      </c>
      <c r="BI480" s="186">
        <f>IF(N480="nulová",J480,0)</f>
        <v>0</v>
      </c>
      <c r="BJ480" s="19" t="s">
        <v>8</v>
      </c>
      <c r="BK480" s="186">
        <f>ROUND(I480*H480,0)</f>
        <v>0</v>
      </c>
      <c r="BL480" s="19" t="s">
        <v>91</v>
      </c>
      <c r="BM480" s="185" t="s">
        <v>770</v>
      </c>
    </row>
    <row r="481" s="13" customFormat="1">
      <c r="A481" s="13"/>
      <c r="B481" s="187"/>
      <c r="C481" s="13"/>
      <c r="D481" s="188" t="s">
        <v>329</v>
      </c>
      <c r="E481" s="189" t="s">
        <v>1</v>
      </c>
      <c r="F481" s="190" t="s">
        <v>139</v>
      </c>
      <c r="G481" s="13"/>
      <c r="H481" s="191">
        <v>59.494999999999997</v>
      </c>
      <c r="I481" s="192"/>
      <c r="J481" s="13"/>
      <c r="K481" s="13"/>
      <c r="L481" s="187"/>
      <c r="M481" s="193"/>
      <c r="N481" s="194"/>
      <c r="O481" s="194"/>
      <c r="P481" s="194"/>
      <c r="Q481" s="194"/>
      <c r="R481" s="194"/>
      <c r="S481" s="194"/>
      <c r="T481" s="19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189" t="s">
        <v>329</v>
      </c>
      <c r="AU481" s="189" t="s">
        <v>85</v>
      </c>
      <c r="AV481" s="13" t="s">
        <v>85</v>
      </c>
      <c r="AW481" s="13" t="s">
        <v>33</v>
      </c>
      <c r="AX481" s="13" t="s">
        <v>8</v>
      </c>
      <c r="AY481" s="189" t="s">
        <v>321</v>
      </c>
    </row>
    <row r="482" s="2" customFormat="1" ht="24.15" customHeight="1">
      <c r="A482" s="38"/>
      <c r="B482" s="173"/>
      <c r="C482" s="174" t="s">
        <v>771</v>
      </c>
      <c r="D482" s="174" t="s">
        <v>323</v>
      </c>
      <c r="E482" s="175" t="s">
        <v>772</v>
      </c>
      <c r="F482" s="176" t="s">
        <v>773</v>
      </c>
      <c r="G482" s="177" t="s">
        <v>355</v>
      </c>
      <c r="H482" s="178">
        <v>798.53899999999999</v>
      </c>
      <c r="I482" s="179"/>
      <c r="J482" s="180">
        <f>ROUND(I482*H482,0)</f>
        <v>0</v>
      </c>
      <c r="K482" s="176" t="s">
        <v>327</v>
      </c>
      <c r="L482" s="39"/>
      <c r="M482" s="181" t="s">
        <v>1</v>
      </c>
      <c r="N482" s="182" t="s">
        <v>42</v>
      </c>
      <c r="O482" s="77"/>
      <c r="P482" s="183">
        <f>O482*H482</f>
        <v>0</v>
      </c>
      <c r="Q482" s="183">
        <v>0.01146</v>
      </c>
      <c r="R482" s="183">
        <f>Q482*H482</f>
        <v>9.1512569399999997</v>
      </c>
      <c r="S482" s="183">
        <v>0</v>
      </c>
      <c r="T482" s="184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185" t="s">
        <v>91</v>
      </c>
      <c r="AT482" s="185" t="s">
        <v>323</v>
      </c>
      <c r="AU482" s="185" t="s">
        <v>85</v>
      </c>
      <c r="AY482" s="19" t="s">
        <v>321</v>
      </c>
      <c r="BE482" s="186">
        <f>IF(N482="základní",J482,0)</f>
        <v>0</v>
      </c>
      <c r="BF482" s="186">
        <f>IF(N482="snížená",J482,0)</f>
        <v>0</v>
      </c>
      <c r="BG482" s="186">
        <f>IF(N482="zákl. přenesená",J482,0)</f>
        <v>0</v>
      </c>
      <c r="BH482" s="186">
        <f>IF(N482="sníž. přenesená",J482,0)</f>
        <v>0</v>
      </c>
      <c r="BI482" s="186">
        <f>IF(N482="nulová",J482,0)</f>
        <v>0</v>
      </c>
      <c r="BJ482" s="19" t="s">
        <v>8</v>
      </c>
      <c r="BK482" s="186">
        <f>ROUND(I482*H482,0)</f>
        <v>0</v>
      </c>
      <c r="BL482" s="19" t="s">
        <v>91</v>
      </c>
      <c r="BM482" s="185" t="s">
        <v>774</v>
      </c>
    </row>
    <row r="483" s="13" customFormat="1">
      <c r="A483" s="13"/>
      <c r="B483" s="187"/>
      <c r="C483" s="13"/>
      <c r="D483" s="188" t="s">
        <v>329</v>
      </c>
      <c r="E483" s="189" t="s">
        <v>1</v>
      </c>
      <c r="F483" s="190" t="s">
        <v>675</v>
      </c>
      <c r="G483" s="13"/>
      <c r="H483" s="191">
        <v>2.3999999999999999</v>
      </c>
      <c r="I483" s="192"/>
      <c r="J483" s="13"/>
      <c r="K483" s="13"/>
      <c r="L483" s="187"/>
      <c r="M483" s="193"/>
      <c r="N483" s="194"/>
      <c r="O483" s="194"/>
      <c r="P483" s="194"/>
      <c r="Q483" s="194"/>
      <c r="R483" s="194"/>
      <c r="S483" s="194"/>
      <c r="T483" s="195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189" t="s">
        <v>329</v>
      </c>
      <c r="AU483" s="189" t="s">
        <v>85</v>
      </c>
      <c r="AV483" s="13" t="s">
        <v>85</v>
      </c>
      <c r="AW483" s="13" t="s">
        <v>33</v>
      </c>
      <c r="AX483" s="13" t="s">
        <v>77</v>
      </c>
      <c r="AY483" s="189" t="s">
        <v>321</v>
      </c>
    </row>
    <row r="484" s="13" customFormat="1">
      <c r="A484" s="13"/>
      <c r="B484" s="187"/>
      <c r="C484" s="13"/>
      <c r="D484" s="188" t="s">
        <v>329</v>
      </c>
      <c r="E484" s="189" t="s">
        <v>1</v>
      </c>
      <c r="F484" s="190" t="s">
        <v>775</v>
      </c>
      <c r="G484" s="13"/>
      <c r="H484" s="191">
        <v>3.6000000000000001</v>
      </c>
      <c r="I484" s="192"/>
      <c r="J484" s="13"/>
      <c r="K484" s="13"/>
      <c r="L484" s="187"/>
      <c r="M484" s="193"/>
      <c r="N484" s="194"/>
      <c r="O484" s="194"/>
      <c r="P484" s="194"/>
      <c r="Q484" s="194"/>
      <c r="R484" s="194"/>
      <c r="S484" s="194"/>
      <c r="T484" s="195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189" t="s">
        <v>329</v>
      </c>
      <c r="AU484" s="189" t="s">
        <v>85</v>
      </c>
      <c r="AV484" s="13" t="s">
        <v>85</v>
      </c>
      <c r="AW484" s="13" t="s">
        <v>33</v>
      </c>
      <c r="AX484" s="13" t="s">
        <v>77</v>
      </c>
      <c r="AY484" s="189" t="s">
        <v>321</v>
      </c>
    </row>
    <row r="485" s="13" customFormat="1">
      <c r="A485" s="13"/>
      <c r="B485" s="187"/>
      <c r="C485" s="13"/>
      <c r="D485" s="188" t="s">
        <v>329</v>
      </c>
      <c r="E485" s="189" t="s">
        <v>1</v>
      </c>
      <c r="F485" s="190" t="s">
        <v>677</v>
      </c>
      <c r="G485" s="13"/>
      <c r="H485" s="191">
        <v>-2.625</v>
      </c>
      <c r="I485" s="192"/>
      <c r="J485" s="13"/>
      <c r="K485" s="13"/>
      <c r="L485" s="187"/>
      <c r="M485" s="193"/>
      <c r="N485" s="194"/>
      <c r="O485" s="194"/>
      <c r="P485" s="194"/>
      <c r="Q485" s="194"/>
      <c r="R485" s="194"/>
      <c r="S485" s="194"/>
      <c r="T485" s="19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189" t="s">
        <v>329</v>
      </c>
      <c r="AU485" s="189" t="s">
        <v>85</v>
      </c>
      <c r="AV485" s="13" t="s">
        <v>85</v>
      </c>
      <c r="AW485" s="13" t="s">
        <v>33</v>
      </c>
      <c r="AX485" s="13" t="s">
        <v>77</v>
      </c>
      <c r="AY485" s="189" t="s">
        <v>321</v>
      </c>
    </row>
    <row r="486" s="13" customFormat="1">
      <c r="A486" s="13"/>
      <c r="B486" s="187"/>
      <c r="C486" s="13"/>
      <c r="D486" s="188" t="s">
        <v>329</v>
      </c>
      <c r="E486" s="189" t="s">
        <v>1</v>
      </c>
      <c r="F486" s="190" t="s">
        <v>776</v>
      </c>
      <c r="G486" s="13"/>
      <c r="H486" s="191">
        <v>2.4529999999999998</v>
      </c>
      <c r="I486" s="192"/>
      <c r="J486" s="13"/>
      <c r="K486" s="13"/>
      <c r="L486" s="187"/>
      <c r="M486" s="193"/>
      <c r="N486" s="194"/>
      <c r="O486" s="194"/>
      <c r="P486" s="194"/>
      <c r="Q486" s="194"/>
      <c r="R486" s="194"/>
      <c r="S486" s="194"/>
      <c r="T486" s="195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189" t="s">
        <v>329</v>
      </c>
      <c r="AU486" s="189" t="s">
        <v>85</v>
      </c>
      <c r="AV486" s="13" t="s">
        <v>85</v>
      </c>
      <c r="AW486" s="13" t="s">
        <v>33</v>
      </c>
      <c r="AX486" s="13" t="s">
        <v>77</v>
      </c>
      <c r="AY486" s="189" t="s">
        <v>321</v>
      </c>
    </row>
    <row r="487" s="14" customFormat="1">
      <c r="A487" s="14"/>
      <c r="B487" s="196"/>
      <c r="C487" s="14"/>
      <c r="D487" s="188" t="s">
        <v>329</v>
      </c>
      <c r="E487" s="197" t="s">
        <v>1</v>
      </c>
      <c r="F487" s="198" t="s">
        <v>650</v>
      </c>
      <c r="G487" s="14"/>
      <c r="H487" s="199">
        <v>5.8280000000000003</v>
      </c>
      <c r="I487" s="200"/>
      <c r="J487" s="14"/>
      <c r="K487" s="14"/>
      <c r="L487" s="196"/>
      <c r="M487" s="201"/>
      <c r="N487" s="202"/>
      <c r="O487" s="202"/>
      <c r="P487" s="202"/>
      <c r="Q487" s="202"/>
      <c r="R487" s="202"/>
      <c r="S487" s="202"/>
      <c r="T487" s="20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197" t="s">
        <v>329</v>
      </c>
      <c r="AU487" s="197" t="s">
        <v>85</v>
      </c>
      <c r="AV487" s="14" t="s">
        <v>88</v>
      </c>
      <c r="AW487" s="14" t="s">
        <v>33</v>
      </c>
      <c r="AX487" s="14" t="s">
        <v>77</v>
      </c>
      <c r="AY487" s="197" t="s">
        <v>321</v>
      </c>
    </row>
    <row r="488" s="13" customFormat="1">
      <c r="A488" s="13"/>
      <c r="B488" s="187"/>
      <c r="C488" s="13"/>
      <c r="D488" s="188" t="s">
        <v>329</v>
      </c>
      <c r="E488" s="189" t="s">
        <v>1</v>
      </c>
      <c r="F488" s="190" t="s">
        <v>777</v>
      </c>
      <c r="G488" s="13"/>
      <c r="H488" s="191">
        <v>30.879999999999999</v>
      </c>
      <c r="I488" s="192"/>
      <c r="J488" s="13"/>
      <c r="K488" s="13"/>
      <c r="L488" s="187"/>
      <c r="M488" s="193"/>
      <c r="N488" s="194"/>
      <c r="O488" s="194"/>
      <c r="P488" s="194"/>
      <c r="Q488" s="194"/>
      <c r="R488" s="194"/>
      <c r="S488" s="194"/>
      <c r="T488" s="19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189" t="s">
        <v>329</v>
      </c>
      <c r="AU488" s="189" t="s">
        <v>85</v>
      </c>
      <c r="AV488" s="13" t="s">
        <v>85</v>
      </c>
      <c r="AW488" s="13" t="s">
        <v>33</v>
      </c>
      <c r="AX488" s="13" t="s">
        <v>77</v>
      </c>
      <c r="AY488" s="189" t="s">
        <v>321</v>
      </c>
    </row>
    <row r="489" s="13" customFormat="1">
      <c r="A489" s="13"/>
      <c r="B489" s="187"/>
      <c r="C489" s="13"/>
      <c r="D489" s="188" t="s">
        <v>329</v>
      </c>
      <c r="E489" s="189" t="s">
        <v>1</v>
      </c>
      <c r="F489" s="190" t="s">
        <v>775</v>
      </c>
      <c r="G489" s="13"/>
      <c r="H489" s="191">
        <v>3.6000000000000001</v>
      </c>
      <c r="I489" s="192"/>
      <c r="J489" s="13"/>
      <c r="K489" s="13"/>
      <c r="L489" s="187"/>
      <c r="M489" s="193"/>
      <c r="N489" s="194"/>
      <c r="O489" s="194"/>
      <c r="P489" s="194"/>
      <c r="Q489" s="194"/>
      <c r="R489" s="194"/>
      <c r="S489" s="194"/>
      <c r="T489" s="195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189" t="s">
        <v>329</v>
      </c>
      <c r="AU489" s="189" t="s">
        <v>85</v>
      </c>
      <c r="AV489" s="13" t="s">
        <v>85</v>
      </c>
      <c r="AW489" s="13" t="s">
        <v>33</v>
      </c>
      <c r="AX489" s="13" t="s">
        <v>77</v>
      </c>
      <c r="AY489" s="189" t="s">
        <v>321</v>
      </c>
    </row>
    <row r="490" s="14" customFormat="1">
      <c r="A490" s="14"/>
      <c r="B490" s="196"/>
      <c r="C490" s="14"/>
      <c r="D490" s="188" t="s">
        <v>329</v>
      </c>
      <c r="E490" s="197" t="s">
        <v>1</v>
      </c>
      <c r="F490" s="198" t="s">
        <v>653</v>
      </c>
      <c r="G490" s="14"/>
      <c r="H490" s="199">
        <v>34.479999999999997</v>
      </c>
      <c r="I490" s="200"/>
      <c r="J490" s="14"/>
      <c r="K490" s="14"/>
      <c r="L490" s="196"/>
      <c r="M490" s="201"/>
      <c r="N490" s="202"/>
      <c r="O490" s="202"/>
      <c r="P490" s="202"/>
      <c r="Q490" s="202"/>
      <c r="R490" s="202"/>
      <c r="S490" s="202"/>
      <c r="T490" s="20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197" t="s">
        <v>329</v>
      </c>
      <c r="AU490" s="197" t="s">
        <v>85</v>
      </c>
      <c r="AV490" s="14" t="s">
        <v>88</v>
      </c>
      <c r="AW490" s="14" t="s">
        <v>33</v>
      </c>
      <c r="AX490" s="14" t="s">
        <v>77</v>
      </c>
      <c r="AY490" s="197" t="s">
        <v>321</v>
      </c>
    </row>
    <row r="491" s="13" customFormat="1">
      <c r="A491" s="13"/>
      <c r="B491" s="187"/>
      <c r="C491" s="13"/>
      <c r="D491" s="188" t="s">
        <v>329</v>
      </c>
      <c r="E491" s="189" t="s">
        <v>1</v>
      </c>
      <c r="F491" s="190" t="s">
        <v>679</v>
      </c>
      <c r="G491" s="13"/>
      <c r="H491" s="191">
        <v>70.379999999999995</v>
      </c>
      <c r="I491" s="192"/>
      <c r="J491" s="13"/>
      <c r="K491" s="13"/>
      <c r="L491" s="187"/>
      <c r="M491" s="193"/>
      <c r="N491" s="194"/>
      <c r="O491" s="194"/>
      <c r="P491" s="194"/>
      <c r="Q491" s="194"/>
      <c r="R491" s="194"/>
      <c r="S491" s="194"/>
      <c r="T491" s="195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189" t="s">
        <v>329</v>
      </c>
      <c r="AU491" s="189" t="s">
        <v>85</v>
      </c>
      <c r="AV491" s="13" t="s">
        <v>85</v>
      </c>
      <c r="AW491" s="13" t="s">
        <v>33</v>
      </c>
      <c r="AX491" s="13" t="s">
        <v>77</v>
      </c>
      <c r="AY491" s="189" t="s">
        <v>321</v>
      </c>
    </row>
    <row r="492" s="13" customFormat="1">
      <c r="A492" s="13"/>
      <c r="B492" s="187"/>
      <c r="C492" s="13"/>
      <c r="D492" s="188" t="s">
        <v>329</v>
      </c>
      <c r="E492" s="189" t="s">
        <v>1</v>
      </c>
      <c r="F492" s="190" t="s">
        <v>680</v>
      </c>
      <c r="G492" s="13"/>
      <c r="H492" s="191">
        <v>-3.3599999999999999</v>
      </c>
      <c r="I492" s="192"/>
      <c r="J492" s="13"/>
      <c r="K492" s="13"/>
      <c r="L492" s="187"/>
      <c r="M492" s="193"/>
      <c r="N492" s="194"/>
      <c r="O492" s="194"/>
      <c r="P492" s="194"/>
      <c r="Q492" s="194"/>
      <c r="R492" s="194"/>
      <c r="S492" s="194"/>
      <c r="T492" s="195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189" t="s">
        <v>329</v>
      </c>
      <c r="AU492" s="189" t="s">
        <v>85</v>
      </c>
      <c r="AV492" s="13" t="s">
        <v>85</v>
      </c>
      <c r="AW492" s="13" t="s">
        <v>33</v>
      </c>
      <c r="AX492" s="13" t="s">
        <v>77</v>
      </c>
      <c r="AY492" s="189" t="s">
        <v>321</v>
      </c>
    </row>
    <row r="493" s="13" customFormat="1">
      <c r="A493" s="13"/>
      <c r="B493" s="187"/>
      <c r="C493" s="13"/>
      <c r="D493" s="188" t="s">
        <v>329</v>
      </c>
      <c r="E493" s="189" t="s">
        <v>1</v>
      </c>
      <c r="F493" s="190" t="s">
        <v>778</v>
      </c>
      <c r="G493" s="13"/>
      <c r="H493" s="191">
        <v>1.1599999999999999</v>
      </c>
      <c r="I493" s="192"/>
      <c r="J493" s="13"/>
      <c r="K493" s="13"/>
      <c r="L493" s="187"/>
      <c r="M493" s="193"/>
      <c r="N493" s="194"/>
      <c r="O493" s="194"/>
      <c r="P493" s="194"/>
      <c r="Q493" s="194"/>
      <c r="R493" s="194"/>
      <c r="S493" s="194"/>
      <c r="T493" s="195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189" t="s">
        <v>329</v>
      </c>
      <c r="AU493" s="189" t="s">
        <v>85</v>
      </c>
      <c r="AV493" s="13" t="s">
        <v>85</v>
      </c>
      <c r="AW493" s="13" t="s">
        <v>33</v>
      </c>
      <c r="AX493" s="13" t="s">
        <v>77</v>
      </c>
      <c r="AY493" s="189" t="s">
        <v>321</v>
      </c>
    </row>
    <row r="494" s="13" customFormat="1">
      <c r="A494" s="13"/>
      <c r="B494" s="187"/>
      <c r="C494" s="13"/>
      <c r="D494" s="188" t="s">
        <v>329</v>
      </c>
      <c r="E494" s="189" t="s">
        <v>1</v>
      </c>
      <c r="F494" s="190" t="s">
        <v>681</v>
      </c>
      <c r="G494" s="13"/>
      <c r="H494" s="191">
        <v>-23</v>
      </c>
      <c r="I494" s="192"/>
      <c r="J494" s="13"/>
      <c r="K494" s="13"/>
      <c r="L494" s="187"/>
      <c r="M494" s="193"/>
      <c r="N494" s="194"/>
      <c r="O494" s="194"/>
      <c r="P494" s="194"/>
      <c r="Q494" s="194"/>
      <c r="R494" s="194"/>
      <c r="S494" s="194"/>
      <c r="T494" s="195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189" t="s">
        <v>329</v>
      </c>
      <c r="AU494" s="189" t="s">
        <v>85</v>
      </c>
      <c r="AV494" s="13" t="s">
        <v>85</v>
      </c>
      <c r="AW494" s="13" t="s">
        <v>33</v>
      </c>
      <c r="AX494" s="13" t="s">
        <v>77</v>
      </c>
      <c r="AY494" s="189" t="s">
        <v>321</v>
      </c>
    </row>
    <row r="495" s="13" customFormat="1">
      <c r="A495" s="13"/>
      <c r="B495" s="187"/>
      <c r="C495" s="13"/>
      <c r="D495" s="188" t="s">
        <v>329</v>
      </c>
      <c r="E495" s="189" t="s">
        <v>1</v>
      </c>
      <c r="F495" s="190" t="s">
        <v>779</v>
      </c>
      <c r="G495" s="13"/>
      <c r="H495" s="191">
        <v>9.4499999999999993</v>
      </c>
      <c r="I495" s="192"/>
      <c r="J495" s="13"/>
      <c r="K495" s="13"/>
      <c r="L495" s="187"/>
      <c r="M495" s="193"/>
      <c r="N495" s="194"/>
      <c r="O495" s="194"/>
      <c r="P495" s="194"/>
      <c r="Q495" s="194"/>
      <c r="R495" s="194"/>
      <c r="S495" s="194"/>
      <c r="T495" s="195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189" t="s">
        <v>329</v>
      </c>
      <c r="AU495" s="189" t="s">
        <v>85</v>
      </c>
      <c r="AV495" s="13" t="s">
        <v>85</v>
      </c>
      <c r="AW495" s="13" t="s">
        <v>33</v>
      </c>
      <c r="AX495" s="13" t="s">
        <v>77</v>
      </c>
      <c r="AY495" s="189" t="s">
        <v>321</v>
      </c>
    </row>
    <row r="496" s="14" customFormat="1">
      <c r="A496" s="14"/>
      <c r="B496" s="196"/>
      <c r="C496" s="14"/>
      <c r="D496" s="188" t="s">
        <v>329</v>
      </c>
      <c r="E496" s="197" t="s">
        <v>1</v>
      </c>
      <c r="F496" s="198" t="s">
        <v>655</v>
      </c>
      <c r="G496" s="14"/>
      <c r="H496" s="199">
        <v>54.630000000000003</v>
      </c>
      <c r="I496" s="200"/>
      <c r="J496" s="14"/>
      <c r="K496" s="14"/>
      <c r="L496" s="196"/>
      <c r="M496" s="201"/>
      <c r="N496" s="202"/>
      <c r="O496" s="202"/>
      <c r="P496" s="202"/>
      <c r="Q496" s="202"/>
      <c r="R496" s="202"/>
      <c r="S496" s="202"/>
      <c r="T496" s="20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197" t="s">
        <v>329</v>
      </c>
      <c r="AU496" s="197" t="s">
        <v>85</v>
      </c>
      <c r="AV496" s="14" t="s">
        <v>88</v>
      </c>
      <c r="AW496" s="14" t="s">
        <v>33</v>
      </c>
      <c r="AX496" s="14" t="s">
        <v>77</v>
      </c>
      <c r="AY496" s="197" t="s">
        <v>321</v>
      </c>
    </row>
    <row r="497" s="15" customFormat="1">
      <c r="A497" s="15"/>
      <c r="B497" s="204"/>
      <c r="C497" s="15"/>
      <c r="D497" s="188" t="s">
        <v>329</v>
      </c>
      <c r="E497" s="205" t="s">
        <v>142</v>
      </c>
      <c r="F497" s="206" t="s">
        <v>682</v>
      </c>
      <c r="G497" s="15"/>
      <c r="H497" s="207">
        <v>94.938000000000002</v>
      </c>
      <c r="I497" s="208"/>
      <c r="J497" s="15"/>
      <c r="K497" s="15"/>
      <c r="L497" s="204"/>
      <c r="M497" s="209"/>
      <c r="N497" s="210"/>
      <c r="O497" s="210"/>
      <c r="P497" s="210"/>
      <c r="Q497" s="210"/>
      <c r="R497" s="210"/>
      <c r="S497" s="210"/>
      <c r="T497" s="211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05" t="s">
        <v>329</v>
      </c>
      <c r="AU497" s="205" t="s">
        <v>85</v>
      </c>
      <c r="AV497" s="15" t="s">
        <v>91</v>
      </c>
      <c r="AW497" s="15" t="s">
        <v>33</v>
      </c>
      <c r="AX497" s="15" t="s">
        <v>77</v>
      </c>
      <c r="AY497" s="205" t="s">
        <v>321</v>
      </c>
    </row>
    <row r="498" s="13" customFormat="1">
      <c r="A498" s="13"/>
      <c r="B498" s="187"/>
      <c r="C498" s="13"/>
      <c r="D498" s="188" t="s">
        <v>329</v>
      </c>
      <c r="E498" s="189" t="s">
        <v>1</v>
      </c>
      <c r="F498" s="190" t="s">
        <v>780</v>
      </c>
      <c r="G498" s="13"/>
      <c r="H498" s="191">
        <v>185.93199999999999</v>
      </c>
      <c r="I498" s="192"/>
      <c r="J498" s="13"/>
      <c r="K498" s="13"/>
      <c r="L498" s="187"/>
      <c r="M498" s="193"/>
      <c r="N498" s="194"/>
      <c r="O498" s="194"/>
      <c r="P498" s="194"/>
      <c r="Q498" s="194"/>
      <c r="R498" s="194"/>
      <c r="S498" s="194"/>
      <c r="T498" s="195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189" t="s">
        <v>329</v>
      </c>
      <c r="AU498" s="189" t="s">
        <v>85</v>
      </c>
      <c r="AV498" s="13" t="s">
        <v>85</v>
      </c>
      <c r="AW498" s="13" t="s">
        <v>33</v>
      </c>
      <c r="AX498" s="13" t="s">
        <v>77</v>
      </c>
      <c r="AY498" s="189" t="s">
        <v>321</v>
      </c>
    </row>
    <row r="499" s="13" customFormat="1">
      <c r="A499" s="13"/>
      <c r="B499" s="187"/>
      <c r="C499" s="13"/>
      <c r="D499" s="188" t="s">
        <v>329</v>
      </c>
      <c r="E499" s="189" t="s">
        <v>1</v>
      </c>
      <c r="F499" s="190" t="s">
        <v>684</v>
      </c>
      <c r="G499" s="13"/>
      <c r="H499" s="191">
        <v>-35.575000000000003</v>
      </c>
      <c r="I499" s="192"/>
      <c r="J499" s="13"/>
      <c r="K499" s="13"/>
      <c r="L499" s="187"/>
      <c r="M499" s="193"/>
      <c r="N499" s="194"/>
      <c r="O499" s="194"/>
      <c r="P499" s="194"/>
      <c r="Q499" s="194"/>
      <c r="R499" s="194"/>
      <c r="S499" s="194"/>
      <c r="T499" s="195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189" t="s">
        <v>329</v>
      </c>
      <c r="AU499" s="189" t="s">
        <v>85</v>
      </c>
      <c r="AV499" s="13" t="s">
        <v>85</v>
      </c>
      <c r="AW499" s="13" t="s">
        <v>33</v>
      </c>
      <c r="AX499" s="13" t="s">
        <v>77</v>
      </c>
      <c r="AY499" s="189" t="s">
        <v>321</v>
      </c>
    </row>
    <row r="500" s="13" customFormat="1">
      <c r="A500" s="13"/>
      <c r="B500" s="187"/>
      <c r="C500" s="13"/>
      <c r="D500" s="188" t="s">
        <v>329</v>
      </c>
      <c r="E500" s="189" t="s">
        <v>1</v>
      </c>
      <c r="F500" s="190" t="s">
        <v>685</v>
      </c>
      <c r="G500" s="13"/>
      <c r="H500" s="191">
        <v>-13.414999999999999</v>
      </c>
      <c r="I500" s="192"/>
      <c r="J500" s="13"/>
      <c r="K500" s="13"/>
      <c r="L500" s="187"/>
      <c r="M500" s="193"/>
      <c r="N500" s="194"/>
      <c r="O500" s="194"/>
      <c r="P500" s="194"/>
      <c r="Q500" s="194"/>
      <c r="R500" s="194"/>
      <c r="S500" s="194"/>
      <c r="T500" s="195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189" t="s">
        <v>329</v>
      </c>
      <c r="AU500" s="189" t="s">
        <v>85</v>
      </c>
      <c r="AV500" s="13" t="s">
        <v>85</v>
      </c>
      <c r="AW500" s="13" t="s">
        <v>33</v>
      </c>
      <c r="AX500" s="13" t="s">
        <v>77</v>
      </c>
      <c r="AY500" s="189" t="s">
        <v>321</v>
      </c>
    </row>
    <row r="501" s="13" customFormat="1">
      <c r="A501" s="13"/>
      <c r="B501" s="187"/>
      <c r="C501" s="13"/>
      <c r="D501" s="188" t="s">
        <v>329</v>
      </c>
      <c r="E501" s="189" t="s">
        <v>1</v>
      </c>
      <c r="F501" s="190" t="s">
        <v>686</v>
      </c>
      <c r="G501" s="13"/>
      <c r="H501" s="191">
        <v>-22.050000000000001</v>
      </c>
      <c r="I501" s="192"/>
      <c r="J501" s="13"/>
      <c r="K501" s="13"/>
      <c r="L501" s="187"/>
      <c r="M501" s="193"/>
      <c r="N501" s="194"/>
      <c r="O501" s="194"/>
      <c r="P501" s="194"/>
      <c r="Q501" s="194"/>
      <c r="R501" s="194"/>
      <c r="S501" s="194"/>
      <c r="T501" s="195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189" t="s">
        <v>329</v>
      </c>
      <c r="AU501" s="189" t="s">
        <v>85</v>
      </c>
      <c r="AV501" s="13" t="s">
        <v>85</v>
      </c>
      <c r="AW501" s="13" t="s">
        <v>33</v>
      </c>
      <c r="AX501" s="13" t="s">
        <v>77</v>
      </c>
      <c r="AY501" s="189" t="s">
        <v>321</v>
      </c>
    </row>
    <row r="502" s="13" customFormat="1">
      <c r="A502" s="13"/>
      <c r="B502" s="187"/>
      <c r="C502" s="13"/>
      <c r="D502" s="188" t="s">
        <v>329</v>
      </c>
      <c r="E502" s="189" t="s">
        <v>1</v>
      </c>
      <c r="F502" s="190" t="s">
        <v>687</v>
      </c>
      <c r="G502" s="13"/>
      <c r="H502" s="191">
        <v>-6.5099999999999998</v>
      </c>
      <c r="I502" s="192"/>
      <c r="J502" s="13"/>
      <c r="K502" s="13"/>
      <c r="L502" s="187"/>
      <c r="M502" s="193"/>
      <c r="N502" s="194"/>
      <c r="O502" s="194"/>
      <c r="P502" s="194"/>
      <c r="Q502" s="194"/>
      <c r="R502" s="194"/>
      <c r="S502" s="194"/>
      <c r="T502" s="195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189" t="s">
        <v>329</v>
      </c>
      <c r="AU502" s="189" t="s">
        <v>85</v>
      </c>
      <c r="AV502" s="13" t="s">
        <v>85</v>
      </c>
      <c r="AW502" s="13" t="s">
        <v>33</v>
      </c>
      <c r="AX502" s="13" t="s">
        <v>77</v>
      </c>
      <c r="AY502" s="189" t="s">
        <v>321</v>
      </c>
    </row>
    <row r="503" s="13" customFormat="1">
      <c r="A503" s="13"/>
      <c r="B503" s="187"/>
      <c r="C503" s="13"/>
      <c r="D503" s="188" t="s">
        <v>329</v>
      </c>
      <c r="E503" s="189" t="s">
        <v>1</v>
      </c>
      <c r="F503" s="190" t="s">
        <v>781</v>
      </c>
      <c r="G503" s="13"/>
      <c r="H503" s="191">
        <v>3.1200000000000001</v>
      </c>
      <c r="I503" s="192"/>
      <c r="J503" s="13"/>
      <c r="K503" s="13"/>
      <c r="L503" s="187"/>
      <c r="M503" s="193"/>
      <c r="N503" s="194"/>
      <c r="O503" s="194"/>
      <c r="P503" s="194"/>
      <c r="Q503" s="194"/>
      <c r="R503" s="194"/>
      <c r="S503" s="194"/>
      <c r="T503" s="195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189" t="s">
        <v>329</v>
      </c>
      <c r="AU503" s="189" t="s">
        <v>85</v>
      </c>
      <c r="AV503" s="13" t="s">
        <v>85</v>
      </c>
      <c r="AW503" s="13" t="s">
        <v>33</v>
      </c>
      <c r="AX503" s="13" t="s">
        <v>77</v>
      </c>
      <c r="AY503" s="189" t="s">
        <v>321</v>
      </c>
    </row>
    <row r="504" s="13" customFormat="1">
      <c r="A504" s="13"/>
      <c r="B504" s="187"/>
      <c r="C504" s="13"/>
      <c r="D504" s="188" t="s">
        <v>329</v>
      </c>
      <c r="E504" s="189" t="s">
        <v>1</v>
      </c>
      <c r="F504" s="190" t="s">
        <v>782</v>
      </c>
      <c r="G504" s="13"/>
      <c r="H504" s="191">
        <v>18.18</v>
      </c>
      <c r="I504" s="192"/>
      <c r="J504" s="13"/>
      <c r="K504" s="13"/>
      <c r="L504" s="187"/>
      <c r="M504" s="193"/>
      <c r="N504" s="194"/>
      <c r="O504" s="194"/>
      <c r="P504" s="194"/>
      <c r="Q504" s="194"/>
      <c r="R504" s="194"/>
      <c r="S504" s="194"/>
      <c r="T504" s="195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189" t="s">
        <v>329</v>
      </c>
      <c r="AU504" s="189" t="s">
        <v>85</v>
      </c>
      <c r="AV504" s="13" t="s">
        <v>85</v>
      </c>
      <c r="AW504" s="13" t="s">
        <v>33</v>
      </c>
      <c r="AX504" s="13" t="s">
        <v>77</v>
      </c>
      <c r="AY504" s="189" t="s">
        <v>321</v>
      </c>
    </row>
    <row r="505" s="14" customFormat="1">
      <c r="A505" s="14"/>
      <c r="B505" s="196"/>
      <c r="C505" s="14"/>
      <c r="D505" s="188" t="s">
        <v>329</v>
      </c>
      <c r="E505" s="197" t="s">
        <v>1</v>
      </c>
      <c r="F505" s="198" t="s">
        <v>650</v>
      </c>
      <c r="G505" s="14"/>
      <c r="H505" s="199">
        <v>129.68199999999999</v>
      </c>
      <c r="I505" s="200"/>
      <c r="J505" s="14"/>
      <c r="K505" s="14"/>
      <c r="L505" s="196"/>
      <c r="M505" s="201"/>
      <c r="N505" s="202"/>
      <c r="O505" s="202"/>
      <c r="P505" s="202"/>
      <c r="Q505" s="202"/>
      <c r="R505" s="202"/>
      <c r="S505" s="202"/>
      <c r="T505" s="20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197" t="s">
        <v>329</v>
      </c>
      <c r="AU505" s="197" t="s">
        <v>85</v>
      </c>
      <c r="AV505" s="14" t="s">
        <v>88</v>
      </c>
      <c r="AW505" s="14" t="s">
        <v>33</v>
      </c>
      <c r="AX505" s="14" t="s">
        <v>77</v>
      </c>
      <c r="AY505" s="197" t="s">
        <v>321</v>
      </c>
    </row>
    <row r="506" s="13" customFormat="1">
      <c r="A506" s="13"/>
      <c r="B506" s="187"/>
      <c r="C506" s="13"/>
      <c r="D506" s="188" t="s">
        <v>329</v>
      </c>
      <c r="E506" s="189" t="s">
        <v>1</v>
      </c>
      <c r="F506" s="190" t="s">
        <v>783</v>
      </c>
      <c r="G506" s="13"/>
      <c r="H506" s="191">
        <v>186.05199999999999</v>
      </c>
      <c r="I506" s="192"/>
      <c r="J506" s="13"/>
      <c r="K506" s="13"/>
      <c r="L506" s="187"/>
      <c r="M506" s="193"/>
      <c r="N506" s="194"/>
      <c r="O506" s="194"/>
      <c r="P506" s="194"/>
      <c r="Q506" s="194"/>
      <c r="R506" s="194"/>
      <c r="S506" s="194"/>
      <c r="T506" s="195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189" t="s">
        <v>329</v>
      </c>
      <c r="AU506" s="189" t="s">
        <v>85</v>
      </c>
      <c r="AV506" s="13" t="s">
        <v>85</v>
      </c>
      <c r="AW506" s="13" t="s">
        <v>33</v>
      </c>
      <c r="AX506" s="13" t="s">
        <v>77</v>
      </c>
      <c r="AY506" s="189" t="s">
        <v>321</v>
      </c>
    </row>
    <row r="507" s="13" customFormat="1">
      <c r="A507" s="13"/>
      <c r="B507" s="187"/>
      <c r="C507" s="13"/>
      <c r="D507" s="188" t="s">
        <v>329</v>
      </c>
      <c r="E507" s="189" t="s">
        <v>1</v>
      </c>
      <c r="F507" s="190" t="s">
        <v>690</v>
      </c>
      <c r="G507" s="13"/>
      <c r="H507" s="191">
        <v>-3.036</v>
      </c>
      <c r="I507" s="192"/>
      <c r="J507" s="13"/>
      <c r="K507" s="13"/>
      <c r="L507" s="187"/>
      <c r="M507" s="193"/>
      <c r="N507" s="194"/>
      <c r="O507" s="194"/>
      <c r="P507" s="194"/>
      <c r="Q507" s="194"/>
      <c r="R507" s="194"/>
      <c r="S507" s="194"/>
      <c r="T507" s="195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189" t="s">
        <v>329</v>
      </c>
      <c r="AU507" s="189" t="s">
        <v>85</v>
      </c>
      <c r="AV507" s="13" t="s">
        <v>85</v>
      </c>
      <c r="AW507" s="13" t="s">
        <v>33</v>
      </c>
      <c r="AX507" s="13" t="s">
        <v>77</v>
      </c>
      <c r="AY507" s="189" t="s">
        <v>321</v>
      </c>
    </row>
    <row r="508" s="13" customFormat="1">
      <c r="A508" s="13"/>
      <c r="B508" s="187"/>
      <c r="C508" s="13"/>
      <c r="D508" s="188" t="s">
        <v>329</v>
      </c>
      <c r="E508" s="189" t="s">
        <v>1</v>
      </c>
      <c r="F508" s="190" t="s">
        <v>784</v>
      </c>
      <c r="G508" s="13"/>
      <c r="H508" s="191">
        <v>1.0860000000000001</v>
      </c>
      <c r="I508" s="192"/>
      <c r="J508" s="13"/>
      <c r="K508" s="13"/>
      <c r="L508" s="187"/>
      <c r="M508" s="193"/>
      <c r="N508" s="194"/>
      <c r="O508" s="194"/>
      <c r="P508" s="194"/>
      <c r="Q508" s="194"/>
      <c r="R508" s="194"/>
      <c r="S508" s="194"/>
      <c r="T508" s="195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189" t="s">
        <v>329</v>
      </c>
      <c r="AU508" s="189" t="s">
        <v>85</v>
      </c>
      <c r="AV508" s="13" t="s">
        <v>85</v>
      </c>
      <c r="AW508" s="13" t="s">
        <v>33</v>
      </c>
      <c r="AX508" s="13" t="s">
        <v>77</v>
      </c>
      <c r="AY508" s="189" t="s">
        <v>321</v>
      </c>
    </row>
    <row r="509" s="13" customFormat="1">
      <c r="A509" s="13"/>
      <c r="B509" s="187"/>
      <c r="C509" s="13"/>
      <c r="D509" s="188" t="s">
        <v>329</v>
      </c>
      <c r="E509" s="189" t="s">
        <v>1</v>
      </c>
      <c r="F509" s="190" t="s">
        <v>691</v>
      </c>
      <c r="G509" s="13"/>
      <c r="H509" s="191">
        <v>-10.295999999999999</v>
      </c>
      <c r="I509" s="192"/>
      <c r="J509" s="13"/>
      <c r="K509" s="13"/>
      <c r="L509" s="187"/>
      <c r="M509" s="193"/>
      <c r="N509" s="194"/>
      <c r="O509" s="194"/>
      <c r="P509" s="194"/>
      <c r="Q509" s="194"/>
      <c r="R509" s="194"/>
      <c r="S509" s="194"/>
      <c r="T509" s="19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189" t="s">
        <v>329</v>
      </c>
      <c r="AU509" s="189" t="s">
        <v>85</v>
      </c>
      <c r="AV509" s="13" t="s">
        <v>85</v>
      </c>
      <c r="AW509" s="13" t="s">
        <v>33</v>
      </c>
      <c r="AX509" s="13" t="s">
        <v>77</v>
      </c>
      <c r="AY509" s="189" t="s">
        <v>321</v>
      </c>
    </row>
    <row r="510" s="13" customFormat="1">
      <c r="A510" s="13"/>
      <c r="B510" s="187"/>
      <c r="C510" s="13"/>
      <c r="D510" s="188" t="s">
        <v>329</v>
      </c>
      <c r="E510" s="189" t="s">
        <v>1</v>
      </c>
      <c r="F510" s="190" t="s">
        <v>785</v>
      </c>
      <c r="G510" s="13"/>
      <c r="H510" s="191">
        <v>3.9239999999999999</v>
      </c>
      <c r="I510" s="192"/>
      <c r="J510" s="13"/>
      <c r="K510" s="13"/>
      <c r="L510" s="187"/>
      <c r="M510" s="193"/>
      <c r="N510" s="194"/>
      <c r="O510" s="194"/>
      <c r="P510" s="194"/>
      <c r="Q510" s="194"/>
      <c r="R510" s="194"/>
      <c r="S510" s="194"/>
      <c r="T510" s="195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189" t="s">
        <v>329</v>
      </c>
      <c r="AU510" s="189" t="s">
        <v>85</v>
      </c>
      <c r="AV510" s="13" t="s">
        <v>85</v>
      </c>
      <c r="AW510" s="13" t="s">
        <v>33</v>
      </c>
      <c r="AX510" s="13" t="s">
        <v>77</v>
      </c>
      <c r="AY510" s="189" t="s">
        <v>321</v>
      </c>
    </row>
    <row r="511" s="13" customFormat="1">
      <c r="A511" s="13"/>
      <c r="B511" s="187"/>
      <c r="C511" s="13"/>
      <c r="D511" s="188" t="s">
        <v>329</v>
      </c>
      <c r="E511" s="189" t="s">
        <v>1</v>
      </c>
      <c r="F511" s="190" t="s">
        <v>692</v>
      </c>
      <c r="G511" s="13"/>
      <c r="H511" s="191">
        <v>-1.147</v>
      </c>
      <c r="I511" s="192"/>
      <c r="J511" s="13"/>
      <c r="K511" s="13"/>
      <c r="L511" s="187"/>
      <c r="M511" s="193"/>
      <c r="N511" s="194"/>
      <c r="O511" s="194"/>
      <c r="P511" s="194"/>
      <c r="Q511" s="194"/>
      <c r="R511" s="194"/>
      <c r="S511" s="194"/>
      <c r="T511" s="195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189" t="s">
        <v>329</v>
      </c>
      <c r="AU511" s="189" t="s">
        <v>85</v>
      </c>
      <c r="AV511" s="13" t="s">
        <v>85</v>
      </c>
      <c r="AW511" s="13" t="s">
        <v>33</v>
      </c>
      <c r="AX511" s="13" t="s">
        <v>77</v>
      </c>
      <c r="AY511" s="189" t="s">
        <v>321</v>
      </c>
    </row>
    <row r="512" s="13" customFormat="1">
      <c r="A512" s="13"/>
      <c r="B512" s="187"/>
      <c r="C512" s="13"/>
      <c r="D512" s="188" t="s">
        <v>329</v>
      </c>
      <c r="E512" s="189" t="s">
        <v>1</v>
      </c>
      <c r="F512" s="190" t="s">
        <v>786</v>
      </c>
      <c r="G512" s="13"/>
      <c r="H512" s="191">
        <v>0.64800000000000002</v>
      </c>
      <c r="I512" s="192"/>
      <c r="J512" s="13"/>
      <c r="K512" s="13"/>
      <c r="L512" s="187"/>
      <c r="M512" s="193"/>
      <c r="N512" s="194"/>
      <c r="O512" s="194"/>
      <c r="P512" s="194"/>
      <c r="Q512" s="194"/>
      <c r="R512" s="194"/>
      <c r="S512" s="194"/>
      <c r="T512" s="195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189" t="s">
        <v>329</v>
      </c>
      <c r="AU512" s="189" t="s">
        <v>85</v>
      </c>
      <c r="AV512" s="13" t="s">
        <v>85</v>
      </c>
      <c r="AW512" s="13" t="s">
        <v>33</v>
      </c>
      <c r="AX512" s="13" t="s">
        <v>77</v>
      </c>
      <c r="AY512" s="189" t="s">
        <v>321</v>
      </c>
    </row>
    <row r="513" s="13" customFormat="1">
      <c r="A513" s="13"/>
      <c r="B513" s="187"/>
      <c r="C513" s="13"/>
      <c r="D513" s="188" t="s">
        <v>329</v>
      </c>
      <c r="E513" s="189" t="s">
        <v>1</v>
      </c>
      <c r="F513" s="190" t="s">
        <v>782</v>
      </c>
      <c r="G513" s="13"/>
      <c r="H513" s="191">
        <v>18.18</v>
      </c>
      <c r="I513" s="192"/>
      <c r="J513" s="13"/>
      <c r="K513" s="13"/>
      <c r="L513" s="187"/>
      <c r="M513" s="193"/>
      <c r="N513" s="194"/>
      <c r="O513" s="194"/>
      <c r="P513" s="194"/>
      <c r="Q513" s="194"/>
      <c r="R513" s="194"/>
      <c r="S513" s="194"/>
      <c r="T513" s="19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189" t="s">
        <v>329</v>
      </c>
      <c r="AU513" s="189" t="s">
        <v>85</v>
      </c>
      <c r="AV513" s="13" t="s">
        <v>85</v>
      </c>
      <c r="AW513" s="13" t="s">
        <v>33</v>
      </c>
      <c r="AX513" s="13" t="s">
        <v>77</v>
      </c>
      <c r="AY513" s="189" t="s">
        <v>321</v>
      </c>
    </row>
    <row r="514" s="14" customFormat="1">
      <c r="A514" s="14"/>
      <c r="B514" s="196"/>
      <c r="C514" s="14"/>
      <c r="D514" s="188" t="s">
        <v>329</v>
      </c>
      <c r="E514" s="197" t="s">
        <v>1</v>
      </c>
      <c r="F514" s="198" t="s">
        <v>653</v>
      </c>
      <c r="G514" s="14"/>
      <c r="H514" s="199">
        <v>195.411</v>
      </c>
      <c r="I514" s="200"/>
      <c r="J514" s="14"/>
      <c r="K514" s="14"/>
      <c r="L514" s="196"/>
      <c r="M514" s="201"/>
      <c r="N514" s="202"/>
      <c r="O514" s="202"/>
      <c r="P514" s="202"/>
      <c r="Q514" s="202"/>
      <c r="R514" s="202"/>
      <c r="S514" s="202"/>
      <c r="T514" s="20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197" t="s">
        <v>329</v>
      </c>
      <c r="AU514" s="197" t="s">
        <v>85</v>
      </c>
      <c r="AV514" s="14" t="s">
        <v>88</v>
      </c>
      <c r="AW514" s="14" t="s">
        <v>33</v>
      </c>
      <c r="AX514" s="14" t="s">
        <v>77</v>
      </c>
      <c r="AY514" s="197" t="s">
        <v>321</v>
      </c>
    </row>
    <row r="515" s="13" customFormat="1">
      <c r="A515" s="13"/>
      <c r="B515" s="187"/>
      <c r="C515" s="13"/>
      <c r="D515" s="188" t="s">
        <v>329</v>
      </c>
      <c r="E515" s="189" t="s">
        <v>1</v>
      </c>
      <c r="F515" s="190" t="s">
        <v>693</v>
      </c>
      <c r="G515" s="13"/>
      <c r="H515" s="191">
        <v>435.26799999999997</v>
      </c>
      <c r="I515" s="192"/>
      <c r="J515" s="13"/>
      <c r="K515" s="13"/>
      <c r="L515" s="187"/>
      <c r="M515" s="193"/>
      <c r="N515" s="194"/>
      <c r="O515" s="194"/>
      <c r="P515" s="194"/>
      <c r="Q515" s="194"/>
      <c r="R515" s="194"/>
      <c r="S515" s="194"/>
      <c r="T515" s="195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189" t="s">
        <v>329</v>
      </c>
      <c r="AU515" s="189" t="s">
        <v>85</v>
      </c>
      <c r="AV515" s="13" t="s">
        <v>85</v>
      </c>
      <c r="AW515" s="13" t="s">
        <v>33</v>
      </c>
      <c r="AX515" s="13" t="s">
        <v>77</v>
      </c>
      <c r="AY515" s="189" t="s">
        <v>321</v>
      </c>
    </row>
    <row r="516" s="13" customFormat="1">
      <c r="A516" s="13"/>
      <c r="B516" s="187"/>
      <c r="C516" s="13"/>
      <c r="D516" s="188" t="s">
        <v>329</v>
      </c>
      <c r="E516" s="189" t="s">
        <v>1</v>
      </c>
      <c r="F516" s="190" t="s">
        <v>694</v>
      </c>
      <c r="G516" s="13"/>
      <c r="H516" s="191">
        <v>-7.0700000000000003</v>
      </c>
      <c r="I516" s="192"/>
      <c r="J516" s="13"/>
      <c r="K516" s="13"/>
      <c r="L516" s="187"/>
      <c r="M516" s="193"/>
      <c r="N516" s="194"/>
      <c r="O516" s="194"/>
      <c r="P516" s="194"/>
      <c r="Q516" s="194"/>
      <c r="R516" s="194"/>
      <c r="S516" s="194"/>
      <c r="T516" s="195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189" t="s">
        <v>329</v>
      </c>
      <c r="AU516" s="189" t="s">
        <v>85</v>
      </c>
      <c r="AV516" s="13" t="s">
        <v>85</v>
      </c>
      <c r="AW516" s="13" t="s">
        <v>33</v>
      </c>
      <c r="AX516" s="13" t="s">
        <v>77</v>
      </c>
      <c r="AY516" s="189" t="s">
        <v>321</v>
      </c>
    </row>
    <row r="517" s="13" customFormat="1">
      <c r="A517" s="13"/>
      <c r="B517" s="187"/>
      <c r="C517" s="13"/>
      <c r="D517" s="188" t="s">
        <v>329</v>
      </c>
      <c r="E517" s="189" t="s">
        <v>1</v>
      </c>
      <c r="F517" s="190" t="s">
        <v>695</v>
      </c>
      <c r="G517" s="13"/>
      <c r="H517" s="191">
        <v>-11.039999999999999</v>
      </c>
      <c r="I517" s="192"/>
      <c r="J517" s="13"/>
      <c r="K517" s="13"/>
      <c r="L517" s="187"/>
      <c r="M517" s="193"/>
      <c r="N517" s="194"/>
      <c r="O517" s="194"/>
      <c r="P517" s="194"/>
      <c r="Q517" s="194"/>
      <c r="R517" s="194"/>
      <c r="S517" s="194"/>
      <c r="T517" s="195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189" t="s">
        <v>329</v>
      </c>
      <c r="AU517" s="189" t="s">
        <v>85</v>
      </c>
      <c r="AV517" s="13" t="s">
        <v>85</v>
      </c>
      <c r="AW517" s="13" t="s">
        <v>33</v>
      </c>
      <c r="AX517" s="13" t="s">
        <v>77</v>
      </c>
      <c r="AY517" s="189" t="s">
        <v>321</v>
      </c>
    </row>
    <row r="518" s="13" customFormat="1">
      <c r="A518" s="13"/>
      <c r="B518" s="187"/>
      <c r="C518" s="13"/>
      <c r="D518" s="188" t="s">
        <v>329</v>
      </c>
      <c r="E518" s="189" t="s">
        <v>1</v>
      </c>
      <c r="F518" s="190" t="s">
        <v>696</v>
      </c>
      <c r="G518" s="13"/>
      <c r="H518" s="191">
        <v>-27.600000000000001</v>
      </c>
      <c r="I518" s="192"/>
      <c r="J518" s="13"/>
      <c r="K518" s="13"/>
      <c r="L518" s="187"/>
      <c r="M518" s="193"/>
      <c r="N518" s="194"/>
      <c r="O518" s="194"/>
      <c r="P518" s="194"/>
      <c r="Q518" s="194"/>
      <c r="R518" s="194"/>
      <c r="S518" s="194"/>
      <c r="T518" s="195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189" t="s">
        <v>329</v>
      </c>
      <c r="AU518" s="189" t="s">
        <v>85</v>
      </c>
      <c r="AV518" s="13" t="s">
        <v>85</v>
      </c>
      <c r="AW518" s="13" t="s">
        <v>33</v>
      </c>
      <c r="AX518" s="13" t="s">
        <v>77</v>
      </c>
      <c r="AY518" s="189" t="s">
        <v>321</v>
      </c>
    </row>
    <row r="519" s="13" customFormat="1">
      <c r="A519" s="13"/>
      <c r="B519" s="187"/>
      <c r="C519" s="13"/>
      <c r="D519" s="188" t="s">
        <v>329</v>
      </c>
      <c r="E519" s="189" t="s">
        <v>1</v>
      </c>
      <c r="F519" s="190" t="s">
        <v>787</v>
      </c>
      <c r="G519" s="13"/>
      <c r="H519" s="191">
        <v>11.34</v>
      </c>
      <c r="I519" s="192"/>
      <c r="J519" s="13"/>
      <c r="K519" s="13"/>
      <c r="L519" s="187"/>
      <c r="M519" s="193"/>
      <c r="N519" s="194"/>
      <c r="O519" s="194"/>
      <c r="P519" s="194"/>
      <c r="Q519" s="194"/>
      <c r="R519" s="194"/>
      <c r="S519" s="194"/>
      <c r="T519" s="195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189" t="s">
        <v>329</v>
      </c>
      <c r="AU519" s="189" t="s">
        <v>85</v>
      </c>
      <c r="AV519" s="13" t="s">
        <v>85</v>
      </c>
      <c r="AW519" s="13" t="s">
        <v>33</v>
      </c>
      <c r="AX519" s="13" t="s">
        <v>77</v>
      </c>
      <c r="AY519" s="189" t="s">
        <v>321</v>
      </c>
    </row>
    <row r="520" s="13" customFormat="1">
      <c r="A520" s="13"/>
      <c r="B520" s="187"/>
      <c r="C520" s="13"/>
      <c r="D520" s="188" t="s">
        <v>329</v>
      </c>
      <c r="E520" s="189" t="s">
        <v>1</v>
      </c>
      <c r="F520" s="190" t="s">
        <v>697</v>
      </c>
      <c r="G520" s="13"/>
      <c r="H520" s="191">
        <v>-20.183</v>
      </c>
      <c r="I520" s="192"/>
      <c r="J520" s="13"/>
      <c r="K520" s="13"/>
      <c r="L520" s="187"/>
      <c r="M520" s="193"/>
      <c r="N520" s="194"/>
      <c r="O520" s="194"/>
      <c r="P520" s="194"/>
      <c r="Q520" s="194"/>
      <c r="R520" s="194"/>
      <c r="S520" s="194"/>
      <c r="T520" s="195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189" t="s">
        <v>329</v>
      </c>
      <c r="AU520" s="189" t="s">
        <v>85</v>
      </c>
      <c r="AV520" s="13" t="s">
        <v>85</v>
      </c>
      <c r="AW520" s="13" t="s">
        <v>33</v>
      </c>
      <c r="AX520" s="13" t="s">
        <v>77</v>
      </c>
      <c r="AY520" s="189" t="s">
        <v>321</v>
      </c>
    </row>
    <row r="521" s="13" customFormat="1">
      <c r="A521" s="13"/>
      <c r="B521" s="187"/>
      <c r="C521" s="13"/>
      <c r="D521" s="188" t="s">
        <v>329</v>
      </c>
      <c r="E521" s="189" t="s">
        <v>1</v>
      </c>
      <c r="F521" s="190" t="s">
        <v>788</v>
      </c>
      <c r="G521" s="13"/>
      <c r="H521" s="191">
        <v>8.3699999999999992</v>
      </c>
      <c r="I521" s="192"/>
      <c r="J521" s="13"/>
      <c r="K521" s="13"/>
      <c r="L521" s="187"/>
      <c r="M521" s="193"/>
      <c r="N521" s="194"/>
      <c r="O521" s="194"/>
      <c r="P521" s="194"/>
      <c r="Q521" s="194"/>
      <c r="R521" s="194"/>
      <c r="S521" s="194"/>
      <c r="T521" s="195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189" t="s">
        <v>329</v>
      </c>
      <c r="AU521" s="189" t="s">
        <v>85</v>
      </c>
      <c r="AV521" s="13" t="s">
        <v>85</v>
      </c>
      <c r="AW521" s="13" t="s">
        <v>33</v>
      </c>
      <c r="AX521" s="13" t="s">
        <v>77</v>
      </c>
      <c r="AY521" s="189" t="s">
        <v>321</v>
      </c>
    </row>
    <row r="522" s="13" customFormat="1">
      <c r="A522" s="13"/>
      <c r="B522" s="187"/>
      <c r="C522" s="13"/>
      <c r="D522" s="188" t="s">
        <v>329</v>
      </c>
      <c r="E522" s="189" t="s">
        <v>1</v>
      </c>
      <c r="F522" s="190" t="s">
        <v>698</v>
      </c>
      <c r="G522" s="13"/>
      <c r="H522" s="191">
        <v>-3.2200000000000002</v>
      </c>
      <c r="I522" s="192"/>
      <c r="J522" s="13"/>
      <c r="K522" s="13"/>
      <c r="L522" s="187"/>
      <c r="M522" s="193"/>
      <c r="N522" s="194"/>
      <c r="O522" s="194"/>
      <c r="P522" s="194"/>
      <c r="Q522" s="194"/>
      <c r="R522" s="194"/>
      <c r="S522" s="194"/>
      <c r="T522" s="195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189" t="s">
        <v>329</v>
      </c>
      <c r="AU522" s="189" t="s">
        <v>85</v>
      </c>
      <c r="AV522" s="13" t="s">
        <v>85</v>
      </c>
      <c r="AW522" s="13" t="s">
        <v>33</v>
      </c>
      <c r="AX522" s="13" t="s">
        <v>77</v>
      </c>
      <c r="AY522" s="189" t="s">
        <v>321</v>
      </c>
    </row>
    <row r="523" s="13" customFormat="1">
      <c r="A523" s="13"/>
      <c r="B523" s="187"/>
      <c r="C523" s="13"/>
      <c r="D523" s="188" t="s">
        <v>329</v>
      </c>
      <c r="E523" s="189" t="s">
        <v>1</v>
      </c>
      <c r="F523" s="190" t="s">
        <v>789</v>
      </c>
      <c r="G523" s="13"/>
      <c r="H523" s="191">
        <v>1.0129999999999999</v>
      </c>
      <c r="I523" s="192"/>
      <c r="J523" s="13"/>
      <c r="K523" s="13"/>
      <c r="L523" s="187"/>
      <c r="M523" s="193"/>
      <c r="N523" s="194"/>
      <c r="O523" s="194"/>
      <c r="P523" s="194"/>
      <c r="Q523" s="194"/>
      <c r="R523" s="194"/>
      <c r="S523" s="194"/>
      <c r="T523" s="195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189" t="s">
        <v>329</v>
      </c>
      <c r="AU523" s="189" t="s">
        <v>85</v>
      </c>
      <c r="AV523" s="13" t="s">
        <v>85</v>
      </c>
      <c r="AW523" s="13" t="s">
        <v>33</v>
      </c>
      <c r="AX523" s="13" t="s">
        <v>77</v>
      </c>
      <c r="AY523" s="189" t="s">
        <v>321</v>
      </c>
    </row>
    <row r="524" s="13" customFormat="1">
      <c r="A524" s="13"/>
      <c r="B524" s="187"/>
      <c r="C524" s="13"/>
      <c r="D524" s="188" t="s">
        <v>329</v>
      </c>
      <c r="E524" s="189" t="s">
        <v>1</v>
      </c>
      <c r="F524" s="190" t="s">
        <v>699</v>
      </c>
      <c r="G524" s="13"/>
      <c r="H524" s="191">
        <v>-14.039999999999999</v>
      </c>
      <c r="I524" s="192"/>
      <c r="J524" s="13"/>
      <c r="K524" s="13"/>
      <c r="L524" s="187"/>
      <c r="M524" s="193"/>
      <c r="N524" s="194"/>
      <c r="O524" s="194"/>
      <c r="P524" s="194"/>
      <c r="Q524" s="194"/>
      <c r="R524" s="194"/>
      <c r="S524" s="194"/>
      <c r="T524" s="195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189" t="s">
        <v>329</v>
      </c>
      <c r="AU524" s="189" t="s">
        <v>85</v>
      </c>
      <c r="AV524" s="13" t="s">
        <v>85</v>
      </c>
      <c r="AW524" s="13" t="s">
        <v>33</v>
      </c>
      <c r="AX524" s="13" t="s">
        <v>77</v>
      </c>
      <c r="AY524" s="189" t="s">
        <v>321</v>
      </c>
    </row>
    <row r="525" s="13" customFormat="1">
      <c r="A525" s="13"/>
      <c r="B525" s="187"/>
      <c r="C525" s="13"/>
      <c r="D525" s="188" t="s">
        <v>329</v>
      </c>
      <c r="E525" s="189" t="s">
        <v>1</v>
      </c>
      <c r="F525" s="190" t="s">
        <v>790</v>
      </c>
      <c r="G525" s="13"/>
      <c r="H525" s="191">
        <v>5.6699999999999999</v>
      </c>
      <c r="I525" s="192"/>
      <c r="J525" s="13"/>
      <c r="K525" s="13"/>
      <c r="L525" s="187"/>
      <c r="M525" s="193"/>
      <c r="N525" s="194"/>
      <c r="O525" s="194"/>
      <c r="P525" s="194"/>
      <c r="Q525" s="194"/>
      <c r="R525" s="194"/>
      <c r="S525" s="194"/>
      <c r="T525" s="195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189" t="s">
        <v>329</v>
      </c>
      <c r="AU525" s="189" t="s">
        <v>85</v>
      </c>
      <c r="AV525" s="13" t="s">
        <v>85</v>
      </c>
      <c r="AW525" s="13" t="s">
        <v>33</v>
      </c>
      <c r="AX525" s="13" t="s">
        <v>77</v>
      </c>
      <c r="AY525" s="189" t="s">
        <v>321</v>
      </c>
    </row>
    <row r="526" s="14" customFormat="1">
      <c r="A526" s="14"/>
      <c r="B526" s="196"/>
      <c r="C526" s="14"/>
      <c r="D526" s="188" t="s">
        <v>329</v>
      </c>
      <c r="E526" s="197" t="s">
        <v>1</v>
      </c>
      <c r="F526" s="198" t="s">
        <v>655</v>
      </c>
      <c r="G526" s="14"/>
      <c r="H526" s="199">
        <v>378.50799999999998</v>
      </c>
      <c r="I526" s="200"/>
      <c r="J526" s="14"/>
      <c r="K526" s="14"/>
      <c r="L526" s="196"/>
      <c r="M526" s="201"/>
      <c r="N526" s="202"/>
      <c r="O526" s="202"/>
      <c r="P526" s="202"/>
      <c r="Q526" s="202"/>
      <c r="R526" s="202"/>
      <c r="S526" s="202"/>
      <c r="T526" s="20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197" t="s">
        <v>329</v>
      </c>
      <c r="AU526" s="197" t="s">
        <v>85</v>
      </c>
      <c r="AV526" s="14" t="s">
        <v>88</v>
      </c>
      <c r="AW526" s="14" t="s">
        <v>33</v>
      </c>
      <c r="AX526" s="14" t="s">
        <v>77</v>
      </c>
      <c r="AY526" s="197" t="s">
        <v>321</v>
      </c>
    </row>
    <row r="527" s="15" customFormat="1">
      <c r="A527" s="15"/>
      <c r="B527" s="204"/>
      <c r="C527" s="15"/>
      <c r="D527" s="188" t="s">
        <v>329</v>
      </c>
      <c r="E527" s="205" t="s">
        <v>145</v>
      </c>
      <c r="F527" s="206" t="s">
        <v>700</v>
      </c>
      <c r="G527" s="15"/>
      <c r="H527" s="207">
        <v>703.601</v>
      </c>
      <c r="I527" s="208"/>
      <c r="J527" s="15"/>
      <c r="K527" s="15"/>
      <c r="L527" s="204"/>
      <c r="M527" s="209"/>
      <c r="N527" s="210"/>
      <c r="O527" s="210"/>
      <c r="P527" s="210"/>
      <c r="Q527" s="210"/>
      <c r="R527" s="210"/>
      <c r="S527" s="210"/>
      <c r="T527" s="211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05" t="s">
        <v>329</v>
      </c>
      <c r="AU527" s="205" t="s">
        <v>85</v>
      </c>
      <c r="AV527" s="15" t="s">
        <v>91</v>
      </c>
      <c r="AW527" s="15" t="s">
        <v>33</v>
      </c>
      <c r="AX527" s="15" t="s">
        <v>77</v>
      </c>
      <c r="AY527" s="205" t="s">
        <v>321</v>
      </c>
    </row>
    <row r="528" s="13" customFormat="1">
      <c r="A528" s="13"/>
      <c r="B528" s="187"/>
      <c r="C528" s="13"/>
      <c r="D528" s="188" t="s">
        <v>329</v>
      </c>
      <c r="E528" s="189" t="s">
        <v>1</v>
      </c>
      <c r="F528" s="190" t="s">
        <v>142</v>
      </c>
      <c r="G528" s="13"/>
      <c r="H528" s="191">
        <v>94.938000000000002</v>
      </c>
      <c r="I528" s="192"/>
      <c r="J528" s="13"/>
      <c r="K528" s="13"/>
      <c r="L528" s="187"/>
      <c r="M528" s="193"/>
      <c r="N528" s="194"/>
      <c r="O528" s="194"/>
      <c r="P528" s="194"/>
      <c r="Q528" s="194"/>
      <c r="R528" s="194"/>
      <c r="S528" s="194"/>
      <c r="T528" s="195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189" t="s">
        <v>329</v>
      </c>
      <c r="AU528" s="189" t="s">
        <v>85</v>
      </c>
      <c r="AV528" s="13" t="s">
        <v>85</v>
      </c>
      <c r="AW528" s="13" t="s">
        <v>33</v>
      </c>
      <c r="AX528" s="13" t="s">
        <v>77</v>
      </c>
      <c r="AY528" s="189" t="s">
        <v>321</v>
      </c>
    </row>
    <row r="529" s="13" customFormat="1">
      <c r="A529" s="13"/>
      <c r="B529" s="187"/>
      <c r="C529" s="13"/>
      <c r="D529" s="188" t="s">
        <v>329</v>
      </c>
      <c r="E529" s="189" t="s">
        <v>1</v>
      </c>
      <c r="F529" s="190" t="s">
        <v>145</v>
      </c>
      <c r="G529" s="13"/>
      <c r="H529" s="191">
        <v>703.601</v>
      </c>
      <c r="I529" s="192"/>
      <c r="J529" s="13"/>
      <c r="K529" s="13"/>
      <c r="L529" s="187"/>
      <c r="M529" s="193"/>
      <c r="N529" s="194"/>
      <c r="O529" s="194"/>
      <c r="P529" s="194"/>
      <c r="Q529" s="194"/>
      <c r="R529" s="194"/>
      <c r="S529" s="194"/>
      <c r="T529" s="195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189" t="s">
        <v>329</v>
      </c>
      <c r="AU529" s="189" t="s">
        <v>85</v>
      </c>
      <c r="AV529" s="13" t="s">
        <v>85</v>
      </c>
      <c r="AW529" s="13" t="s">
        <v>33</v>
      </c>
      <c r="AX529" s="13" t="s">
        <v>77</v>
      </c>
      <c r="AY529" s="189" t="s">
        <v>321</v>
      </c>
    </row>
    <row r="530" s="15" customFormat="1">
      <c r="A530" s="15"/>
      <c r="B530" s="204"/>
      <c r="C530" s="15"/>
      <c r="D530" s="188" t="s">
        <v>329</v>
      </c>
      <c r="E530" s="205" t="s">
        <v>1</v>
      </c>
      <c r="F530" s="206" t="s">
        <v>442</v>
      </c>
      <c r="G530" s="15"/>
      <c r="H530" s="207">
        <v>798.53899999999999</v>
      </c>
      <c r="I530" s="208"/>
      <c r="J530" s="15"/>
      <c r="K530" s="15"/>
      <c r="L530" s="204"/>
      <c r="M530" s="209"/>
      <c r="N530" s="210"/>
      <c r="O530" s="210"/>
      <c r="P530" s="210"/>
      <c r="Q530" s="210"/>
      <c r="R530" s="210"/>
      <c r="S530" s="210"/>
      <c r="T530" s="211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05" t="s">
        <v>329</v>
      </c>
      <c r="AU530" s="205" t="s">
        <v>85</v>
      </c>
      <c r="AV530" s="15" t="s">
        <v>91</v>
      </c>
      <c r="AW530" s="15" t="s">
        <v>33</v>
      </c>
      <c r="AX530" s="15" t="s">
        <v>8</v>
      </c>
      <c r="AY530" s="205" t="s">
        <v>321</v>
      </c>
    </row>
    <row r="531" s="2" customFormat="1" ht="24.15" customHeight="1">
      <c r="A531" s="38"/>
      <c r="B531" s="173"/>
      <c r="C531" s="174" t="s">
        <v>791</v>
      </c>
      <c r="D531" s="174" t="s">
        <v>323</v>
      </c>
      <c r="E531" s="175" t="s">
        <v>792</v>
      </c>
      <c r="F531" s="176" t="s">
        <v>793</v>
      </c>
      <c r="G531" s="177" t="s">
        <v>355</v>
      </c>
      <c r="H531" s="178">
        <v>484.07999999999998</v>
      </c>
      <c r="I531" s="179"/>
      <c r="J531" s="180">
        <f>ROUND(I531*H531,0)</f>
        <v>0</v>
      </c>
      <c r="K531" s="176" t="s">
        <v>327</v>
      </c>
      <c r="L531" s="39"/>
      <c r="M531" s="181" t="s">
        <v>1</v>
      </c>
      <c r="N531" s="182" t="s">
        <v>42</v>
      </c>
      <c r="O531" s="77"/>
      <c r="P531" s="183">
        <f>O531*H531</f>
        <v>0</v>
      </c>
      <c r="Q531" s="183">
        <v>0.021985000000000001</v>
      </c>
      <c r="R531" s="183">
        <f>Q531*H531</f>
        <v>10.6424988</v>
      </c>
      <c r="S531" s="183">
        <v>0</v>
      </c>
      <c r="T531" s="184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185" t="s">
        <v>91</v>
      </c>
      <c r="AT531" s="185" t="s">
        <v>323</v>
      </c>
      <c r="AU531" s="185" t="s">
        <v>85</v>
      </c>
      <c r="AY531" s="19" t="s">
        <v>321</v>
      </c>
      <c r="BE531" s="186">
        <f>IF(N531="základní",J531,0)</f>
        <v>0</v>
      </c>
      <c r="BF531" s="186">
        <f>IF(N531="snížená",J531,0)</f>
        <v>0</v>
      </c>
      <c r="BG531" s="186">
        <f>IF(N531="zákl. přenesená",J531,0)</f>
        <v>0</v>
      </c>
      <c r="BH531" s="186">
        <f>IF(N531="sníž. přenesená",J531,0)</f>
        <v>0</v>
      </c>
      <c r="BI531" s="186">
        <f>IF(N531="nulová",J531,0)</f>
        <v>0</v>
      </c>
      <c r="BJ531" s="19" t="s">
        <v>8</v>
      </c>
      <c r="BK531" s="186">
        <f>ROUND(I531*H531,0)</f>
        <v>0</v>
      </c>
      <c r="BL531" s="19" t="s">
        <v>91</v>
      </c>
      <c r="BM531" s="185" t="s">
        <v>794</v>
      </c>
    </row>
    <row r="532" s="13" customFormat="1">
      <c r="A532" s="13"/>
      <c r="B532" s="187"/>
      <c r="C532" s="13"/>
      <c r="D532" s="188" t="s">
        <v>329</v>
      </c>
      <c r="E532" s="189" t="s">
        <v>1</v>
      </c>
      <c r="F532" s="190" t="s">
        <v>795</v>
      </c>
      <c r="G532" s="13"/>
      <c r="H532" s="191">
        <v>82.719999999999999</v>
      </c>
      <c r="I532" s="192"/>
      <c r="J532" s="13"/>
      <c r="K532" s="13"/>
      <c r="L532" s="187"/>
      <c r="M532" s="193"/>
      <c r="N532" s="194"/>
      <c r="O532" s="194"/>
      <c r="P532" s="194"/>
      <c r="Q532" s="194"/>
      <c r="R532" s="194"/>
      <c r="S532" s="194"/>
      <c r="T532" s="195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189" t="s">
        <v>329</v>
      </c>
      <c r="AU532" s="189" t="s">
        <v>85</v>
      </c>
      <c r="AV532" s="13" t="s">
        <v>85</v>
      </c>
      <c r="AW532" s="13" t="s">
        <v>33</v>
      </c>
      <c r="AX532" s="13" t="s">
        <v>77</v>
      </c>
      <c r="AY532" s="189" t="s">
        <v>321</v>
      </c>
    </row>
    <row r="533" s="13" customFormat="1">
      <c r="A533" s="13"/>
      <c r="B533" s="187"/>
      <c r="C533" s="13"/>
      <c r="D533" s="188" t="s">
        <v>329</v>
      </c>
      <c r="E533" s="189" t="s">
        <v>1</v>
      </c>
      <c r="F533" s="190" t="s">
        <v>796</v>
      </c>
      <c r="G533" s="13"/>
      <c r="H533" s="191">
        <v>-8.5999999999999996</v>
      </c>
      <c r="I533" s="192"/>
      <c r="J533" s="13"/>
      <c r="K533" s="13"/>
      <c r="L533" s="187"/>
      <c r="M533" s="193"/>
      <c r="N533" s="194"/>
      <c r="O533" s="194"/>
      <c r="P533" s="194"/>
      <c r="Q533" s="194"/>
      <c r="R533" s="194"/>
      <c r="S533" s="194"/>
      <c r="T533" s="195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189" t="s">
        <v>329</v>
      </c>
      <c r="AU533" s="189" t="s">
        <v>85</v>
      </c>
      <c r="AV533" s="13" t="s">
        <v>85</v>
      </c>
      <c r="AW533" s="13" t="s">
        <v>33</v>
      </c>
      <c r="AX533" s="13" t="s">
        <v>77</v>
      </c>
      <c r="AY533" s="189" t="s">
        <v>321</v>
      </c>
    </row>
    <row r="534" s="14" customFormat="1">
      <c r="A534" s="14"/>
      <c r="B534" s="196"/>
      <c r="C534" s="14"/>
      <c r="D534" s="188" t="s">
        <v>329</v>
      </c>
      <c r="E534" s="197" t="s">
        <v>148</v>
      </c>
      <c r="F534" s="198" t="s">
        <v>797</v>
      </c>
      <c r="G534" s="14"/>
      <c r="H534" s="199">
        <v>74.120000000000005</v>
      </c>
      <c r="I534" s="200"/>
      <c r="J534" s="14"/>
      <c r="K534" s="14"/>
      <c r="L534" s="196"/>
      <c r="M534" s="201"/>
      <c r="N534" s="202"/>
      <c r="O534" s="202"/>
      <c r="P534" s="202"/>
      <c r="Q534" s="202"/>
      <c r="R534" s="202"/>
      <c r="S534" s="202"/>
      <c r="T534" s="20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197" t="s">
        <v>329</v>
      </c>
      <c r="AU534" s="197" t="s">
        <v>85</v>
      </c>
      <c r="AV534" s="14" t="s">
        <v>88</v>
      </c>
      <c r="AW534" s="14" t="s">
        <v>33</v>
      </c>
      <c r="AX534" s="14" t="s">
        <v>77</v>
      </c>
      <c r="AY534" s="197" t="s">
        <v>321</v>
      </c>
    </row>
    <row r="535" s="13" customFormat="1">
      <c r="A535" s="13"/>
      <c r="B535" s="187"/>
      <c r="C535" s="13"/>
      <c r="D535" s="188" t="s">
        <v>329</v>
      </c>
      <c r="E535" s="189" t="s">
        <v>1</v>
      </c>
      <c r="F535" s="190" t="s">
        <v>798</v>
      </c>
      <c r="G535" s="13"/>
      <c r="H535" s="191">
        <v>452.892</v>
      </c>
      <c r="I535" s="192"/>
      <c r="J535" s="13"/>
      <c r="K535" s="13"/>
      <c r="L535" s="187"/>
      <c r="M535" s="193"/>
      <c r="N535" s="194"/>
      <c r="O535" s="194"/>
      <c r="P535" s="194"/>
      <c r="Q535" s="194"/>
      <c r="R535" s="194"/>
      <c r="S535" s="194"/>
      <c r="T535" s="195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189" t="s">
        <v>329</v>
      </c>
      <c r="AU535" s="189" t="s">
        <v>85</v>
      </c>
      <c r="AV535" s="13" t="s">
        <v>85</v>
      </c>
      <c r="AW535" s="13" t="s">
        <v>33</v>
      </c>
      <c r="AX535" s="13" t="s">
        <v>77</v>
      </c>
      <c r="AY535" s="189" t="s">
        <v>321</v>
      </c>
    </row>
    <row r="536" s="13" customFormat="1">
      <c r="A536" s="13"/>
      <c r="B536" s="187"/>
      <c r="C536" s="13"/>
      <c r="D536" s="188" t="s">
        <v>329</v>
      </c>
      <c r="E536" s="189" t="s">
        <v>1</v>
      </c>
      <c r="F536" s="190" t="s">
        <v>799</v>
      </c>
      <c r="G536" s="13"/>
      <c r="H536" s="191">
        <v>-31.199999999999999</v>
      </c>
      <c r="I536" s="192"/>
      <c r="J536" s="13"/>
      <c r="K536" s="13"/>
      <c r="L536" s="187"/>
      <c r="M536" s="193"/>
      <c r="N536" s="194"/>
      <c r="O536" s="194"/>
      <c r="P536" s="194"/>
      <c r="Q536" s="194"/>
      <c r="R536" s="194"/>
      <c r="S536" s="194"/>
      <c r="T536" s="195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189" t="s">
        <v>329</v>
      </c>
      <c r="AU536" s="189" t="s">
        <v>85</v>
      </c>
      <c r="AV536" s="13" t="s">
        <v>85</v>
      </c>
      <c r="AW536" s="13" t="s">
        <v>33</v>
      </c>
      <c r="AX536" s="13" t="s">
        <v>77</v>
      </c>
      <c r="AY536" s="189" t="s">
        <v>321</v>
      </c>
    </row>
    <row r="537" s="13" customFormat="1">
      <c r="A537" s="13"/>
      <c r="B537" s="187"/>
      <c r="C537" s="13"/>
      <c r="D537" s="188" t="s">
        <v>329</v>
      </c>
      <c r="E537" s="189" t="s">
        <v>1</v>
      </c>
      <c r="F537" s="190" t="s">
        <v>800</v>
      </c>
      <c r="G537" s="13"/>
      <c r="H537" s="191">
        <v>12.48</v>
      </c>
      <c r="I537" s="192"/>
      <c r="J537" s="13"/>
      <c r="K537" s="13"/>
      <c r="L537" s="187"/>
      <c r="M537" s="193"/>
      <c r="N537" s="194"/>
      <c r="O537" s="194"/>
      <c r="P537" s="194"/>
      <c r="Q537" s="194"/>
      <c r="R537" s="194"/>
      <c r="S537" s="194"/>
      <c r="T537" s="195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189" t="s">
        <v>329</v>
      </c>
      <c r="AU537" s="189" t="s">
        <v>85</v>
      </c>
      <c r="AV537" s="13" t="s">
        <v>85</v>
      </c>
      <c r="AW537" s="13" t="s">
        <v>33</v>
      </c>
      <c r="AX537" s="13" t="s">
        <v>77</v>
      </c>
      <c r="AY537" s="189" t="s">
        <v>321</v>
      </c>
    </row>
    <row r="538" s="13" customFormat="1">
      <c r="A538" s="13"/>
      <c r="B538" s="187"/>
      <c r="C538" s="13"/>
      <c r="D538" s="188" t="s">
        <v>329</v>
      </c>
      <c r="E538" s="189" t="s">
        <v>1</v>
      </c>
      <c r="F538" s="190" t="s">
        <v>801</v>
      </c>
      <c r="G538" s="13"/>
      <c r="H538" s="191">
        <v>-37.799999999999997</v>
      </c>
      <c r="I538" s="192"/>
      <c r="J538" s="13"/>
      <c r="K538" s="13"/>
      <c r="L538" s="187"/>
      <c r="M538" s="193"/>
      <c r="N538" s="194"/>
      <c r="O538" s="194"/>
      <c r="P538" s="194"/>
      <c r="Q538" s="194"/>
      <c r="R538" s="194"/>
      <c r="S538" s="194"/>
      <c r="T538" s="195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189" t="s">
        <v>329</v>
      </c>
      <c r="AU538" s="189" t="s">
        <v>85</v>
      </c>
      <c r="AV538" s="13" t="s">
        <v>85</v>
      </c>
      <c r="AW538" s="13" t="s">
        <v>33</v>
      </c>
      <c r="AX538" s="13" t="s">
        <v>77</v>
      </c>
      <c r="AY538" s="189" t="s">
        <v>321</v>
      </c>
    </row>
    <row r="539" s="13" customFormat="1">
      <c r="A539" s="13"/>
      <c r="B539" s="187"/>
      <c r="C539" s="13"/>
      <c r="D539" s="188" t="s">
        <v>329</v>
      </c>
      <c r="E539" s="189" t="s">
        <v>1</v>
      </c>
      <c r="F539" s="190" t="s">
        <v>802</v>
      </c>
      <c r="G539" s="13"/>
      <c r="H539" s="191">
        <v>14.67</v>
      </c>
      <c r="I539" s="192"/>
      <c r="J539" s="13"/>
      <c r="K539" s="13"/>
      <c r="L539" s="187"/>
      <c r="M539" s="193"/>
      <c r="N539" s="194"/>
      <c r="O539" s="194"/>
      <c r="P539" s="194"/>
      <c r="Q539" s="194"/>
      <c r="R539" s="194"/>
      <c r="S539" s="194"/>
      <c r="T539" s="195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189" t="s">
        <v>329</v>
      </c>
      <c r="AU539" s="189" t="s">
        <v>85</v>
      </c>
      <c r="AV539" s="13" t="s">
        <v>85</v>
      </c>
      <c r="AW539" s="13" t="s">
        <v>33</v>
      </c>
      <c r="AX539" s="13" t="s">
        <v>77</v>
      </c>
      <c r="AY539" s="189" t="s">
        <v>321</v>
      </c>
    </row>
    <row r="540" s="13" customFormat="1">
      <c r="A540" s="13"/>
      <c r="B540" s="187"/>
      <c r="C540" s="13"/>
      <c r="D540" s="188" t="s">
        <v>329</v>
      </c>
      <c r="E540" s="189" t="s">
        <v>1</v>
      </c>
      <c r="F540" s="190" t="s">
        <v>803</v>
      </c>
      <c r="G540" s="13"/>
      <c r="H540" s="191">
        <v>-17.489999999999998</v>
      </c>
      <c r="I540" s="192"/>
      <c r="J540" s="13"/>
      <c r="K540" s="13"/>
      <c r="L540" s="187"/>
      <c r="M540" s="193"/>
      <c r="N540" s="194"/>
      <c r="O540" s="194"/>
      <c r="P540" s="194"/>
      <c r="Q540" s="194"/>
      <c r="R540" s="194"/>
      <c r="S540" s="194"/>
      <c r="T540" s="195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189" t="s">
        <v>329</v>
      </c>
      <c r="AU540" s="189" t="s">
        <v>85</v>
      </c>
      <c r="AV540" s="13" t="s">
        <v>85</v>
      </c>
      <c r="AW540" s="13" t="s">
        <v>33</v>
      </c>
      <c r="AX540" s="13" t="s">
        <v>77</v>
      </c>
      <c r="AY540" s="189" t="s">
        <v>321</v>
      </c>
    </row>
    <row r="541" s="13" customFormat="1">
      <c r="A541" s="13"/>
      <c r="B541" s="187"/>
      <c r="C541" s="13"/>
      <c r="D541" s="188" t="s">
        <v>329</v>
      </c>
      <c r="E541" s="189" t="s">
        <v>1</v>
      </c>
      <c r="F541" s="190" t="s">
        <v>804</v>
      </c>
      <c r="G541" s="13"/>
      <c r="H541" s="191">
        <v>8.4480000000000004</v>
      </c>
      <c r="I541" s="192"/>
      <c r="J541" s="13"/>
      <c r="K541" s="13"/>
      <c r="L541" s="187"/>
      <c r="M541" s="193"/>
      <c r="N541" s="194"/>
      <c r="O541" s="194"/>
      <c r="P541" s="194"/>
      <c r="Q541" s="194"/>
      <c r="R541" s="194"/>
      <c r="S541" s="194"/>
      <c r="T541" s="195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189" t="s">
        <v>329</v>
      </c>
      <c r="AU541" s="189" t="s">
        <v>85</v>
      </c>
      <c r="AV541" s="13" t="s">
        <v>85</v>
      </c>
      <c r="AW541" s="13" t="s">
        <v>33</v>
      </c>
      <c r="AX541" s="13" t="s">
        <v>77</v>
      </c>
      <c r="AY541" s="189" t="s">
        <v>321</v>
      </c>
    </row>
    <row r="542" s="13" customFormat="1">
      <c r="A542" s="13"/>
      <c r="B542" s="187"/>
      <c r="C542" s="13"/>
      <c r="D542" s="188" t="s">
        <v>329</v>
      </c>
      <c r="E542" s="189" t="s">
        <v>1</v>
      </c>
      <c r="F542" s="190" t="s">
        <v>805</v>
      </c>
      <c r="G542" s="13"/>
      <c r="H542" s="191">
        <v>-7.5599999999999996</v>
      </c>
      <c r="I542" s="192"/>
      <c r="J542" s="13"/>
      <c r="K542" s="13"/>
      <c r="L542" s="187"/>
      <c r="M542" s="193"/>
      <c r="N542" s="194"/>
      <c r="O542" s="194"/>
      <c r="P542" s="194"/>
      <c r="Q542" s="194"/>
      <c r="R542" s="194"/>
      <c r="S542" s="194"/>
      <c r="T542" s="195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189" t="s">
        <v>329</v>
      </c>
      <c r="AU542" s="189" t="s">
        <v>85</v>
      </c>
      <c r="AV542" s="13" t="s">
        <v>85</v>
      </c>
      <c r="AW542" s="13" t="s">
        <v>33</v>
      </c>
      <c r="AX542" s="13" t="s">
        <v>77</v>
      </c>
      <c r="AY542" s="189" t="s">
        <v>321</v>
      </c>
    </row>
    <row r="543" s="13" customFormat="1">
      <c r="A543" s="13"/>
      <c r="B543" s="187"/>
      <c r="C543" s="13"/>
      <c r="D543" s="188" t="s">
        <v>329</v>
      </c>
      <c r="E543" s="189" t="s">
        <v>1</v>
      </c>
      <c r="F543" s="190" t="s">
        <v>806</v>
      </c>
      <c r="G543" s="13"/>
      <c r="H543" s="191">
        <v>7.0199999999999996</v>
      </c>
      <c r="I543" s="192"/>
      <c r="J543" s="13"/>
      <c r="K543" s="13"/>
      <c r="L543" s="187"/>
      <c r="M543" s="193"/>
      <c r="N543" s="194"/>
      <c r="O543" s="194"/>
      <c r="P543" s="194"/>
      <c r="Q543" s="194"/>
      <c r="R543" s="194"/>
      <c r="S543" s="194"/>
      <c r="T543" s="195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189" t="s">
        <v>329</v>
      </c>
      <c r="AU543" s="189" t="s">
        <v>85</v>
      </c>
      <c r="AV543" s="13" t="s">
        <v>85</v>
      </c>
      <c r="AW543" s="13" t="s">
        <v>33</v>
      </c>
      <c r="AX543" s="13" t="s">
        <v>77</v>
      </c>
      <c r="AY543" s="189" t="s">
        <v>321</v>
      </c>
    </row>
    <row r="544" s="13" customFormat="1">
      <c r="A544" s="13"/>
      <c r="B544" s="187"/>
      <c r="C544" s="13"/>
      <c r="D544" s="188" t="s">
        <v>329</v>
      </c>
      <c r="E544" s="189" t="s">
        <v>1</v>
      </c>
      <c r="F544" s="190" t="s">
        <v>807</v>
      </c>
      <c r="G544" s="13"/>
      <c r="H544" s="191">
        <v>8.5</v>
      </c>
      <c r="I544" s="192"/>
      <c r="J544" s="13"/>
      <c r="K544" s="13"/>
      <c r="L544" s="187"/>
      <c r="M544" s="193"/>
      <c r="N544" s="194"/>
      <c r="O544" s="194"/>
      <c r="P544" s="194"/>
      <c r="Q544" s="194"/>
      <c r="R544" s="194"/>
      <c r="S544" s="194"/>
      <c r="T544" s="195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189" t="s">
        <v>329</v>
      </c>
      <c r="AU544" s="189" t="s">
        <v>85</v>
      </c>
      <c r="AV544" s="13" t="s">
        <v>85</v>
      </c>
      <c r="AW544" s="13" t="s">
        <v>33</v>
      </c>
      <c r="AX544" s="13" t="s">
        <v>77</v>
      </c>
      <c r="AY544" s="189" t="s">
        <v>321</v>
      </c>
    </row>
    <row r="545" s="14" customFormat="1">
      <c r="A545" s="14"/>
      <c r="B545" s="196"/>
      <c r="C545" s="14"/>
      <c r="D545" s="188" t="s">
        <v>329</v>
      </c>
      <c r="E545" s="197" t="s">
        <v>151</v>
      </c>
      <c r="F545" s="198" t="s">
        <v>808</v>
      </c>
      <c r="G545" s="14"/>
      <c r="H545" s="199">
        <v>409.95999999999998</v>
      </c>
      <c r="I545" s="200"/>
      <c r="J545" s="14"/>
      <c r="K545" s="14"/>
      <c r="L545" s="196"/>
      <c r="M545" s="201"/>
      <c r="N545" s="202"/>
      <c r="O545" s="202"/>
      <c r="P545" s="202"/>
      <c r="Q545" s="202"/>
      <c r="R545" s="202"/>
      <c r="S545" s="202"/>
      <c r="T545" s="20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197" t="s">
        <v>329</v>
      </c>
      <c r="AU545" s="197" t="s">
        <v>85</v>
      </c>
      <c r="AV545" s="14" t="s">
        <v>88</v>
      </c>
      <c r="AW545" s="14" t="s">
        <v>33</v>
      </c>
      <c r="AX545" s="14" t="s">
        <v>77</v>
      </c>
      <c r="AY545" s="197" t="s">
        <v>321</v>
      </c>
    </row>
    <row r="546" s="15" customFormat="1">
      <c r="A546" s="15"/>
      <c r="B546" s="204"/>
      <c r="C546" s="15"/>
      <c r="D546" s="188" t="s">
        <v>329</v>
      </c>
      <c r="E546" s="205" t="s">
        <v>1</v>
      </c>
      <c r="F546" s="206" t="s">
        <v>809</v>
      </c>
      <c r="G546" s="15"/>
      <c r="H546" s="207">
        <v>484.07999999999998</v>
      </c>
      <c r="I546" s="208"/>
      <c r="J546" s="15"/>
      <c r="K546" s="15"/>
      <c r="L546" s="204"/>
      <c r="M546" s="209"/>
      <c r="N546" s="210"/>
      <c r="O546" s="210"/>
      <c r="P546" s="210"/>
      <c r="Q546" s="210"/>
      <c r="R546" s="210"/>
      <c r="S546" s="210"/>
      <c r="T546" s="211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05" t="s">
        <v>329</v>
      </c>
      <c r="AU546" s="205" t="s">
        <v>85</v>
      </c>
      <c r="AV546" s="15" t="s">
        <v>91</v>
      </c>
      <c r="AW546" s="15" t="s">
        <v>33</v>
      </c>
      <c r="AX546" s="15" t="s">
        <v>8</v>
      </c>
      <c r="AY546" s="205" t="s">
        <v>321</v>
      </c>
    </row>
    <row r="547" s="2" customFormat="1" ht="24.15" customHeight="1">
      <c r="A547" s="38"/>
      <c r="B547" s="173"/>
      <c r="C547" s="174" t="s">
        <v>810</v>
      </c>
      <c r="D547" s="174" t="s">
        <v>323</v>
      </c>
      <c r="E547" s="175" t="s">
        <v>811</v>
      </c>
      <c r="F547" s="176" t="s">
        <v>812</v>
      </c>
      <c r="G547" s="177" t="s">
        <v>355</v>
      </c>
      <c r="H547" s="178">
        <v>1363.7560000000001</v>
      </c>
      <c r="I547" s="179"/>
      <c r="J547" s="180">
        <f>ROUND(I547*H547,0)</f>
        <v>0</v>
      </c>
      <c r="K547" s="176" t="s">
        <v>327</v>
      </c>
      <c r="L547" s="39"/>
      <c r="M547" s="181" t="s">
        <v>1</v>
      </c>
      <c r="N547" s="182" t="s">
        <v>42</v>
      </c>
      <c r="O547" s="77"/>
      <c r="P547" s="183">
        <f>O547*H547</f>
        <v>0</v>
      </c>
      <c r="Q547" s="183">
        <v>0.0033</v>
      </c>
      <c r="R547" s="183">
        <f>Q547*H547</f>
        <v>4.5003948000000005</v>
      </c>
      <c r="S547" s="183">
        <v>0</v>
      </c>
      <c r="T547" s="184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185" t="s">
        <v>91</v>
      </c>
      <c r="AT547" s="185" t="s">
        <v>323</v>
      </c>
      <c r="AU547" s="185" t="s">
        <v>85</v>
      </c>
      <c r="AY547" s="19" t="s">
        <v>321</v>
      </c>
      <c r="BE547" s="186">
        <f>IF(N547="základní",J547,0)</f>
        <v>0</v>
      </c>
      <c r="BF547" s="186">
        <f>IF(N547="snížená",J547,0)</f>
        <v>0</v>
      </c>
      <c r="BG547" s="186">
        <f>IF(N547="zákl. přenesená",J547,0)</f>
        <v>0</v>
      </c>
      <c r="BH547" s="186">
        <f>IF(N547="sníž. přenesená",J547,0)</f>
        <v>0</v>
      </c>
      <c r="BI547" s="186">
        <f>IF(N547="nulová",J547,0)</f>
        <v>0</v>
      </c>
      <c r="BJ547" s="19" t="s">
        <v>8</v>
      </c>
      <c r="BK547" s="186">
        <f>ROUND(I547*H547,0)</f>
        <v>0</v>
      </c>
      <c r="BL547" s="19" t="s">
        <v>91</v>
      </c>
      <c r="BM547" s="185" t="s">
        <v>813</v>
      </c>
    </row>
    <row r="548" s="13" customFormat="1">
      <c r="A548" s="13"/>
      <c r="B548" s="187"/>
      <c r="C548" s="13"/>
      <c r="D548" s="188" t="s">
        <v>329</v>
      </c>
      <c r="E548" s="189" t="s">
        <v>1</v>
      </c>
      <c r="F548" s="190" t="s">
        <v>148</v>
      </c>
      <c r="G548" s="13"/>
      <c r="H548" s="191">
        <v>74.120000000000005</v>
      </c>
      <c r="I548" s="192"/>
      <c r="J548" s="13"/>
      <c r="K548" s="13"/>
      <c r="L548" s="187"/>
      <c r="M548" s="193"/>
      <c r="N548" s="194"/>
      <c r="O548" s="194"/>
      <c r="P548" s="194"/>
      <c r="Q548" s="194"/>
      <c r="R548" s="194"/>
      <c r="S548" s="194"/>
      <c r="T548" s="195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189" t="s">
        <v>329</v>
      </c>
      <c r="AU548" s="189" t="s">
        <v>85</v>
      </c>
      <c r="AV548" s="13" t="s">
        <v>85</v>
      </c>
      <c r="AW548" s="13" t="s">
        <v>33</v>
      </c>
      <c r="AX548" s="13" t="s">
        <v>77</v>
      </c>
      <c r="AY548" s="189" t="s">
        <v>321</v>
      </c>
    </row>
    <row r="549" s="13" customFormat="1">
      <c r="A549" s="13"/>
      <c r="B549" s="187"/>
      <c r="C549" s="13"/>
      <c r="D549" s="188" t="s">
        <v>329</v>
      </c>
      <c r="E549" s="189" t="s">
        <v>1</v>
      </c>
      <c r="F549" s="190" t="s">
        <v>151</v>
      </c>
      <c r="G549" s="13"/>
      <c r="H549" s="191">
        <v>409.95999999999998</v>
      </c>
      <c r="I549" s="192"/>
      <c r="J549" s="13"/>
      <c r="K549" s="13"/>
      <c r="L549" s="187"/>
      <c r="M549" s="193"/>
      <c r="N549" s="194"/>
      <c r="O549" s="194"/>
      <c r="P549" s="194"/>
      <c r="Q549" s="194"/>
      <c r="R549" s="194"/>
      <c r="S549" s="194"/>
      <c r="T549" s="195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189" t="s">
        <v>329</v>
      </c>
      <c r="AU549" s="189" t="s">
        <v>85</v>
      </c>
      <c r="AV549" s="13" t="s">
        <v>85</v>
      </c>
      <c r="AW549" s="13" t="s">
        <v>33</v>
      </c>
      <c r="AX549" s="13" t="s">
        <v>77</v>
      </c>
      <c r="AY549" s="189" t="s">
        <v>321</v>
      </c>
    </row>
    <row r="550" s="13" customFormat="1">
      <c r="A550" s="13"/>
      <c r="B550" s="187"/>
      <c r="C550" s="13"/>
      <c r="D550" s="188" t="s">
        <v>329</v>
      </c>
      <c r="E550" s="189" t="s">
        <v>1</v>
      </c>
      <c r="F550" s="190" t="s">
        <v>154</v>
      </c>
      <c r="G550" s="13"/>
      <c r="H550" s="191">
        <v>59.494999999999997</v>
      </c>
      <c r="I550" s="192"/>
      <c r="J550" s="13"/>
      <c r="K550" s="13"/>
      <c r="L550" s="187"/>
      <c r="M550" s="193"/>
      <c r="N550" s="194"/>
      <c r="O550" s="194"/>
      <c r="P550" s="194"/>
      <c r="Q550" s="194"/>
      <c r="R550" s="194"/>
      <c r="S550" s="194"/>
      <c r="T550" s="195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189" t="s">
        <v>329</v>
      </c>
      <c r="AU550" s="189" t="s">
        <v>85</v>
      </c>
      <c r="AV550" s="13" t="s">
        <v>85</v>
      </c>
      <c r="AW550" s="13" t="s">
        <v>33</v>
      </c>
      <c r="AX550" s="13" t="s">
        <v>77</v>
      </c>
      <c r="AY550" s="189" t="s">
        <v>321</v>
      </c>
    </row>
    <row r="551" s="13" customFormat="1">
      <c r="A551" s="13"/>
      <c r="B551" s="187"/>
      <c r="C551" s="13"/>
      <c r="D551" s="188" t="s">
        <v>329</v>
      </c>
      <c r="E551" s="189" t="s">
        <v>1</v>
      </c>
      <c r="F551" s="190" t="s">
        <v>156</v>
      </c>
      <c r="G551" s="13"/>
      <c r="H551" s="191">
        <v>82.715000000000003</v>
      </c>
      <c r="I551" s="192"/>
      <c r="J551" s="13"/>
      <c r="K551" s="13"/>
      <c r="L551" s="187"/>
      <c r="M551" s="193"/>
      <c r="N551" s="194"/>
      <c r="O551" s="194"/>
      <c r="P551" s="194"/>
      <c r="Q551" s="194"/>
      <c r="R551" s="194"/>
      <c r="S551" s="194"/>
      <c r="T551" s="195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189" t="s">
        <v>329</v>
      </c>
      <c r="AU551" s="189" t="s">
        <v>85</v>
      </c>
      <c r="AV551" s="13" t="s">
        <v>85</v>
      </c>
      <c r="AW551" s="13" t="s">
        <v>33</v>
      </c>
      <c r="AX551" s="13" t="s">
        <v>77</v>
      </c>
      <c r="AY551" s="189" t="s">
        <v>321</v>
      </c>
    </row>
    <row r="552" s="13" customFormat="1">
      <c r="A552" s="13"/>
      <c r="B552" s="187"/>
      <c r="C552" s="13"/>
      <c r="D552" s="188" t="s">
        <v>329</v>
      </c>
      <c r="E552" s="189" t="s">
        <v>1</v>
      </c>
      <c r="F552" s="190" t="s">
        <v>159</v>
      </c>
      <c r="G552" s="13"/>
      <c r="H552" s="191">
        <v>674.63199999999995</v>
      </c>
      <c r="I552" s="192"/>
      <c r="J552" s="13"/>
      <c r="K552" s="13"/>
      <c r="L552" s="187"/>
      <c r="M552" s="193"/>
      <c r="N552" s="194"/>
      <c r="O552" s="194"/>
      <c r="P552" s="194"/>
      <c r="Q552" s="194"/>
      <c r="R552" s="194"/>
      <c r="S552" s="194"/>
      <c r="T552" s="195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189" t="s">
        <v>329</v>
      </c>
      <c r="AU552" s="189" t="s">
        <v>85</v>
      </c>
      <c r="AV552" s="13" t="s">
        <v>85</v>
      </c>
      <c r="AW552" s="13" t="s">
        <v>33</v>
      </c>
      <c r="AX552" s="13" t="s">
        <v>77</v>
      </c>
      <c r="AY552" s="189" t="s">
        <v>321</v>
      </c>
    </row>
    <row r="553" s="13" customFormat="1">
      <c r="A553" s="13"/>
      <c r="B553" s="187"/>
      <c r="C553" s="13"/>
      <c r="D553" s="188" t="s">
        <v>329</v>
      </c>
      <c r="E553" s="189" t="s">
        <v>1</v>
      </c>
      <c r="F553" s="190" t="s">
        <v>660</v>
      </c>
      <c r="G553" s="13"/>
      <c r="H553" s="191">
        <v>60.654000000000003</v>
      </c>
      <c r="I553" s="192"/>
      <c r="J553" s="13"/>
      <c r="K553" s="13"/>
      <c r="L553" s="187"/>
      <c r="M553" s="193"/>
      <c r="N553" s="194"/>
      <c r="O553" s="194"/>
      <c r="P553" s="194"/>
      <c r="Q553" s="194"/>
      <c r="R553" s="194"/>
      <c r="S553" s="194"/>
      <c r="T553" s="195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189" t="s">
        <v>329</v>
      </c>
      <c r="AU553" s="189" t="s">
        <v>85</v>
      </c>
      <c r="AV553" s="13" t="s">
        <v>85</v>
      </c>
      <c r="AW553" s="13" t="s">
        <v>33</v>
      </c>
      <c r="AX553" s="13" t="s">
        <v>77</v>
      </c>
      <c r="AY553" s="189" t="s">
        <v>321</v>
      </c>
    </row>
    <row r="554" s="13" customFormat="1">
      <c r="A554" s="13"/>
      <c r="B554" s="187"/>
      <c r="C554" s="13"/>
      <c r="D554" s="188" t="s">
        <v>329</v>
      </c>
      <c r="E554" s="189" t="s">
        <v>1</v>
      </c>
      <c r="F554" s="190" t="s">
        <v>661</v>
      </c>
      <c r="G554" s="13"/>
      <c r="H554" s="191">
        <v>2.1800000000000002</v>
      </c>
      <c r="I554" s="192"/>
      <c r="J554" s="13"/>
      <c r="K554" s="13"/>
      <c r="L554" s="187"/>
      <c r="M554" s="193"/>
      <c r="N554" s="194"/>
      <c r="O554" s="194"/>
      <c r="P554" s="194"/>
      <c r="Q554" s="194"/>
      <c r="R554" s="194"/>
      <c r="S554" s="194"/>
      <c r="T554" s="195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189" t="s">
        <v>329</v>
      </c>
      <c r="AU554" s="189" t="s">
        <v>85</v>
      </c>
      <c r="AV554" s="13" t="s">
        <v>85</v>
      </c>
      <c r="AW554" s="13" t="s">
        <v>33</v>
      </c>
      <c r="AX554" s="13" t="s">
        <v>77</v>
      </c>
      <c r="AY554" s="189" t="s">
        <v>321</v>
      </c>
    </row>
    <row r="555" s="14" customFormat="1">
      <c r="A555" s="14"/>
      <c r="B555" s="196"/>
      <c r="C555" s="14"/>
      <c r="D555" s="188" t="s">
        <v>329</v>
      </c>
      <c r="E555" s="197" t="s">
        <v>1</v>
      </c>
      <c r="F555" s="198" t="s">
        <v>346</v>
      </c>
      <c r="G555" s="14"/>
      <c r="H555" s="199">
        <v>1363.7560000000001</v>
      </c>
      <c r="I555" s="200"/>
      <c r="J555" s="14"/>
      <c r="K555" s="14"/>
      <c r="L555" s="196"/>
      <c r="M555" s="201"/>
      <c r="N555" s="202"/>
      <c r="O555" s="202"/>
      <c r="P555" s="202"/>
      <c r="Q555" s="202"/>
      <c r="R555" s="202"/>
      <c r="S555" s="202"/>
      <c r="T555" s="20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197" t="s">
        <v>329</v>
      </c>
      <c r="AU555" s="197" t="s">
        <v>85</v>
      </c>
      <c r="AV555" s="14" t="s">
        <v>88</v>
      </c>
      <c r="AW555" s="14" t="s">
        <v>33</v>
      </c>
      <c r="AX555" s="14" t="s">
        <v>8</v>
      </c>
      <c r="AY555" s="197" t="s">
        <v>321</v>
      </c>
    </row>
    <row r="556" s="2" customFormat="1" ht="37.8" customHeight="1">
      <c r="A556" s="38"/>
      <c r="B556" s="173"/>
      <c r="C556" s="174" t="s">
        <v>814</v>
      </c>
      <c r="D556" s="174" t="s">
        <v>323</v>
      </c>
      <c r="E556" s="175" t="s">
        <v>815</v>
      </c>
      <c r="F556" s="176" t="s">
        <v>816</v>
      </c>
      <c r="G556" s="177" t="s">
        <v>355</v>
      </c>
      <c r="H556" s="178">
        <v>23.376000000000001</v>
      </c>
      <c r="I556" s="179"/>
      <c r="J556" s="180">
        <f>ROUND(I556*H556,0)</f>
        <v>0</v>
      </c>
      <c r="K556" s="176" t="s">
        <v>1</v>
      </c>
      <c r="L556" s="39"/>
      <c r="M556" s="181" t="s">
        <v>1</v>
      </c>
      <c r="N556" s="182" t="s">
        <v>42</v>
      </c>
      <c r="O556" s="77"/>
      <c r="P556" s="183">
        <f>O556*H556</f>
        <v>0</v>
      </c>
      <c r="Q556" s="183">
        <v>0</v>
      </c>
      <c r="R556" s="183">
        <f>Q556*H556</f>
        <v>0</v>
      </c>
      <c r="S556" s="183">
        <v>0</v>
      </c>
      <c r="T556" s="184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185" t="s">
        <v>91</v>
      </c>
      <c r="AT556" s="185" t="s">
        <v>323</v>
      </c>
      <c r="AU556" s="185" t="s">
        <v>85</v>
      </c>
      <c r="AY556" s="19" t="s">
        <v>321</v>
      </c>
      <c r="BE556" s="186">
        <f>IF(N556="základní",J556,0)</f>
        <v>0</v>
      </c>
      <c r="BF556" s="186">
        <f>IF(N556="snížená",J556,0)</f>
        <v>0</v>
      </c>
      <c r="BG556" s="186">
        <f>IF(N556="zákl. přenesená",J556,0)</f>
        <v>0</v>
      </c>
      <c r="BH556" s="186">
        <f>IF(N556="sníž. přenesená",J556,0)</f>
        <v>0</v>
      </c>
      <c r="BI556" s="186">
        <f>IF(N556="nulová",J556,0)</f>
        <v>0</v>
      </c>
      <c r="BJ556" s="19" t="s">
        <v>8</v>
      </c>
      <c r="BK556" s="186">
        <f>ROUND(I556*H556,0)</f>
        <v>0</v>
      </c>
      <c r="BL556" s="19" t="s">
        <v>91</v>
      </c>
      <c r="BM556" s="185" t="s">
        <v>817</v>
      </c>
    </row>
    <row r="557" s="13" customFormat="1">
      <c r="A557" s="13"/>
      <c r="B557" s="187"/>
      <c r="C557" s="13"/>
      <c r="D557" s="188" t="s">
        <v>329</v>
      </c>
      <c r="E557" s="189" t="s">
        <v>1</v>
      </c>
      <c r="F557" s="190" t="s">
        <v>818</v>
      </c>
      <c r="G557" s="13"/>
      <c r="H557" s="191">
        <v>23.376000000000001</v>
      </c>
      <c r="I557" s="192"/>
      <c r="J557" s="13"/>
      <c r="K557" s="13"/>
      <c r="L557" s="187"/>
      <c r="M557" s="193"/>
      <c r="N557" s="194"/>
      <c r="O557" s="194"/>
      <c r="P557" s="194"/>
      <c r="Q557" s="194"/>
      <c r="R557" s="194"/>
      <c r="S557" s="194"/>
      <c r="T557" s="195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189" t="s">
        <v>329</v>
      </c>
      <c r="AU557" s="189" t="s">
        <v>85</v>
      </c>
      <c r="AV557" s="13" t="s">
        <v>85</v>
      </c>
      <c r="AW557" s="13" t="s">
        <v>33</v>
      </c>
      <c r="AX557" s="13" t="s">
        <v>77</v>
      </c>
      <c r="AY557" s="189" t="s">
        <v>321</v>
      </c>
    </row>
    <row r="558" s="14" customFormat="1">
      <c r="A558" s="14"/>
      <c r="B558" s="196"/>
      <c r="C558" s="14"/>
      <c r="D558" s="188" t="s">
        <v>329</v>
      </c>
      <c r="E558" s="197" t="s">
        <v>1</v>
      </c>
      <c r="F558" s="198" t="s">
        <v>819</v>
      </c>
      <c r="G558" s="14"/>
      <c r="H558" s="199">
        <v>23.376000000000001</v>
      </c>
      <c r="I558" s="200"/>
      <c r="J558" s="14"/>
      <c r="K558" s="14"/>
      <c r="L558" s="196"/>
      <c r="M558" s="201"/>
      <c r="N558" s="202"/>
      <c r="O558" s="202"/>
      <c r="P558" s="202"/>
      <c r="Q558" s="202"/>
      <c r="R558" s="202"/>
      <c r="S558" s="202"/>
      <c r="T558" s="20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197" t="s">
        <v>329</v>
      </c>
      <c r="AU558" s="197" t="s">
        <v>85</v>
      </c>
      <c r="AV558" s="14" t="s">
        <v>88</v>
      </c>
      <c r="AW558" s="14" t="s">
        <v>33</v>
      </c>
      <c r="AX558" s="14" t="s">
        <v>8</v>
      </c>
      <c r="AY558" s="197" t="s">
        <v>321</v>
      </c>
    </row>
    <row r="559" s="2" customFormat="1" ht="24.15" customHeight="1">
      <c r="A559" s="38"/>
      <c r="B559" s="173"/>
      <c r="C559" s="174" t="s">
        <v>820</v>
      </c>
      <c r="D559" s="174" t="s">
        <v>323</v>
      </c>
      <c r="E559" s="175" t="s">
        <v>821</v>
      </c>
      <c r="F559" s="176" t="s">
        <v>822</v>
      </c>
      <c r="G559" s="177" t="s">
        <v>355</v>
      </c>
      <c r="H559" s="178">
        <v>12</v>
      </c>
      <c r="I559" s="179"/>
      <c r="J559" s="180">
        <f>ROUND(I559*H559,0)</f>
        <v>0</v>
      </c>
      <c r="K559" s="176" t="s">
        <v>327</v>
      </c>
      <c r="L559" s="39"/>
      <c r="M559" s="181" t="s">
        <v>1</v>
      </c>
      <c r="N559" s="182" t="s">
        <v>42</v>
      </c>
      <c r="O559" s="77"/>
      <c r="P559" s="183">
        <f>O559*H559</f>
        <v>0</v>
      </c>
      <c r="Q559" s="183">
        <v>0.0073499999999999998</v>
      </c>
      <c r="R559" s="183">
        <f>Q559*H559</f>
        <v>0.088200000000000001</v>
      </c>
      <c r="S559" s="183">
        <v>0</v>
      </c>
      <c r="T559" s="184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185" t="s">
        <v>91</v>
      </c>
      <c r="AT559" s="185" t="s">
        <v>323</v>
      </c>
      <c r="AU559" s="185" t="s">
        <v>85</v>
      </c>
      <c r="AY559" s="19" t="s">
        <v>321</v>
      </c>
      <c r="BE559" s="186">
        <f>IF(N559="základní",J559,0)</f>
        <v>0</v>
      </c>
      <c r="BF559" s="186">
        <f>IF(N559="snížená",J559,0)</f>
        <v>0</v>
      </c>
      <c r="BG559" s="186">
        <f>IF(N559="zákl. přenesená",J559,0)</f>
        <v>0</v>
      </c>
      <c r="BH559" s="186">
        <f>IF(N559="sníž. přenesená",J559,0)</f>
        <v>0</v>
      </c>
      <c r="BI559" s="186">
        <f>IF(N559="nulová",J559,0)</f>
        <v>0</v>
      </c>
      <c r="BJ559" s="19" t="s">
        <v>8</v>
      </c>
      <c r="BK559" s="186">
        <f>ROUND(I559*H559,0)</f>
        <v>0</v>
      </c>
      <c r="BL559" s="19" t="s">
        <v>91</v>
      </c>
      <c r="BM559" s="185" t="s">
        <v>823</v>
      </c>
    </row>
    <row r="560" s="13" customFormat="1">
      <c r="A560" s="13"/>
      <c r="B560" s="187"/>
      <c r="C560" s="13"/>
      <c r="D560" s="188" t="s">
        <v>329</v>
      </c>
      <c r="E560" s="189" t="s">
        <v>1</v>
      </c>
      <c r="F560" s="190" t="s">
        <v>824</v>
      </c>
      <c r="G560" s="13"/>
      <c r="H560" s="191">
        <v>12</v>
      </c>
      <c r="I560" s="192"/>
      <c r="J560" s="13"/>
      <c r="K560" s="13"/>
      <c r="L560" s="187"/>
      <c r="M560" s="193"/>
      <c r="N560" s="194"/>
      <c r="O560" s="194"/>
      <c r="P560" s="194"/>
      <c r="Q560" s="194"/>
      <c r="R560" s="194"/>
      <c r="S560" s="194"/>
      <c r="T560" s="195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189" t="s">
        <v>329</v>
      </c>
      <c r="AU560" s="189" t="s">
        <v>85</v>
      </c>
      <c r="AV560" s="13" t="s">
        <v>85</v>
      </c>
      <c r="AW560" s="13" t="s">
        <v>33</v>
      </c>
      <c r="AX560" s="13" t="s">
        <v>77</v>
      </c>
      <c r="AY560" s="189" t="s">
        <v>321</v>
      </c>
    </row>
    <row r="561" s="14" customFormat="1">
      <c r="A561" s="14"/>
      <c r="B561" s="196"/>
      <c r="C561" s="14"/>
      <c r="D561" s="188" t="s">
        <v>329</v>
      </c>
      <c r="E561" s="197" t="s">
        <v>1</v>
      </c>
      <c r="F561" s="198" t="s">
        <v>346</v>
      </c>
      <c r="G561" s="14"/>
      <c r="H561" s="199">
        <v>12</v>
      </c>
      <c r="I561" s="200"/>
      <c r="J561" s="14"/>
      <c r="K561" s="14"/>
      <c r="L561" s="196"/>
      <c r="M561" s="201"/>
      <c r="N561" s="202"/>
      <c r="O561" s="202"/>
      <c r="P561" s="202"/>
      <c r="Q561" s="202"/>
      <c r="R561" s="202"/>
      <c r="S561" s="202"/>
      <c r="T561" s="20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197" t="s">
        <v>329</v>
      </c>
      <c r="AU561" s="197" t="s">
        <v>85</v>
      </c>
      <c r="AV561" s="14" t="s">
        <v>88</v>
      </c>
      <c r="AW561" s="14" t="s">
        <v>33</v>
      </c>
      <c r="AX561" s="14" t="s">
        <v>8</v>
      </c>
      <c r="AY561" s="197" t="s">
        <v>321</v>
      </c>
    </row>
    <row r="562" s="2" customFormat="1" ht="24.15" customHeight="1">
      <c r="A562" s="38"/>
      <c r="B562" s="173"/>
      <c r="C562" s="174" t="s">
        <v>825</v>
      </c>
      <c r="D562" s="174" t="s">
        <v>323</v>
      </c>
      <c r="E562" s="175" t="s">
        <v>826</v>
      </c>
      <c r="F562" s="176" t="s">
        <v>827</v>
      </c>
      <c r="G562" s="177" t="s">
        <v>355</v>
      </c>
      <c r="H562" s="178">
        <v>12</v>
      </c>
      <c r="I562" s="179"/>
      <c r="J562" s="180">
        <f>ROUND(I562*H562,0)</f>
        <v>0</v>
      </c>
      <c r="K562" s="176" t="s">
        <v>327</v>
      </c>
      <c r="L562" s="39"/>
      <c r="M562" s="181" t="s">
        <v>1</v>
      </c>
      <c r="N562" s="182" t="s">
        <v>42</v>
      </c>
      <c r="O562" s="77"/>
      <c r="P562" s="183">
        <f>O562*H562</f>
        <v>0</v>
      </c>
      <c r="Q562" s="183">
        <v>0.026360000000000001</v>
      </c>
      <c r="R562" s="183">
        <f>Q562*H562</f>
        <v>0.31632000000000005</v>
      </c>
      <c r="S562" s="183">
        <v>0</v>
      </c>
      <c r="T562" s="184">
        <f>S562*H562</f>
        <v>0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185" t="s">
        <v>91</v>
      </c>
      <c r="AT562" s="185" t="s">
        <v>323</v>
      </c>
      <c r="AU562" s="185" t="s">
        <v>85</v>
      </c>
      <c r="AY562" s="19" t="s">
        <v>321</v>
      </c>
      <c r="BE562" s="186">
        <f>IF(N562="základní",J562,0)</f>
        <v>0</v>
      </c>
      <c r="BF562" s="186">
        <f>IF(N562="snížená",J562,0)</f>
        <v>0</v>
      </c>
      <c r="BG562" s="186">
        <f>IF(N562="zákl. přenesená",J562,0)</f>
        <v>0</v>
      </c>
      <c r="BH562" s="186">
        <f>IF(N562="sníž. přenesená",J562,0)</f>
        <v>0</v>
      </c>
      <c r="BI562" s="186">
        <f>IF(N562="nulová",J562,0)</f>
        <v>0</v>
      </c>
      <c r="BJ562" s="19" t="s">
        <v>8</v>
      </c>
      <c r="BK562" s="186">
        <f>ROUND(I562*H562,0)</f>
        <v>0</v>
      </c>
      <c r="BL562" s="19" t="s">
        <v>91</v>
      </c>
      <c r="BM562" s="185" t="s">
        <v>828</v>
      </c>
    </row>
    <row r="563" s="13" customFormat="1">
      <c r="A563" s="13"/>
      <c r="B563" s="187"/>
      <c r="C563" s="13"/>
      <c r="D563" s="188" t="s">
        <v>329</v>
      </c>
      <c r="E563" s="189" t="s">
        <v>1</v>
      </c>
      <c r="F563" s="190" t="s">
        <v>824</v>
      </c>
      <c r="G563" s="13"/>
      <c r="H563" s="191">
        <v>12</v>
      </c>
      <c r="I563" s="192"/>
      <c r="J563" s="13"/>
      <c r="K563" s="13"/>
      <c r="L563" s="187"/>
      <c r="M563" s="193"/>
      <c r="N563" s="194"/>
      <c r="O563" s="194"/>
      <c r="P563" s="194"/>
      <c r="Q563" s="194"/>
      <c r="R563" s="194"/>
      <c r="S563" s="194"/>
      <c r="T563" s="195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189" t="s">
        <v>329</v>
      </c>
      <c r="AU563" s="189" t="s">
        <v>85</v>
      </c>
      <c r="AV563" s="13" t="s">
        <v>85</v>
      </c>
      <c r="AW563" s="13" t="s">
        <v>33</v>
      </c>
      <c r="AX563" s="13" t="s">
        <v>77</v>
      </c>
      <c r="AY563" s="189" t="s">
        <v>321</v>
      </c>
    </row>
    <row r="564" s="14" customFormat="1">
      <c r="A564" s="14"/>
      <c r="B564" s="196"/>
      <c r="C564" s="14"/>
      <c r="D564" s="188" t="s">
        <v>329</v>
      </c>
      <c r="E564" s="197" t="s">
        <v>1</v>
      </c>
      <c r="F564" s="198" t="s">
        <v>346</v>
      </c>
      <c r="G564" s="14"/>
      <c r="H564" s="199">
        <v>12</v>
      </c>
      <c r="I564" s="200"/>
      <c r="J564" s="14"/>
      <c r="K564" s="14"/>
      <c r="L564" s="196"/>
      <c r="M564" s="201"/>
      <c r="N564" s="202"/>
      <c r="O564" s="202"/>
      <c r="P564" s="202"/>
      <c r="Q564" s="202"/>
      <c r="R564" s="202"/>
      <c r="S564" s="202"/>
      <c r="T564" s="20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197" t="s">
        <v>329</v>
      </c>
      <c r="AU564" s="197" t="s">
        <v>85</v>
      </c>
      <c r="AV564" s="14" t="s">
        <v>88</v>
      </c>
      <c r="AW564" s="14" t="s">
        <v>33</v>
      </c>
      <c r="AX564" s="14" t="s">
        <v>8</v>
      </c>
      <c r="AY564" s="197" t="s">
        <v>321</v>
      </c>
    </row>
    <row r="565" s="2" customFormat="1" ht="24.15" customHeight="1">
      <c r="A565" s="38"/>
      <c r="B565" s="173"/>
      <c r="C565" s="174" t="s">
        <v>829</v>
      </c>
      <c r="D565" s="174" t="s">
        <v>323</v>
      </c>
      <c r="E565" s="175" t="s">
        <v>830</v>
      </c>
      <c r="F565" s="176" t="s">
        <v>831</v>
      </c>
      <c r="G565" s="177" t="s">
        <v>355</v>
      </c>
      <c r="H565" s="178">
        <v>12</v>
      </c>
      <c r="I565" s="179"/>
      <c r="J565" s="180">
        <f>ROUND(I565*H565,0)</f>
        <v>0</v>
      </c>
      <c r="K565" s="176" t="s">
        <v>327</v>
      </c>
      <c r="L565" s="39"/>
      <c r="M565" s="181" t="s">
        <v>1</v>
      </c>
      <c r="N565" s="182" t="s">
        <v>42</v>
      </c>
      <c r="O565" s="77"/>
      <c r="P565" s="183">
        <f>O565*H565</f>
        <v>0</v>
      </c>
      <c r="Q565" s="183">
        <v>0.0079000000000000008</v>
      </c>
      <c r="R565" s="183">
        <f>Q565*H565</f>
        <v>0.094800000000000009</v>
      </c>
      <c r="S565" s="183">
        <v>0</v>
      </c>
      <c r="T565" s="184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185" t="s">
        <v>91</v>
      </c>
      <c r="AT565" s="185" t="s">
        <v>323</v>
      </c>
      <c r="AU565" s="185" t="s">
        <v>85</v>
      </c>
      <c r="AY565" s="19" t="s">
        <v>321</v>
      </c>
      <c r="BE565" s="186">
        <f>IF(N565="základní",J565,0)</f>
        <v>0</v>
      </c>
      <c r="BF565" s="186">
        <f>IF(N565="snížená",J565,0)</f>
        <v>0</v>
      </c>
      <c r="BG565" s="186">
        <f>IF(N565="zákl. přenesená",J565,0)</f>
        <v>0</v>
      </c>
      <c r="BH565" s="186">
        <f>IF(N565="sníž. přenesená",J565,0)</f>
        <v>0</v>
      </c>
      <c r="BI565" s="186">
        <f>IF(N565="nulová",J565,0)</f>
        <v>0</v>
      </c>
      <c r="BJ565" s="19" t="s">
        <v>8</v>
      </c>
      <c r="BK565" s="186">
        <f>ROUND(I565*H565,0)</f>
        <v>0</v>
      </c>
      <c r="BL565" s="19" t="s">
        <v>91</v>
      </c>
      <c r="BM565" s="185" t="s">
        <v>832</v>
      </c>
    </row>
    <row r="566" s="13" customFormat="1">
      <c r="A566" s="13"/>
      <c r="B566" s="187"/>
      <c r="C566" s="13"/>
      <c r="D566" s="188" t="s">
        <v>329</v>
      </c>
      <c r="E566" s="189" t="s">
        <v>1</v>
      </c>
      <c r="F566" s="190" t="s">
        <v>824</v>
      </c>
      <c r="G566" s="13"/>
      <c r="H566" s="191">
        <v>12</v>
      </c>
      <c r="I566" s="192"/>
      <c r="J566" s="13"/>
      <c r="K566" s="13"/>
      <c r="L566" s="187"/>
      <c r="M566" s="193"/>
      <c r="N566" s="194"/>
      <c r="O566" s="194"/>
      <c r="P566" s="194"/>
      <c r="Q566" s="194"/>
      <c r="R566" s="194"/>
      <c r="S566" s="194"/>
      <c r="T566" s="195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189" t="s">
        <v>329</v>
      </c>
      <c r="AU566" s="189" t="s">
        <v>85</v>
      </c>
      <c r="AV566" s="13" t="s">
        <v>85</v>
      </c>
      <c r="AW566" s="13" t="s">
        <v>33</v>
      </c>
      <c r="AX566" s="13" t="s">
        <v>77</v>
      </c>
      <c r="AY566" s="189" t="s">
        <v>321</v>
      </c>
    </row>
    <row r="567" s="14" customFormat="1">
      <c r="A567" s="14"/>
      <c r="B567" s="196"/>
      <c r="C567" s="14"/>
      <c r="D567" s="188" t="s">
        <v>329</v>
      </c>
      <c r="E567" s="197" t="s">
        <v>1</v>
      </c>
      <c r="F567" s="198" t="s">
        <v>346</v>
      </c>
      <c r="G567" s="14"/>
      <c r="H567" s="199">
        <v>12</v>
      </c>
      <c r="I567" s="200"/>
      <c r="J567" s="14"/>
      <c r="K567" s="14"/>
      <c r="L567" s="196"/>
      <c r="M567" s="201"/>
      <c r="N567" s="202"/>
      <c r="O567" s="202"/>
      <c r="P567" s="202"/>
      <c r="Q567" s="202"/>
      <c r="R567" s="202"/>
      <c r="S567" s="202"/>
      <c r="T567" s="20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197" t="s">
        <v>329</v>
      </c>
      <c r="AU567" s="197" t="s">
        <v>85</v>
      </c>
      <c r="AV567" s="14" t="s">
        <v>88</v>
      </c>
      <c r="AW567" s="14" t="s">
        <v>33</v>
      </c>
      <c r="AX567" s="14" t="s">
        <v>8</v>
      </c>
      <c r="AY567" s="197" t="s">
        <v>321</v>
      </c>
    </row>
    <row r="568" s="2" customFormat="1" ht="24.15" customHeight="1">
      <c r="A568" s="38"/>
      <c r="B568" s="173"/>
      <c r="C568" s="174" t="s">
        <v>833</v>
      </c>
      <c r="D568" s="174" t="s">
        <v>323</v>
      </c>
      <c r="E568" s="175" t="s">
        <v>834</v>
      </c>
      <c r="F568" s="176" t="s">
        <v>835</v>
      </c>
      <c r="G568" s="177" t="s">
        <v>355</v>
      </c>
      <c r="H568" s="178">
        <v>23.350000000000001</v>
      </c>
      <c r="I568" s="179"/>
      <c r="J568" s="180">
        <f>ROUND(I568*H568,0)</f>
        <v>0</v>
      </c>
      <c r="K568" s="176" t="s">
        <v>327</v>
      </c>
      <c r="L568" s="39"/>
      <c r="M568" s="181" t="s">
        <v>1</v>
      </c>
      <c r="N568" s="182" t="s">
        <v>42</v>
      </c>
      <c r="O568" s="77"/>
      <c r="P568" s="183">
        <f>O568*H568</f>
        <v>0</v>
      </c>
      <c r="Q568" s="183">
        <v>0.0027000000000000001</v>
      </c>
      <c r="R568" s="183">
        <f>Q568*H568</f>
        <v>0.063045000000000004</v>
      </c>
      <c r="S568" s="183">
        <v>0</v>
      </c>
      <c r="T568" s="184">
        <f>S568*H568</f>
        <v>0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185" t="s">
        <v>91</v>
      </c>
      <c r="AT568" s="185" t="s">
        <v>323</v>
      </c>
      <c r="AU568" s="185" t="s">
        <v>85</v>
      </c>
      <c r="AY568" s="19" t="s">
        <v>321</v>
      </c>
      <c r="BE568" s="186">
        <f>IF(N568="základní",J568,0)</f>
        <v>0</v>
      </c>
      <c r="BF568" s="186">
        <f>IF(N568="snížená",J568,0)</f>
        <v>0</v>
      </c>
      <c r="BG568" s="186">
        <f>IF(N568="zákl. přenesená",J568,0)</f>
        <v>0</v>
      </c>
      <c r="BH568" s="186">
        <f>IF(N568="sníž. přenesená",J568,0)</f>
        <v>0</v>
      </c>
      <c r="BI568" s="186">
        <f>IF(N568="nulová",J568,0)</f>
        <v>0</v>
      </c>
      <c r="BJ568" s="19" t="s">
        <v>8</v>
      </c>
      <c r="BK568" s="186">
        <f>ROUND(I568*H568,0)</f>
        <v>0</v>
      </c>
      <c r="BL568" s="19" t="s">
        <v>91</v>
      </c>
      <c r="BM568" s="185" t="s">
        <v>836</v>
      </c>
    </row>
    <row r="569" s="13" customFormat="1">
      <c r="A569" s="13"/>
      <c r="B569" s="187"/>
      <c r="C569" s="13"/>
      <c r="D569" s="188" t="s">
        <v>329</v>
      </c>
      <c r="E569" s="189" t="s">
        <v>1</v>
      </c>
      <c r="F569" s="190" t="s">
        <v>837</v>
      </c>
      <c r="G569" s="13"/>
      <c r="H569" s="191">
        <v>5.4000000000000004</v>
      </c>
      <c r="I569" s="192"/>
      <c r="J569" s="13"/>
      <c r="K569" s="13"/>
      <c r="L569" s="187"/>
      <c r="M569" s="193"/>
      <c r="N569" s="194"/>
      <c r="O569" s="194"/>
      <c r="P569" s="194"/>
      <c r="Q569" s="194"/>
      <c r="R569" s="194"/>
      <c r="S569" s="194"/>
      <c r="T569" s="195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189" t="s">
        <v>329</v>
      </c>
      <c r="AU569" s="189" t="s">
        <v>85</v>
      </c>
      <c r="AV569" s="13" t="s">
        <v>85</v>
      </c>
      <c r="AW569" s="13" t="s">
        <v>33</v>
      </c>
      <c r="AX569" s="13" t="s">
        <v>77</v>
      </c>
      <c r="AY569" s="189" t="s">
        <v>321</v>
      </c>
    </row>
    <row r="570" s="13" customFormat="1">
      <c r="A570" s="13"/>
      <c r="B570" s="187"/>
      <c r="C570" s="13"/>
      <c r="D570" s="188" t="s">
        <v>329</v>
      </c>
      <c r="E570" s="189" t="s">
        <v>1</v>
      </c>
      <c r="F570" s="190" t="s">
        <v>838</v>
      </c>
      <c r="G570" s="13"/>
      <c r="H570" s="191">
        <v>2.1000000000000001</v>
      </c>
      <c r="I570" s="192"/>
      <c r="J570" s="13"/>
      <c r="K570" s="13"/>
      <c r="L570" s="187"/>
      <c r="M570" s="193"/>
      <c r="N570" s="194"/>
      <c r="O570" s="194"/>
      <c r="P570" s="194"/>
      <c r="Q570" s="194"/>
      <c r="R570" s="194"/>
      <c r="S570" s="194"/>
      <c r="T570" s="195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189" t="s">
        <v>329</v>
      </c>
      <c r="AU570" s="189" t="s">
        <v>85</v>
      </c>
      <c r="AV570" s="13" t="s">
        <v>85</v>
      </c>
      <c r="AW570" s="13" t="s">
        <v>33</v>
      </c>
      <c r="AX570" s="13" t="s">
        <v>77</v>
      </c>
      <c r="AY570" s="189" t="s">
        <v>321</v>
      </c>
    </row>
    <row r="571" s="13" customFormat="1">
      <c r="A571" s="13"/>
      <c r="B571" s="187"/>
      <c r="C571" s="13"/>
      <c r="D571" s="188" t="s">
        <v>329</v>
      </c>
      <c r="E571" s="189" t="s">
        <v>1</v>
      </c>
      <c r="F571" s="190" t="s">
        <v>839</v>
      </c>
      <c r="G571" s="13"/>
      <c r="H571" s="191">
        <v>5.2000000000000002</v>
      </c>
      <c r="I571" s="192"/>
      <c r="J571" s="13"/>
      <c r="K571" s="13"/>
      <c r="L571" s="187"/>
      <c r="M571" s="193"/>
      <c r="N571" s="194"/>
      <c r="O571" s="194"/>
      <c r="P571" s="194"/>
      <c r="Q571" s="194"/>
      <c r="R571" s="194"/>
      <c r="S571" s="194"/>
      <c r="T571" s="195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189" t="s">
        <v>329</v>
      </c>
      <c r="AU571" s="189" t="s">
        <v>85</v>
      </c>
      <c r="AV571" s="13" t="s">
        <v>85</v>
      </c>
      <c r="AW571" s="13" t="s">
        <v>33</v>
      </c>
      <c r="AX571" s="13" t="s">
        <v>77</v>
      </c>
      <c r="AY571" s="189" t="s">
        <v>321</v>
      </c>
    </row>
    <row r="572" s="13" customFormat="1">
      <c r="A572" s="13"/>
      <c r="B572" s="187"/>
      <c r="C572" s="13"/>
      <c r="D572" s="188" t="s">
        <v>329</v>
      </c>
      <c r="E572" s="189" t="s">
        <v>1</v>
      </c>
      <c r="F572" s="190" t="s">
        <v>840</v>
      </c>
      <c r="G572" s="13"/>
      <c r="H572" s="191">
        <v>3.8999999999999999</v>
      </c>
      <c r="I572" s="192"/>
      <c r="J572" s="13"/>
      <c r="K572" s="13"/>
      <c r="L572" s="187"/>
      <c r="M572" s="193"/>
      <c r="N572" s="194"/>
      <c r="O572" s="194"/>
      <c r="P572" s="194"/>
      <c r="Q572" s="194"/>
      <c r="R572" s="194"/>
      <c r="S572" s="194"/>
      <c r="T572" s="195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189" t="s">
        <v>329</v>
      </c>
      <c r="AU572" s="189" t="s">
        <v>85</v>
      </c>
      <c r="AV572" s="13" t="s">
        <v>85</v>
      </c>
      <c r="AW572" s="13" t="s">
        <v>33</v>
      </c>
      <c r="AX572" s="13" t="s">
        <v>77</v>
      </c>
      <c r="AY572" s="189" t="s">
        <v>321</v>
      </c>
    </row>
    <row r="573" s="13" customFormat="1">
      <c r="A573" s="13"/>
      <c r="B573" s="187"/>
      <c r="C573" s="13"/>
      <c r="D573" s="188" t="s">
        <v>329</v>
      </c>
      <c r="E573" s="189" t="s">
        <v>1</v>
      </c>
      <c r="F573" s="190" t="s">
        <v>841</v>
      </c>
      <c r="G573" s="13"/>
      <c r="H573" s="191">
        <v>6.75</v>
      </c>
      <c r="I573" s="192"/>
      <c r="J573" s="13"/>
      <c r="K573" s="13"/>
      <c r="L573" s="187"/>
      <c r="M573" s="193"/>
      <c r="N573" s="194"/>
      <c r="O573" s="194"/>
      <c r="P573" s="194"/>
      <c r="Q573" s="194"/>
      <c r="R573" s="194"/>
      <c r="S573" s="194"/>
      <c r="T573" s="195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189" t="s">
        <v>329</v>
      </c>
      <c r="AU573" s="189" t="s">
        <v>85</v>
      </c>
      <c r="AV573" s="13" t="s">
        <v>85</v>
      </c>
      <c r="AW573" s="13" t="s">
        <v>33</v>
      </c>
      <c r="AX573" s="13" t="s">
        <v>77</v>
      </c>
      <c r="AY573" s="189" t="s">
        <v>321</v>
      </c>
    </row>
    <row r="574" s="14" customFormat="1">
      <c r="A574" s="14"/>
      <c r="B574" s="196"/>
      <c r="C574" s="14"/>
      <c r="D574" s="188" t="s">
        <v>329</v>
      </c>
      <c r="E574" s="197" t="s">
        <v>1</v>
      </c>
      <c r="F574" s="198" t="s">
        <v>346</v>
      </c>
      <c r="G574" s="14"/>
      <c r="H574" s="199">
        <v>23.350000000000001</v>
      </c>
      <c r="I574" s="200"/>
      <c r="J574" s="14"/>
      <c r="K574" s="14"/>
      <c r="L574" s="196"/>
      <c r="M574" s="201"/>
      <c r="N574" s="202"/>
      <c r="O574" s="202"/>
      <c r="P574" s="202"/>
      <c r="Q574" s="202"/>
      <c r="R574" s="202"/>
      <c r="S574" s="202"/>
      <c r="T574" s="20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197" t="s">
        <v>329</v>
      </c>
      <c r="AU574" s="197" t="s">
        <v>85</v>
      </c>
      <c r="AV574" s="14" t="s">
        <v>88</v>
      </c>
      <c r="AW574" s="14" t="s">
        <v>33</v>
      </c>
      <c r="AX574" s="14" t="s">
        <v>8</v>
      </c>
      <c r="AY574" s="197" t="s">
        <v>321</v>
      </c>
    </row>
    <row r="575" s="2" customFormat="1" ht="37.8" customHeight="1">
      <c r="A575" s="38"/>
      <c r="B575" s="173"/>
      <c r="C575" s="174" t="s">
        <v>842</v>
      </c>
      <c r="D575" s="174" t="s">
        <v>323</v>
      </c>
      <c r="E575" s="175" t="s">
        <v>843</v>
      </c>
      <c r="F575" s="176" t="s">
        <v>844</v>
      </c>
      <c r="G575" s="177" t="s">
        <v>355</v>
      </c>
      <c r="H575" s="178">
        <v>5.7210000000000001</v>
      </c>
      <c r="I575" s="179"/>
      <c r="J575" s="180">
        <f>ROUND(I575*H575,0)</f>
        <v>0</v>
      </c>
      <c r="K575" s="176" t="s">
        <v>1</v>
      </c>
      <c r="L575" s="39"/>
      <c r="M575" s="181" t="s">
        <v>1</v>
      </c>
      <c r="N575" s="182" t="s">
        <v>42</v>
      </c>
      <c r="O575" s="77"/>
      <c r="P575" s="183">
        <f>O575*H575</f>
        <v>0</v>
      </c>
      <c r="Q575" s="183">
        <v>0</v>
      </c>
      <c r="R575" s="183">
        <f>Q575*H575</f>
        <v>0</v>
      </c>
      <c r="S575" s="183">
        <v>0</v>
      </c>
      <c r="T575" s="184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185" t="s">
        <v>91</v>
      </c>
      <c r="AT575" s="185" t="s">
        <v>323</v>
      </c>
      <c r="AU575" s="185" t="s">
        <v>85</v>
      </c>
      <c r="AY575" s="19" t="s">
        <v>321</v>
      </c>
      <c r="BE575" s="186">
        <f>IF(N575="základní",J575,0)</f>
        <v>0</v>
      </c>
      <c r="BF575" s="186">
        <f>IF(N575="snížená",J575,0)</f>
        <v>0</v>
      </c>
      <c r="BG575" s="186">
        <f>IF(N575="zákl. přenesená",J575,0)</f>
        <v>0</v>
      </c>
      <c r="BH575" s="186">
        <f>IF(N575="sníž. přenesená",J575,0)</f>
        <v>0</v>
      </c>
      <c r="BI575" s="186">
        <f>IF(N575="nulová",J575,0)</f>
        <v>0</v>
      </c>
      <c r="BJ575" s="19" t="s">
        <v>8</v>
      </c>
      <c r="BK575" s="186">
        <f>ROUND(I575*H575,0)</f>
        <v>0</v>
      </c>
      <c r="BL575" s="19" t="s">
        <v>91</v>
      </c>
      <c r="BM575" s="185" t="s">
        <v>845</v>
      </c>
    </row>
    <row r="576" s="13" customFormat="1">
      <c r="A576" s="13"/>
      <c r="B576" s="187"/>
      <c r="C576" s="13"/>
      <c r="D576" s="188" t="s">
        <v>329</v>
      </c>
      <c r="E576" s="189" t="s">
        <v>1</v>
      </c>
      <c r="F576" s="190" t="s">
        <v>846</v>
      </c>
      <c r="G576" s="13"/>
      <c r="H576" s="191">
        <v>5.7210000000000001</v>
      </c>
      <c r="I576" s="192"/>
      <c r="J576" s="13"/>
      <c r="K576" s="13"/>
      <c r="L576" s="187"/>
      <c r="M576" s="193"/>
      <c r="N576" s="194"/>
      <c r="O576" s="194"/>
      <c r="P576" s="194"/>
      <c r="Q576" s="194"/>
      <c r="R576" s="194"/>
      <c r="S576" s="194"/>
      <c r="T576" s="195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189" t="s">
        <v>329</v>
      </c>
      <c r="AU576" s="189" t="s">
        <v>85</v>
      </c>
      <c r="AV576" s="13" t="s">
        <v>85</v>
      </c>
      <c r="AW576" s="13" t="s">
        <v>33</v>
      </c>
      <c r="AX576" s="13" t="s">
        <v>77</v>
      </c>
      <c r="AY576" s="189" t="s">
        <v>321</v>
      </c>
    </row>
    <row r="577" s="14" customFormat="1">
      <c r="A577" s="14"/>
      <c r="B577" s="196"/>
      <c r="C577" s="14"/>
      <c r="D577" s="188" t="s">
        <v>329</v>
      </c>
      <c r="E577" s="197" t="s">
        <v>1</v>
      </c>
      <c r="F577" s="198" t="s">
        <v>847</v>
      </c>
      <c r="G577" s="14"/>
      <c r="H577" s="199">
        <v>5.7210000000000001</v>
      </c>
      <c r="I577" s="200"/>
      <c r="J577" s="14"/>
      <c r="K577" s="14"/>
      <c r="L577" s="196"/>
      <c r="M577" s="201"/>
      <c r="N577" s="202"/>
      <c r="O577" s="202"/>
      <c r="P577" s="202"/>
      <c r="Q577" s="202"/>
      <c r="R577" s="202"/>
      <c r="S577" s="202"/>
      <c r="T577" s="20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197" t="s">
        <v>329</v>
      </c>
      <c r="AU577" s="197" t="s">
        <v>85</v>
      </c>
      <c r="AV577" s="14" t="s">
        <v>88</v>
      </c>
      <c r="AW577" s="14" t="s">
        <v>33</v>
      </c>
      <c r="AX577" s="14" t="s">
        <v>8</v>
      </c>
      <c r="AY577" s="197" t="s">
        <v>321</v>
      </c>
    </row>
    <row r="578" s="2" customFormat="1" ht="24.15" customHeight="1">
      <c r="A578" s="38"/>
      <c r="B578" s="173"/>
      <c r="C578" s="174" t="s">
        <v>848</v>
      </c>
      <c r="D578" s="174" t="s">
        <v>323</v>
      </c>
      <c r="E578" s="175" t="s">
        <v>849</v>
      </c>
      <c r="F578" s="176" t="s">
        <v>850</v>
      </c>
      <c r="G578" s="177" t="s">
        <v>355</v>
      </c>
      <c r="H578" s="178">
        <v>217.667</v>
      </c>
      <c r="I578" s="179"/>
      <c r="J578" s="180">
        <f>ROUND(I578*H578,0)</f>
        <v>0</v>
      </c>
      <c r="K578" s="176" t="s">
        <v>327</v>
      </c>
      <c r="L578" s="39"/>
      <c r="M578" s="181" t="s">
        <v>1</v>
      </c>
      <c r="N578" s="182" t="s">
        <v>42</v>
      </c>
      <c r="O578" s="77"/>
      <c r="P578" s="183">
        <f>O578*H578</f>
        <v>0</v>
      </c>
      <c r="Q578" s="183">
        <v>0</v>
      </c>
      <c r="R578" s="183">
        <f>Q578*H578</f>
        <v>0</v>
      </c>
      <c r="S578" s="183">
        <v>0</v>
      </c>
      <c r="T578" s="184">
        <f>S578*H578</f>
        <v>0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185" t="s">
        <v>91</v>
      </c>
      <c r="AT578" s="185" t="s">
        <v>323</v>
      </c>
      <c r="AU578" s="185" t="s">
        <v>85</v>
      </c>
      <c r="AY578" s="19" t="s">
        <v>321</v>
      </c>
      <c r="BE578" s="186">
        <f>IF(N578="základní",J578,0)</f>
        <v>0</v>
      </c>
      <c r="BF578" s="186">
        <f>IF(N578="snížená",J578,0)</f>
        <v>0</v>
      </c>
      <c r="BG578" s="186">
        <f>IF(N578="zákl. přenesená",J578,0)</f>
        <v>0</v>
      </c>
      <c r="BH578" s="186">
        <f>IF(N578="sníž. přenesená",J578,0)</f>
        <v>0</v>
      </c>
      <c r="BI578" s="186">
        <f>IF(N578="nulová",J578,0)</f>
        <v>0</v>
      </c>
      <c r="BJ578" s="19" t="s">
        <v>8</v>
      </c>
      <c r="BK578" s="186">
        <f>ROUND(I578*H578,0)</f>
        <v>0</v>
      </c>
      <c r="BL578" s="19" t="s">
        <v>91</v>
      </c>
      <c r="BM578" s="185" t="s">
        <v>851</v>
      </c>
    </row>
    <row r="579" s="13" customFormat="1">
      <c r="A579" s="13"/>
      <c r="B579" s="187"/>
      <c r="C579" s="13"/>
      <c r="D579" s="188" t="s">
        <v>329</v>
      </c>
      <c r="E579" s="189" t="s">
        <v>1</v>
      </c>
      <c r="F579" s="190" t="s">
        <v>852</v>
      </c>
      <c r="G579" s="13"/>
      <c r="H579" s="191">
        <v>2.625</v>
      </c>
      <c r="I579" s="192"/>
      <c r="J579" s="13"/>
      <c r="K579" s="13"/>
      <c r="L579" s="187"/>
      <c r="M579" s="193"/>
      <c r="N579" s="194"/>
      <c r="O579" s="194"/>
      <c r="P579" s="194"/>
      <c r="Q579" s="194"/>
      <c r="R579" s="194"/>
      <c r="S579" s="194"/>
      <c r="T579" s="195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189" t="s">
        <v>329</v>
      </c>
      <c r="AU579" s="189" t="s">
        <v>85</v>
      </c>
      <c r="AV579" s="13" t="s">
        <v>85</v>
      </c>
      <c r="AW579" s="13" t="s">
        <v>33</v>
      </c>
      <c r="AX579" s="13" t="s">
        <v>77</v>
      </c>
      <c r="AY579" s="189" t="s">
        <v>321</v>
      </c>
    </row>
    <row r="580" s="14" customFormat="1">
      <c r="A580" s="14"/>
      <c r="B580" s="196"/>
      <c r="C580" s="14"/>
      <c r="D580" s="188" t="s">
        <v>329</v>
      </c>
      <c r="E580" s="197" t="s">
        <v>1</v>
      </c>
      <c r="F580" s="198" t="s">
        <v>853</v>
      </c>
      <c r="G580" s="14"/>
      <c r="H580" s="199">
        <v>2.625</v>
      </c>
      <c r="I580" s="200"/>
      <c r="J580" s="14"/>
      <c r="K580" s="14"/>
      <c r="L580" s="196"/>
      <c r="M580" s="201"/>
      <c r="N580" s="202"/>
      <c r="O580" s="202"/>
      <c r="P580" s="202"/>
      <c r="Q580" s="202"/>
      <c r="R580" s="202"/>
      <c r="S580" s="202"/>
      <c r="T580" s="203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197" t="s">
        <v>329</v>
      </c>
      <c r="AU580" s="197" t="s">
        <v>85</v>
      </c>
      <c r="AV580" s="14" t="s">
        <v>88</v>
      </c>
      <c r="AW580" s="14" t="s">
        <v>33</v>
      </c>
      <c r="AX580" s="14" t="s">
        <v>77</v>
      </c>
      <c r="AY580" s="197" t="s">
        <v>321</v>
      </c>
    </row>
    <row r="581" s="14" customFormat="1">
      <c r="A581" s="14"/>
      <c r="B581" s="196"/>
      <c r="C581" s="14"/>
      <c r="D581" s="188" t="s">
        <v>329</v>
      </c>
      <c r="E581" s="197" t="s">
        <v>1</v>
      </c>
      <c r="F581" s="198" t="s">
        <v>854</v>
      </c>
      <c r="G581" s="14"/>
      <c r="H581" s="199">
        <v>0</v>
      </c>
      <c r="I581" s="200"/>
      <c r="J581" s="14"/>
      <c r="K581" s="14"/>
      <c r="L581" s="196"/>
      <c r="M581" s="201"/>
      <c r="N581" s="202"/>
      <c r="O581" s="202"/>
      <c r="P581" s="202"/>
      <c r="Q581" s="202"/>
      <c r="R581" s="202"/>
      <c r="S581" s="202"/>
      <c r="T581" s="20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197" t="s">
        <v>329</v>
      </c>
      <c r="AU581" s="197" t="s">
        <v>85</v>
      </c>
      <c r="AV581" s="14" t="s">
        <v>88</v>
      </c>
      <c r="AW581" s="14" t="s">
        <v>33</v>
      </c>
      <c r="AX581" s="14" t="s">
        <v>77</v>
      </c>
      <c r="AY581" s="197" t="s">
        <v>321</v>
      </c>
    </row>
    <row r="582" s="13" customFormat="1">
      <c r="A582" s="13"/>
      <c r="B582" s="187"/>
      <c r="C582" s="13"/>
      <c r="D582" s="188" t="s">
        <v>329</v>
      </c>
      <c r="E582" s="189" t="s">
        <v>1</v>
      </c>
      <c r="F582" s="190" t="s">
        <v>855</v>
      </c>
      <c r="G582" s="13"/>
      <c r="H582" s="191">
        <v>3.3599999999999999</v>
      </c>
      <c r="I582" s="192"/>
      <c r="J582" s="13"/>
      <c r="K582" s="13"/>
      <c r="L582" s="187"/>
      <c r="M582" s="193"/>
      <c r="N582" s="194"/>
      <c r="O582" s="194"/>
      <c r="P582" s="194"/>
      <c r="Q582" s="194"/>
      <c r="R582" s="194"/>
      <c r="S582" s="194"/>
      <c r="T582" s="195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189" t="s">
        <v>329</v>
      </c>
      <c r="AU582" s="189" t="s">
        <v>85</v>
      </c>
      <c r="AV582" s="13" t="s">
        <v>85</v>
      </c>
      <c r="AW582" s="13" t="s">
        <v>33</v>
      </c>
      <c r="AX582" s="13" t="s">
        <v>77</v>
      </c>
      <c r="AY582" s="189" t="s">
        <v>321</v>
      </c>
    </row>
    <row r="583" s="13" customFormat="1">
      <c r="A583" s="13"/>
      <c r="B583" s="187"/>
      <c r="C583" s="13"/>
      <c r="D583" s="188" t="s">
        <v>329</v>
      </c>
      <c r="E583" s="189" t="s">
        <v>1</v>
      </c>
      <c r="F583" s="190" t="s">
        <v>856</v>
      </c>
      <c r="G583" s="13"/>
      <c r="H583" s="191">
        <v>23</v>
      </c>
      <c r="I583" s="192"/>
      <c r="J583" s="13"/>
      <c r="K583" s="13"/>
      <c r="L583" s="187"/>
      <c r="M583" s="193"/>
      <c r="N583" s="194"/>
      <c r="O583" s="194"/>
      <c r="P583" s="194"/>
      <c r="Q583" s="194"/>
      <c r="R583" s="194"/>
      <c r="S583" s="194"/>
      <c r="T583" s="195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189" t="s">
        <v>329</v>
      </c>
      <c r="AU583" s="189" t="s">
        <v>85</v>
      </c>
      <c r="AV583" s="13" t="s">
        <v>85</v>
      </c>
      <c r="AW583" s="13" t="s">
        <v>33</v>
      </c>
      <c r="AX583" s="13" t="s">
        <v>77</v>
      </c>
      <c r="AY583" s="189" t="s">
        <v>321</v>
      </c>
    </row>
    <row r="584" s="14" customFormat="1">
      <c r="A584" s="14"/>
      <c r="B584" s="196"/>
      <c r="C584" s="14"/>
      <c r="D584" s="188" t="s">
        <v>329</v>
      </c>
      <c r="E584" s="197" t="s">
        <v>1</v>
      </c>
      <c r="F584" s="198" t="s">
        <v>857</v>
      </c>
      <c r="G584" s="14"/>
      <c r="H584" s="199">
        <v>26.359999999999999</v>
      </c>
      <c r="I584" s="200"/>
      <c r="J584" s="14"/>
      <c r="K584" s="14"/>
      <c r="L584" s="196"/>
      <c r="M584" s="201"/>
      <c r="N584" s="202"/>
      <c r="O584" s="202"/>
      <c r="P584" s="202"/>
      <c r="Q584" s="202"/>
      <c r="R584" s="202"/>
      <c r="S584" s="202"/>
      <c r="T584" s="203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197" t="s">
        <v>329</v>
      </c>
      <c r="AU584" s="197" t="s">
        <v>85</v>
      </c>
      <c r="AV584" s="14" t="s">
        <v>88</v>
      </c>
      <c r="AW584" s="14" t="s">
        <v>33</v>
      </c>
      <c r="AX584" s="14" t="s">
        <v>77</v>
      </c>
      <c r="AY584" s="197" t="s">
        <v>321</v>
      </c>
    </row>
    <row r="585" s="13" customFormat="1">
      <c r="A585" s="13"/>
      <c r="B585" s="187"/>
      <c r="C585" s="13"/>
      <c r="D585" s="188" t="s">
        <v>329</v>
      </c>
      <c r="E585" s="189" t="s">
        <v>1</v>
      </c>
      <c r="F585" s="190" t="s">
        <v>858</v>
      </c>
      <c r="G585" s="13"/>
      <c r="H585" s="191">
        <v>6.5099999999999998</v>
      </c>
      <c r="I585" s="192"/>
      <c r="J585" s="13"/>
      <c r="K585" s="13"/>
      <c r="L585" s="187"/>
      <c r="M585" s="193"/>
      <c r="N585" s="194"/>
      <c r="O585" s="194"/>
      <c r="P585" s="194"/>
      <c r="Q585" s="194"/>
      <c r="R585" s="194"/>
      <c r="S585" s="194"/>
      <c r="T585" s="195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189" t="s">
        <v>329</v>
      </c>
      <c r="AU585" s="189" t="s">
        <v>85</v>
      </c>
      <c r="AV585" s="13" t="s">
        <v>85</v>
      </c>
      <c r="AW585" s="13" t="s">
        <v>33</v>
      </c>
      <c r="AX585" s="13" t="s">
        <v>77</v>
      </c>
      <c r="AY585" s="189" t="s">
        <v>321</v>
      </c>
    </row>
    <row r="586" s="14" customFormat="1">
      <c r="A586" s="14"/>
      <c r="B586" s="196"/>
      <c r="C586" s="14"/>
      <c r="D586" s="188" t="s">
        <v>329</v>
      </c>
      <c r="E586" s="197" t="s">
        <v>1</v>
      </c>
      <c r="F586" s="198" t="s">
        <v>859</v>
      </c>
      <c r="G586" s="14"/>
      <c r="H586" s="199">
        <v>6.5099999999999998</v>
      </c>
      <c r="I586" s="200"/>
      <c r="J586" s="14"/>
      <c r="K586" s="14"/>
      <c r="L586" s="196"/>
      <c r="M586" s="201"/>
      <c r="N586" s="202"/>
      <c r="O586" s="202"/>
      <c r="P586" s="202"/>
      <c r="Q586" s="202"/>
      <c r="R586" s="202"/>
      <c r="S586" s="202"/>
      <c r="T586" s="203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197" t="s">
        <v>329</v>
      </c>
      <c r="AU586" s="197" t="s">
        <v>85</v>
      </c>
      <c r="AV586" s="14" t="s">
        <v>88</v>
      </c>
      <c r="AW586" s="14" t="s">
        <v>33</v>
      </c>
      <c r="AX586" s="14" t="s">
        <v>77</v>
      </c>
      <c r="AY586" s="197" t="s">
        <v>321</v>
      </c>
    </row>
    <row r="587" s="13" customFormat="1">
      <c r="A587" s="13"/>
      <c r="B587" s="187"/>
      <c r="C587" s="13"/>
      <c r="D587" s="188" t="s">
        <v>329</v>
      </c>
      <c r="E587" s="189" t="s">
        <v>1</v>
      </c>
      <c r="F587" s="190" t="s">
        <v>860</v>
      </c>
      <c r="G587" s="13"/>
      <c r="H587" s="191">
        <v>3.036</v>
      </c>
      <c r="I587" s="192"/>
      <c r="J587" s="13"/>
      <c r="K587" s="13"/>
      <c r="L587" s="187"/>
      <c r="M587" s="193"/>
      <c r="N587" s="194"/>
      <c r="O587" s="194"/>
      <c r="P587" s="194"/>
      <c r="Q587" s="194"/>
      <c r="R587" s="194"/>
      <c r="S587" s="194"/>
      <c r="T587" s="195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189" t="s">
        <v>329</v>
      </c>
      <c r="AU587" s="189" t="s">
        <v>85</v>
      </c>
      <c r="AV587" s="13" t="s">
        <v>85</v>
      </c>
      <c r="AW587" s="13" t="s">
        <v>33</v>
      </c>
      <c r="AX587" s="13" t="s">
        <v>77</v>
      </c>
      <c r="AY587" s="189" t="s">
        <v>321</v>
      </c>
    </row>
    <row r="588" s="13" customFormat="1">
      <c r="A588" s="13"/>
      <c r="B588" s="187"/>
      <c r="C588" s="13"/>
      <c r="D588" s="188" t="s">
        <v>329</v>
      </c>
      <c r="E588" s="189" t="s">
        <v>1</v>
      </c>
      <c r="F588" s="190" t="s">
        <v>861</v>
      </c>
      <c r="G588" s="13"/>
      <c r="H588" s="191">
        <v>10.295999999999999</v>
      </c>
      <c r="I588" s="192"/>
      <c r="J588" s="13"/>
      <c r="K588" s="13"/>
      <c r="L588" s="187"/>
      <c r="M588" s="193"/>
      <c r="N588" s="194"/>
      <c r="O588" s="194"/>
      <c r="P588" s="194"/>
      <c r="Q588" s="194"/>
      <c r="R588" s="194"/>
      <c r="S588" s="194"/>
      <c r="T588" s="195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189" t="s">
        <v>329</v>
      </c>
      <c r="AU588" s="189" t="s">
        <v>85</v>
      </c>
      <c r="AV588" s="13" t="s">
        <v>85</v>
      </c>
      <c r="AW588" s="13" t="s">
        <v>33</v>
      </c>
      <c r="AX588" s="13" t="s">
        <v>77</v>
      </c>
      <c r="AY588" s="189" t="s">
        <v>321</v>
      </c>
    </row>
    <row r="589" s="13" customFormat="1">
      <c r="A589" s="13"/>
      <c r="B589" s="187"/>
      <c r="C589" s="13"/>
      <c r="D589" s="188" t="s">
        <v>329</v>
      </c>
      <c r="E589" s="189" t="s">
        <v>1</v>
      </c>
      <c r="F589" s="190" t="s">
        <v>862</v>
      </c>
      <c r="G589" s="13"/>
      <c r="H589" s="191">
        <v>1.147</v>
      </c>
      <c r="I589" s="192"/>
      <c r="J589" s="13"/>
      <c r="K589" s="13"/>
      <c r="L589" s="187"/>
      <c r="M589" s="193"/>
      <c r="N589" s="194"/>
      <c r="O589" s="194"/>
      <c r="P589" s="194"/>
      <c r="Q589" s="194"/>
      <c r="R589" s="194"/>
      <c r="S589" s="194"/>
      <c r="T589" s="195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189" t="s">
        <v>329</v>
      </c>
      <c r="AU589" s="189" t="s">
        <v>85</v>
      </c>
      <c r="AV589" s="13" t="s">
        <v>85</v>
      </c>
      <c r="AW589" s="13" t="s">
        <v>33</v>
      </c>
      <c r="AX589" s="13" t="s">
        <v>77</v>
      </c>
      <c r="AY589" s="189" t="s">
        <v>321</v>
      </c>
    </row>
    <row r="590" s="14" customFormat="1">
      <c r="A590" s="14"/>
      <c r="B590" s="196"/>
      <c r="C590" s="14"/>
      <c r="D590" s="188" t="s">
        <v>329</v>
      </c>
      <c r="E590" s="197" t="s">
        <v>1</v>
      </c>
      <c r="F590" s="198" t="s">
        <v>863</v>
      </c>
      <c r="G590" s="14"/>
      <c r="H590" s="199">
        <v>14.478999999999999</v>
      </c>
      <c r="I590" s="200"/>
      <c r="J590" s="14"/>
      <c r="K590" s="14"/>
      <c r="L590" s="196"/>
      <c r="M590" s="201"/>
      <c r="N590" s="202"/>
      <c r="O590" s="202"/>
      <c r="P590" s="202"/>
      <c r="Q590" s="202"/>
      <c r="R590" s="202"/>
      <c r="S590" s="202"/>
      <c r="T590" s="20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197" t="s">
        <v>329</v>
      </c>
      <c r="AU590" s="197" t="s">
        <v>85</v>
      </c>
      <c r="AV590" s="14" t="s">
        <v>88</v>
      </c>
      <c r="AW590" s="14" t="s">
        <v>33</v>
      </c>
      <c r="AX590" s="14" t="s">
        <v>77</v>
      </c>
      <c r="AY590" s="197" t="s">
        <v>321</v>
      </c>
    </row>
    <row r="591" s="13" customFormat="1">
      <c r="A591" s="13"/>
      <c r="B591" s="187"/>
      <c r="C591" s="13"/>
      <c r="D591" s="188" t="s">
        <v>329</v>
      </c>
      <c r="E591" s="189" t="s">
        <v>1</v>
      </c>
      <c r="F591" s="190" t="s">
        <v>864</v>
      </c>
      <c r="G591" s="13"/>
      <c r="H591" s="191">
        <v>27.600000000000001</v>
      </c>
      <c r="I591" s="192"/>
      <c r="J591" s="13"/>
      <c r="K591" s="13"/>
      <c r="L591" s="187"/>
      <c r="M591" s="193"/>
      <c r="N591" s="194"/>
      <c r="O591" s="194"/>
      <c r="P591" s="194"/>
      <c r="Q591" s="194"/>
      <c r="R591" s="194"/>
      <c r="S591" s="194"/>
      <c r="T591" s="195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189" t="s">
        <v>329</v>
      </c>
      <c r="AU591" s="189" t="s">
        <v>85</v>
      </c>
      <c r="AV591" s="13" t="s">
        <v>85</v>
      </c>
      <c r="AW591" s="13" t="s">
        <v>33</v>
      </c>
      <c r="AX591" s="13" t="s">
        <v>77</v>
      </c>
      <c r="AY591" s="189" t="s">
        <v>321</v>
      </c>
    </row>
    <row r="592" s="13" customFormat="1">
      <c r="A592" s="13"/>
      <c r="B592" s="187"/>
      <c r="C592" s="13"/>
      <c r="D592" s="188" t="s">
        <v>329</v>
      </c>
      <c r="E592" s="189" t="s">
        <v>1</v>
      </c>
      <c r="F592" s="190" t="s">
        <v>865</v>
      </c>
      <c r="G592" s="13"/>
      <c r="H592" s="191">
        <v>20.183</v>
      </c>
      <c r="I592" s="192"/>
      <c r="J592" s="13"/>
      <c r="K592" s="13"/>
      <c r="L592" s="187"/>
      <c r="M592" s="193"/>
      <c r="N592" s="194"/>
      <c r="O592" s="194"/>
      <c r="P592" s="194"/>
      <c r="Q592" s="194"/>
      <c r="R592" s="194"/>
      <c r="S592" s="194"/>
      <c r="T592" s="195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189" t="s">
        <v>329</v>
      </c>
      <c r="AU592" s="189" t="s">
        <v>85</v>
      </c>
      <c r="AV592" s="13" t="s">
        <v>85</v>
      </c>
      <c r="AW592" s="13" t="s">
        <v>33</v>
      </c>
      <c r="AX592" s="13" t="s">
        <v>77</v>
      </c>
      <c r="AY592" s="189" t="s">
        <v>321</v>
      </c>
    </row>
    <row r="593" s="13" customFormat="1">
      <c r="A593" s="13"/>
      <c r="B593" s="187"/>
      <c r="C593" s="13"/>
      <c r="D593" s="188" t="s">
        <v>329</v>
      </c>
      <c r="E593" s="189" t="s">
        <v>1</v>
      </c>
      <c r="F593" s="190" t="s">
        <v>866</v>
      </c>
      <c r="G593" s="13"/>
      <c r="H593" s="191">
        <v>3.2200000000000002</v>
      </c>
      <c r="I593" s="192"/>
      <c r="J593" s="13"/>
      <c r="K593" s="13"/>
      <c r="L593" s="187"/>
      <c r="M593" s="193"/>
      <c r="N593" s="194"/>
      <c r="O593" s="194"/>
      <c r="P593" s="194"/>
      <c r="Q593" s="194"/>
      <c r="R593" s="194"/>
      <c r="S593" s="194"/>
      <c r="T593" s="195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189" t="s">
        <v>329</v>
      </c>
      <c r="AU593" s="189" t="s">
        <v>85</v>
      </c>
      <c r="AV593" s="13" t="s">
        <v>85</v>
      </c>
      <c r="AW593" s="13" t="s">
        <v>33</v>
      </c>
      <c r="AX593" s="13" t="s">
        <v>77</v>
      </c>
      <c r="AY593" s="189" t="s">
        <v>321</v>
      </c>
    </row>
    <row r="594" s="13" customFormat="1">
      <c r="A594" s="13"/>
      <c r="B594" s="187"/>
      <c r="C594" s="13"/>
      <c r="D594" s="188" t="s">
        <v>329</v>
      </c>
      <c r="E594" s="189" t="s">
        <v>1</v>
      </c>
      <c r="F594" s="190" t="s">
        <v>867</v>
      </c>
      <c r="G594" s="13"/>
      <c r="H594" s="191">
        <v>14.039999999999999</v>
      </c>
      <c r="I594" s="192"/>
      <c r="J594" s="13"/>
      <c r="K594" s="13"/>
      <c r="L594" s="187"/>
      <c r="M594" s="193"/>
      <c r="N594" s="194"/>
      <c r="O594" s="194"/>
      <c r="P594" s="194"/>
      <c r="Q594" s="194"/>
      <c r="R594" s="194"/>
      <c r="S594" s="194"/>
      <c r="T594" s="195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189" t="s">
        <v>329</v>
      </c>
      <c r="AU594" s="189" t="s">
        <v>85</v>
      </c>
      <c r="AV594" s="13" t="s">
        <v>85</v>
      </c>
      <c r="AW594" s="13" t="s">
        <v>33</v>
      </c>
      <c r="AX594" s="13" t="s">
        <v>77</v>
      </c>
      <c r="AY594" s="189" t="s">
        <v>321</v>
      </c>
    </row>
    <row r="595" s="14" customFormat="1">
      <c r="A595" s="14"/>
      <c r="B595" s="196"/>
      <c r="C595" s="14"/>
      <c r="D595" s="188" t="s">
        <v>329</v>
      </c>
      <c r="E595" s="197" t="s">
        <v>1</v>
      </c>
      <c r="F595" s="198" t="s">
        <v>868</v>
      </c>
      <c r="G595" s="14"/>
      <c r="H595" s="199">
        <v>65.043000000000006</v>
      </c>
      <c r="I595" s="200"/>
      <c r="J595" s="14"/>
      <c r="K595" s="14"/>
      <c r="L595" s="196"/>
      <c r="M595" s="201"/>
      <c r="N595" s="202"/>
      <c r="O595" s="202"/>
      <c r="P595" s="202"/>
      <c r="Q595" s="202"/>
      <c r="R595" s="202"/>
      <c r="S595" s="202"/>
      <c r="T595" s="203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197" t="s">
        <v>329</v>
      </c>
      <c r="AU595" s="197" t="s">
        <v>85</v>
      </c>
      <c r="AV595" s="14" t="s">
        <v>88</v>
      </c>
      <c r="AW595" s="14" t="s">
        <v>33</v>
      </c>
      <c r="AX595" s="14" t="s">
        <v>77</v>
      </c>
      <c r="AY595" s="197" t="s">
        <v>321</v>
      </c>
    </row>
    <row r="596" s="13" customFormat="1">
      <c r="A596" s="13"/>
      <c r="B596" s="187"/>
      <c r="C596" s="13"/>
      <c r="D596" s="188" t="s">
        <v>329</v>
      </c>
      <c r="E596" s="189" t="s">
        <v>1</v>
      </c>
      <c r="F596" s="190" t="s">
        <v>869</v>
      </c>
      <c r="G596" s="13"/>
      <c r="H596" s="191">
        <v>8.5999999999999996</v>
      </c>
      <c r="I596" s="192"/>
      <c r="J596" s="13"/>
      <c r="K596" s="13"/>
      <c r="L596" s="187"/>
      <c r="M596" s="193"/>
      <c r="N596" s="194"/>
      <c r="O596" s="194"/>
      <c r="P596" s="194"/>
      <c r="Q596" s="194"/>
      <c r="R596" s="194"/>
      <c r="S596" s="194"/>
      <c r="T596" s="195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189" t="s">
        <v>329</v>
      </c>
      <c r="AU596" s="189" t="s">
        <v>85</v>
      </c>
      <c r="AV596" s="13" t="s">
        <v>85</v>
      </c>
      <c r="AW596" s="13" t="s">
        <v>33</v>
      </c>
      <c r="AX596" s="13" t="s">
        <v>77</v>
      </c>
      <c r="AY596" s="189" t="s">
        <v>321</v>
      </c>
    </row>
    <row r="597" s="14" customFormat="1">
      <c r="A597" s="14"/>
      <c r="B597" s="196"/>
      <c r="C597" s="14"/>
      <c r="D597" s="188" t="s">
        <v>329</v>
      </c>
      <c r="E597" s="197" t="s">
        <v>1</v>
      </c>
      <c r="F597" s="198" t="s">
        <v>797</v>
      </c>
      <c r="G597" s="14"/>
      <c r="H597" s="199">
        <v>8.5999999999999996</v>
      </c>
      <c r="I597" s="200"/>
      <c r="J597" s="14"/>
      <c r="K597" s="14"/>
      <c r="L597" s="196"/>
      <c r="M597" s="201"/>
      <c r="N597" s="202"/>
      <c r="O597" s="202"/>
      <c r="P597" s="202"/>
      <c r="Q597" s="202"/>
      <c r="R597" s="202"/>
      <c r="S597" s="202"/>
      <c r="T597" s="20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197" t="s">
        <v>329</v>
      </c>
      <c r="AU597" s="197" t="s">
        <v>85</v>
      </c>
      <c r="AV597" s="14" t="s">
        <v>88</v>
      </c>
      <c r="AW597" s="14" t="s">
        <v>33</v>
      </c>
      <c r="AX597" s="14" t="s">
        <v>77</v>
      </c>
      <c r="AY597" s="197" t="s">
        <v>321</v>
      </c>
    </row>
    <row r="598" s="13" customFormat="1">
      <c r="A598" s="13"/>
      <c r="B598" s="187"/>
      <c r="C598" s="13"/>
      <c r="D598" s="188" t="s">
        <v>329</v>
      </c>
      <c r="E598" s="189" t="s">
        <v>1</v>
      </c>
      <c r="F598" s="190" t="s">
        <v>870</v>
      </c>
      <c r="G598" s="13"/>
      <c r="H598" s="191">
        <v>31.199999999999999</v>
      </c>
      <c r="I598" s="192"/>
      <c r="J598" s="13"/>
      <c r="K598" s="13"/>
      <c r="L598" s="187"/>
      <c r="M598" s="193"/>
      <c r="N598" s="194"/>
      <c r="O598" s="194"/>
      <c r="P598" s="194"/>
      <c r="Q598" s="194"/>
      <c r="R598" s="194"/>
      <c r="S598" s="194"/>
      <c r="T598" s="195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189" t="s">
        <v>329</v>
      </c>
      <c r="AU598" s="189" t="s">
        <v>85</v>
      </c>
      <c r="AV598" s="13" t="s">
        <v>85</v>
      </c>
      <c r="AW598" s="13" t="s">
        <v>33</v>
      </c>
      <c r="AX598" s="13" t="s">
        <v>77</v>
      </c>
      <c r="AY598" s="189" t="s">
        <v>321</v>
      </c>
    </row>
    <row r="599" s="13" customFormat="1">
      <c r="A599" s="13"/>
      <c r="B599" s="187"/>
      <c r="C599" s="13"/>
      <c r="D599" s="188" t="s">
        <v>329</v>
      </c>
      <c r="E599" s="189" t="s">
        <v>1</v>
      </c>
      <c r="F599" s="190" t="s">
        <v>871</v>
      </c>
      <c r="G599" s="13"/>
      <c r="H599" s="191">
        <v>37.799999999999997</v>
      </c>
      <c r="I599" s="192"/>
      <c r="J599" s="13"/>
      <c r="K599" s="13"/>
      <c r="L599" s="187"/>
      <c r="M599" s="193"/>
      <c r="N599" s="194"/>
      <c r="O599" s="194"/>
      <c r="P599" s="194"/>
      <c r="Q599" s="194"/>
      <c r="R599" s="194"/>
      <c r="S599" s="194"/>
      <c r="T599" s="195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189" t="s">
        <v>329</v>
      </c>
      <c r="AU599" s="189" t="s">
        <v>85</v>
      </c>
      <c r="AV599" s="13" t="s">
        <v>85</v>
      </c>
      <c r="AW599" s="13" t="s">
        <v>33</v>
      </c>
      <c r="AX599" s="13" t="s">
        <v>77</v>
      </c>
      <c r="AY599" s="189" t="s">
        <v>321</v>
      </c>
    </row>
    <row r="600" s="13" customFormat="1">
      <c r="A600" s="13"/>
      <c r="B600" s="187"/>
      <c r="C600" s="13"/>
      <c r="D600" s="188" t="s">
        <v>329</v>
      </c>
      <c r="E600" s="189" t="s">
        <v>1</v>
      </c>
      <c r="F600" s="190" t="s">
        <v>872</v>
      </c>
      <c r="G600" s="13"/>
      <c r="H600" s="191">
        <v>17.489999999999998</v>
      </c>
      <c r="I600" s="192"/>
      <c r="J600" s="13"/>
      <c r="K600" s="13"/>
      <c r="L600" s="187"/>
      <c r="M600" s="193"/>
      <c r="N600" s="194"/>
      <c r="O600" s="194"/>
      <c r="P600" s="194"/>
      <c r="Q600" s="194"/>
      <c r="R600" s="194"/>
      <c r="S600" s="194"/>
      <c r="T600" s="195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189" t="s">
        <v>329</v>
      </c>
      <c r="AU600" s="189" t="s">
        <v>85</v>
      </c>
      <c r="AV600" s="13" t="s">
        <v>85</v>
      </c>
      <c r="AW600" s="13" t="s">
        <v>33</v>
      </c>
      <c r="AX600" s="13" t="s">
        <v>77</v>
      </c>
      <c r="AY600" s="189" t="s">
        <v>321</v>
      </c>
    </row>
    <row r="601" s="13" customFormat="1">
      <c r="A601" s="13"/>
      <c r="B601" s="187"/>
      <c r="C601" s="13"/>
      <c r="D601" s="188" t="s">
        <v>329</v>
      </c>
      <c r="E601" s="189" t="s">
        <v>1</v>
      </c>
      <c r="F601" s="190" t="s">
        <v>873</v>
      </c>
      <c r="G601" s="13"/>
      <c r="H601" s="191">
        <v>7.5599999999999996</v>
      </c>
      <c r="I601" s="192"/>
      <c r="J601" s="13"/>
      <c r="K601" s="13"/>
      <c r="L601" s="187"/>
      <c r="M601" s="193"/>
      <c r="N601" s="194"/>
      <c r="O601" s="194"/>
      <c r="P601" s="194"/>
      <c r="Q601" s="194"/>
      <c r="R601" s="194"/>
      <c r="S601" s="194"/>
      <c r="T601" s="195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189" t="s">
        <v>329</v>
      </c>
      <c r="AU601" s="189" t="s">
        <v>85</v>
      </c>
      <c r="AV601" s="13" t="s">
        <v>85</v>
      </c>
      <c r="AW601" s="13" t="s">
        <v>33</v>
      </c>
      <c r="AX601" s="13" t="s">
        <v>77</v>
      </c>
      <c r="AY601" s="189" t="s">
        <v>321</v>
      </c>
    </row>
    <row r="602" s="14" customFormat="1">
      <c r="A602" s="14"/>
      <c r="B602" s="196"/>
      <c r="C602" s="14"/>
      <c r="D602" s="188" t="s">
        <v>329</v>
      </c>
      <c r="E602" s="197" t="s">
        <v>1</v>
      </c>
      <c r="F602" s="198" t="s">
        <v>808</v>
      </c>
      <c r="G602" s="14"/>
      <c r="H602" s="199">
        <v>94.049999999999997</v>
      </c>
      <c r="I602" s="200"/>
      <c r="J602" s="14"/>
      <c r="K602" s="14"/>
      <c r="L602" s="196"/>
      <c r="M602" s="201"/>
      <c r="N602" s="202"/>
      <c r="O602" s="202"/>
      <c r="P602" s="202"/>
      <c r="Q602" s="202"/>
      <c r="R602" s="202"/>
      <c r="S602" s="202"/>
      <c r="T602" s="203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197" t="s">
        <v>329</v>
      </c>
      <c r="AU602" s="197" t="s">
        <v>85</v>
      </c>
      <c r="AV602" s="14" t="s">
        <v>88</v>
      </c>
      <c r="AW602" s="14" t="s">
        <v>33</v>
      </c>
      <c r="AX602" s="14" t="s">
        <v>77</v>
      </c>
      <c r="AY602" s="197" t="s">
        <v>321</v>
      </c>
    </row>
    <row r="603" s="15" customFormat="1">
      <c r="A603" s="15"/>
      <c r="B603" s="204"/>
      <c r="C603" s="15"/>
      <c r="D603" s="188" t="s">
        <v>329</v>
      </c>
      <c r="E603" s="205" t="s">
        <v>1</v>
      </c>
      <c r="F603" s="206" t="s">
        <v>442</v>
      </c>
      <c r="G603" s="15"/>
      <c r="H603" s="207">
        <v>217.667</v>
      </c>
      <c r="I603" s="208"/>
      <c r="J603" s="15"/>
      <c r="K603" s="15"/>
      <c r="L603" s="204"/>
      <c r="M603" s="209"/>
      <c r="N603" s="210"/>
      <c r="O603" s="210"/>
      <c r="P603" s="210"/>
      <c r="Q603" s="210"/>
      <c r="R603" s="210"/>
      <c r="S603" s="210"/>
      <c r="T603" s="211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05" t="s">
        <v>329</v>
      </c>
      <c r="AU603" s="205" t="s">
        <v>85</v>
      </c>
      <c r="AV603" s="15" t="s">
        <v>91</v>
      </c>
      <c r="AW603" s="15" t="s">
        <v>33</v>
      </c>
      <c r="AX603" s="15" t="s">
        <v>8</v>
      </c>
      <c r="AY603" s="205" t="s">
        <v>321</v>
      </c>
    </row>
    <row r="604" s="2" customFormat="1" ht="24.15" customHeight="1">
      <c r="A604" s="38"/>
      <c r="B604" s="173"/>
      <c r="C604" s="174" t="s">
        <v>874</v>
      </c>
      <c r="D604" s="174" t="s">
        <v>323</v>
      </c>
      <c r="E604" s="175" t="s">
        <v>875</v>
      </c>
      <c r="F604" s="176" t="s">
        <v>876</v>
      </c>
      <c r="G604" s="177" t="s">
        <v>355</v>
      </c>
      <c r="H604" s="178">
        <v>29.097000000000001</v>
      </c>
      <c r="I604" s="179"/>
      <c r="J604" s="180">
        <f>ROUND(I604*H604,0)</f>
        <v>0</v>
      </c>
      <c r="K604" s="176" t="s">
        <v>327</v>
      </c>
      <c r="L604" s="39"/>
      <c r="M604" s="181" t="s">
        <v>1</v>
      </c>
      <c r="N604" s="182" t="s">
        <v>42</v>
      </c>
      <c r="O604" s="77"/>
      <c r="P604" s="183">
        <f>O604*H604</f>
        <v>0</v>
      </c>
      <c r="Q604" s="183">
        <v>0.00577</v>
      </c>
      <c r="R604" s="183">
        <f>Q604*H604</f>
        <v>0.16788969000000001</v>
      </c>
      <c r="S604" s="183">
        <v>0.0060000000000000001</v>
      </c>
      <c r="T604" s="184">
        <f>S604*H604</f>
        <v>0.17458200000000002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185" t="s">
        <v>91</v>
      </c>
      <c r="AT604" s="185" t="s">
        <v>323</v>
      </c>
      <c r="AU604" s="185" t="s">
        <v>85</v>
      </c>
      <c r="AY604" s="19" t="s">
        <v>321</v>
      </c>
      <c r="BE604" s="186">
        <f>IF(N604="základní",J604,0)</f>
        <v>0</v>
      </c>
      <c r="BF604" s="186">
        <f>IF(N604="snížená",J604,0)</f>
        <v>0</v>
      </c>
      <c r="BG604" s="186">
        <f>IF(N604="zákl. přenesená",J604,0)</f>
        <v>0</v>
      </c>
      <c r="BH604" s="186">
        <f>IF(N604="sníž. přenesená",J604,0)</f>
        <v>0</v>
      </c>
      <c r="BI604" s="186">
        <f>IF(N604="nulová",J604,0)</f>
        <v>0</v>
      </c>
      <c r="BJ604" s="19" t="s">
        <v>8</v>
      </c>
      <c r="BK604" s="186">
        <f>ROUND(I604*H604,0)</f>
        <v>0</v>
      </c>
      <c r="BL604" s="19" t="s">
        <v>91</v>
      </c>
      <c r="BM604" s="185" t="s">
        <v>877</v>
      </c>
    </row>
    <row r="605" s="13" customFormat="1">
      <c r="A605" s="13"/>
      <c r="B605" s="187"/>
      <c r="C605" s="13"/>
      <c r="D605" s="188" t="s">
        <v>329</v>
      </c>
      <c r="E605" s="189" t="s">
        <v>1</v>
      </c>
      <c r="F605" s="190" t="s">
        <v>818</v>
      </c>
      <c r="G605" s="13"/>
      <c r="H605" s="191">
        <v>23.376000000000001</v>
      </c>
      <c r="I605" s="192"/>
      <c r="J605" s="13"/>
      <c r="K605" s="13"/>
      <c r="L605" s="187"/>
      <c r="M605" s="193"/>
      <c r="N605" s="194"/>
      <c r="O605" s="194"/>
      <c r="P605" s="194"/>
      <c r="Q605" s="194"/>
      <c r="R605" s="194"/>
      <c r="S605" s="194"/>
      <c r="T605" s="195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189" t="s">
        <v>329</v>
      </c>
      <c r="AU605" s="189" t="s">
        <v>85</v>
      </c>
      <c r="AV605" s="13" t="s">
        <v>85</v>
      </c>
      <c r="AW605" s="13" t="s">
        <v>33</v>
      </c>
      <c r="AX605" s="13" t="s">
        <v>77</v>
      </c>
      <c r="AY605" s="189" t="s">
        <v>321</v>
      </c>
    </row>
    <row r="606" s="14" customFormat="1">
      <c r="A606" s="14"/>
      <c r="B606" s="196"/>
      <c r="C606" s="14"/>
      <c r="D606" s="188" t="s">
        <v>329</v>
      </c>
      <c r="E606" s="197" t="s">
        <v>1</v>
      </c>
      <c r="F606" s="198" t="s">
        <v>819</v>
      </c>
      <c r="G606" s="14"/>
      <c r="H606" s="199">
        <v>23.376000000000001</v>
      </c>
      <c r="I606" s="200"/>
      <c r="J606" s="14"/>
      <c r="K606" s="14"/>
      <c r="L606" s="196"/>
      <c r="M606" s="201"/>
      <c r="N606" s="202"/>
      <c r="O606" s="202"/>
      <c r="P606" s="202"/>
      <c r="Q606" s="202"/>
      <c r="R606" s="202"/>
      <c r="S606" s="202"/>
      <c r="T606" s="20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197" t="s">
        <v>329</v>
      </c>
      <c r="AU606" s="197" t="s">
        <v>85</v>
      </c>
      <c r="AV606" s="14" t="s">
        <v>88</v>
      </c>
      <c r="AW606" s="14" t="s">
        <v>33</v>
      </c>
      <c r="AX606" s="14" t="s">
        <v>77</v>
      </c>
      <c r="AY606" s="197" t="s">
        <v>321</v>
      </c>
    </row>
    <row r="607" s="13" customFormat="1">
      <c r="A607" s="13"/>
      <c r="B607" s="187"/>
      <c r="C607" s="13"/>
      <c r="D607" s="188" t="s">
        <v>329</v>
      </c>
      <c r="E607" s="189" t="s">
        <v>1</v>
      </c>
      <c r="F607" s="190" t="s">
        <v>846</v>
      </c>
      <c r="G607" s="13"/>
      <c r="H607" s="191">
        <v>5.7210000000000001</v>
      </c>
      <c r="I607" s="192"/>
      <c r="J607" s="13"/>
      <c r="K607" s="13"/>
      <c r="L607" s="187"/>
      <c r="M607" s="193"/>
      <c r="N607" s="194"/>
      <c r="O607" s="194"/>
      <c r="P607" s="194"/>
      <c r="Q607" s="194"/>
      <c r="R607" s="194"/>
      <c r="S607" s="194"/>
      <c r="T607" s="195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189" t="s">
        <v>329</v>
      </c>
      <c r="AU607" s="189" t="s">
        <v>85</v>
      </c>
      <c r="AV607" s="13" t="s">
        <v>85</v>
      </c>
      <c r="AW607" s="13" t="s">
        <v>33</v>
      </c>
      <c r="AX607" s="13" t="s">
        <v>77</v>
      </c>
      <c r="AY607" s="189" t="s">
        <v>321</v>
      </c>
    </row>
    <row r="608" s="14" customFormat="1">
      <c r="A608" s="14"/>
      <c r="B608" s="196"/>
      <c r="C608" s="14"/>
      <c r="D608" s="188" t="s">
        <v>329</v>
      </c>
      <c r="E608" s="197" t="s">
        <v>1</v>
      </c>
      <c r="F608" s="198" t="s">
        <v>847</v>
      </c>
      <c r="G608" s="14"/>
      <c r="H608" s="199">
        <v>5.7210000000000001</v>
      </c>
      <c r="I608" s="200"/>
      <c r="J608" s="14"/>
      <c r="K608" s="14"/>
      <c r="L608" s="196"/>
      <c r="M608" s="201"/>
      <c r="N608" s="202"/>
      <c r="O608" s="202"/>
      <c r="P608" s="202"/>
      <c r="Q608" s="202"/>
      <c r="R608" s="202"/>
      <c r="S608" s="202"/>
      <c r="T608" s="203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197" t="s">
        <v>329</v>
      </c>
      <c r="AU608" s="197" t="s">
        <v>85</v>
      </c>
      <c r="AV608" s="14" t="s">
        <v>88</v>
      </c>
      <c r="AW608" s="14" t="s">
        <v>33</v>
      </c>
      <c r="AX608" s="14" t="s">
        <v>77</v>
      </c>
      <c r="AY608" s="197" t="s">
        <v>321</v>
      </c>
    </row>
    <row r="609" s="15" customFormat="1">
      <c r="A609" s="15"/>
      <c r="B609" s="204"/>
      <c r="C609" s="15"/>
      <c r="D609" s="188" t="s">
        <v>329</v>
      </c>
      <c r="E609" s="205" t="s">
        <v>136</v>
      </c>
      <c r="F609" s="206" t="s">
        <v>442</v>
      </c>
      <c r="G609" s="15"/>
      <c r="H609" s="207">
        <v>29.097000000000001</v>
      </c>
      <c r="I609" s="208"/>
      <c r="J609" s="15"/>
      <c r="K609" s="15"/>
      <c r="L609" s="204"/>
      <c r="M609" s="209"/>
      <c r="N609" s="210"/>
      <c r="O609" s="210"/>
      <c r="P609" s="210"/>
      <c r="Q609" s="210"/>
      <c r="R609" s="210"/>
      <c r="S609" s="210"/>
      <c r="T609" s="211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05" t="s">
        <v>329</v>
      </c>
      <c r="AU609" s="205" t="s">
        <v>85</v>
      </c>
      <c r="AV609" s="15" t="s">
        <v>91</v>
      </c>
      <c r="AW609" s="15" t="s">
        <v>33</v>
      </c>
      <c r="AX609" s="15" t="s">
        <v>8</v>
      </c>
      <c r="AY609" s="205" t="s">
        <v>321</v>
      </c>
    </row>
    <row r="610" s="2" customFormat="1" ht="33" customHeight="1">
      <c r="A610" s="38"/>
      <c r="B610" s="173"/>
      <c r="C610" s="174" t="s">
        <v>878</v>
      </c>
      <c r="D610" s="174" t="s">
        <v>323</v>
      </c>
      <c r="E610" s="175" t="s">
        <v>879</v>
      </c>
      <c r="F610" s="176" t="s">
        <v>880</v>
      </c>
      <c r="G610" s="177" t="s">
        <v>326</v>
      </c>
      <c r="H610" s="178">
        <v>0.68999999999999995</v>
      </c>
      <c r="I610" s="179"/>
      <c r="J610" s="180">
        <f>ROUND(I610*H610,0)</f>
        <v>0</v>
      </c>
      <c r="K610" s="176" t="s">
        <v>327</v>
      </c>
      <c r="L610" s="39"/>
      <c r="M610" s="181" t="s">
        <v>1</v>
      </c>
      <c r="N610" s="182" t="s">
        <v>42</v>
      </c>
      <c r="O610" s="77"/>
      <c r="P610" s="183">
        <f>O610*H610</f>
        <v>0</v>
      </c>
      <c r="Q610" s="183">
        <v>2.5018699999999998</v>
      </c>
      <c r="R610" s="183">
        <f>Q610*H610</f>
        <v>1.7262902999999998</v>
      </c>
      <c r="S610" s="183">
        <v>0</v>
      </c>
      <c r="T610" s="184">
        <f>S610*H610</f>
        <v>0</v>
      </c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R610" s="185" t="s">
        <v>91</v>
      </c>
      <c r="AT610" s="185" t="s">
        <v>323</v>
      </c>
      <c r="AU610" s="185" t="s">
        <v>85</v>
      </c>
      <c r="AY610" s="19" t="s">
        <v>321</v>
      </c>
      <c r="BE610" s="186">
        <f>IF(N610="základní",J610,0)</f>
        <v>0</v>
      </c>
      <c r="BF610" s="186">
        <f>IF(N610="snížená",J610,0)</f>
        <v>0</v>
      </c>
      <c r="BG610" s="186">
        <f>IF(N610="zákl. přenesená",J610,0)</f>
        <v>0</v>
      </c>
      <c r="BH610" s="186">
        <f>IF(N610="sníž. přenesená",J610,0)</f>
        <v>0</v>
      </c>
      <c r="BI610" s="186">
        <f>IF(N610="nulová",J610,0)</f>
        <v>0</v>
      </c>
      <c r="BJ610" s="19" t="s">
        <v>8</v>
      </c>
      <c r="BK610" s="186">
        <f>ROUND(I610*H610,0)</f>
        <v>0</v>
      </c>
      <c r="BL610" s="19" t="s">
        <v>91</v>
      </c>
      <c r="BM610" s="185" t="s">
        <v>881</v>
      </c>
    </row>
    <row r="611" s="13" customFormat="1">
      <c r="A611" s="13"/>
      <c r="B611" s="187"/>
      <c r="C611" s="13"/>
      <c r="D611" s="188" t="s">
        <v>329</v>
      </c>
      <c r="E611" s="189" t="s">
        <v>1</v>
      </c>
      <c r="F611" s="190" t="s">
        <v>882</v>
      </c>
      <c r="G611" s="13"/>
      <c r="H611" s="191">
        <v>0.68999999999999995</v>
      </c>
      <c r="I611" s="192"/>
      <c r="J611" s="13"/>
      <c r="K611" s="13"/>
      <c r="L611" s="187"/>
      <c r="M611" s="193"/>
      <c r="N611" s="194"/>
      <c r="O611" s="194"/>
      <c r="P611" s="194"/>
      <c r="Q611" s="194"/>
      <c r="R611" s="194"/>
      <c r="S611" s="194"/>
      <c r="T611" s="195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189" t="s">
        <v>329</v>
      </c>
      <c r="AU611" s="189" t="s">
        <v>85</v>
      </c>
      <c r="AV611" s="13" t="s">
        <v>85</v>
      </c>
      <c r="AW611" s="13" t="s">
        <v>33</v>
      </c>
      <c r="AX611" s="13" t="s">
        <v>8</v>
      </c>
      <c r="AY611" s="189" t="s">
        <v>321</v>
      </c>
    </row>
    <row r="612" s="2" customFormat="1" ht="33" customHeight="1">
      <c r="A612" s="38"/>
      <c r="B612" s="173"/>
      <c r="C612" s="174" t="s">
        <v>245</v>
      </c>
      <c r="D612" s="174" t="s">
        <v>323</v>
      </c>
      <c r="E612" s="175" t="s">
        <v>883</v>
      </c>
      <c r="F612" s="176" t="s">
        <v>884</v>
      </c>
      <c r="G612" s="177" t="s">
        <v>326</v>
      </c>
      <c r="H612" s="178">
        <v>1.6000000000000001</v>
      </c>
      <c r="I612" s="179"/>
      <c r="J612" s="180">
        <f>ROUND(I612*H612,0)</f>
        <v>0</v>
      </c>
      <c r="K612" s="176" t="s">
        <v>327</v>
      </c>
      <c r="L612" s="39"/>
      <c r="M612" s="181" t="s">
        <v>1</v>
      </c>
      <c r="N612" s="182" t="s">
        <v>42</v>
      </c>
      <c r="O612" s="77"/>
      <c r="P612" s="183">
        <f>O612*H612</f>
        <v>0</v>
      </c>
      <c r="Q612" s="183">
        <v>2.5018699999999998</v>
      </c>
      <c r="R612" s="183">
        <f>Q612*H612</f>
        <v>4.0029919999999999</v>
      </c>
      <c r="S612" s="183">
        <v>0</v>
      </c>
      <c r="T612" s="184">
        <f>S612*H612</f>
        <v>0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185" t="s">
        <v>91</v>
      </c>
      <c r="AT612" s="185" t="s">
        <v>323</v>
      </c>
      <c r="AU612" s="185" t="s">
        <v>85</v>
      </c>
      <c r="AY612" s="19" t="s">
        <v>321</v>
      </c>
      <c r="BE612" s="186">
        <f>IF(N612="základní",J612,0)</f>
        <v>0</v>
      </c>
      <c r="BF612" s="186">
        <f>IF(N612="snížená",J612,0)</f>
        <v>0</v>
      </c>
      <c r="BG612" s="186">
        <f>IF(N612="zákl. přenesená",J612,0)</f>
        <v>0</v>
      </c>
      <c r="BH612" s="186">
        <f>IF(N612="sníž. přenesená",J612,0)</f>
        <v>0</v>
      </c>
      <c r="BI612" s="186">
        <f>IF(N612="nulová",J612,0)</f>
        <v>0</v>
      </c>
      <c r="BJ612" s="19" t="s">
        <v>8</v>
      </c>
      <c r="BK612" s="186">
        <f>ROUND(I612*H612,0)</f>
        <v>0</v>
      </c>
      <c r="BL612" s="19" t="s">
        <v>91</v>
      </c>
      <c r="BM612" s="185" t="s">
        <v>885</v>
      </c>
    </row>
    <row r="613" s="13" customFormat="1">
      <c r="A613" s="13"/>
      <c r="B613" s="187"/>
      <c r="C613" s="13"/>
      <c r="D613" s="188" t="s">
        <v>329</v>
      </c>
      <c r="E613" s="189" t="s">
        <v>1</v>
      </c>
      <c r="F613" s="190" t="s">
        <v>886</v>
      </c>
      <c r="G613" s="13"/>
      <c r="H613" s="191">
        <v>1.05</v>
      </c>
      <c r="I613" s="192"/>
      <c r="J613" s="13"/>
      <c r="K613" s="13"/>
      <c r="L613" s="187"/>
      <c r="M613" s="193"/>
      <c r="N613" s="194"/>
      <c r="O613" s="194"/>
      <c r="P613" s="194"/>
      <c r="Q613" s="194"/>
      <c r="R613" s="194"/>
      <c r="S613" s="194"/>
      <c r="T613" s="195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189" t="s">
        <v>329</v>
      </c>
      <c r="AU613" s="189" t="s">
        <v>85</v>
      </c>
      <c r="AV613" s="13" t="s">
        <v>85</v>
      </c>
      <c r="AW613" s="13" t="s">
        <v>33</v>
      </c>
      <c r="AX613" s="13" t="s">
        <v>77</v>
      </c>
      <c r="AY613" s="189" t="s">
        <v>321</v>
      </c>
    </row>
    <row r="614" s="13" customFormat="1">
      <c r="A614" s="13"/>
      <c r="B614" s="187"/>
      <c r="C614" s="13"/>
      <c r="D614" s="188" t="s">
        <v>329</v>
      </c>
      <c r="E614" s="189" t="s">
        <v>1</v>
      </c>
      <c r="F614" s="190" t="s">
        <v>887</v>
      </c>
      <c r="G614" s="13"/>
      <c r="H614" s="191">
        <v>0.55000000000000004</v>
      </c>
      <c r="I614" s="192"/>
      <c r="J614" s="13"/>
      <c r="K614" s="13"/>
      <c r="L614" s="187"/>
      <c r="M614" s="193"/>
      <c r="N614" s="194"/>
      <c r="O614" s="194"/>
      <c r="P614" s="194"/>
      <c r="Q614" s="194"/>
      <c r="R614" s="194"/>
      <c r="S614" s="194"/>
      <c r="T614" s="195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189" t="s">
        <v>329</v>
      </c>
      <c r="AU614" s="189" t="s">
        <v>85</v>
      </c>
      <c r="AV614" s="13" t="s">
        <v>85</v>
      </c>
      <c r="AW614" s="13" t="s">
        <v>33</v>
      </c>
      <c r="AX614" s="13" t="s">
        <v>77</v>
      </c>
      <c r="AY614" s="189" t="s">
        <v>321</v>
      </c>
    </row>
    <row r="615" s="14" customFormat="1">
      <c r="A615" s="14"/>
      <c r="B615" s="196"/>
      <c r="C615" s="14"/>
      <c r="D615" s="188" t="s">
        <v>329</v>
      </c>
      <c r="E615" s="197" t="s">
        <v>1</v>
      </c>
      <c r="F615" s="198" t="s">
        <v>346</v>
      </c>
      <c r="G615" s="14"/>
      <c r="H615" s="199">
        <v>1.6000000000000001</v>
      </c>
      <c r="I615" s="200"/>
      <c r="J615" s="14"/>
      <c r="K615" s="14"/>
      <c r="L615" s="196"/>
      <c r="M615" s="201"/>
      <c r="N615" s="202"/>
      <c r="O615" s="202"/>
      <c r="P615" s="202"/>
      <c r="Q615" s="202"/>
      <c r="R615" s="202"/>
      <c r="S615" s="202"/>
      <c r="T615" s="20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197" t="s">
        <v>329</v>
      </c>
      <c r="AU615" s="197" t="s">
        <v>85</v>
      </c>
      <c r="AV615" s="14" t="s">
        <v>88</v>
      </c>
      <c r="AW615" s="14" t="s">
        <v>33</v>
      </c>
      <c r="AX615" s="14" t="s">
        <v>8</v>
      </c>
      <c r="AY615" s="197" t="s">
        <v>321</v>
      </c>
    </row>
    <row r="616" s="2" customFormat="1" ht="33" customHeight="1">
      <c r="A616" s="38"/>
      <c r="B616" s="173"/>
      <c r="C616" s="174" t="s">
        <v>888</v>
      </c>
      <c r="D616" s="174" t="s">
        <v>323</v>
      </c>
      <c r="E616" s="175" t="s">
        <v>889</v>
      </c>
      <c r="F616" s="176" t="s">
        <v>890</v>
      </c>
      <c r="G616" s="177" t="s">
        <v>326</v>
      </c>
      <c r="H616" s="178">
        <v>0.51500000000000001</v>
      </c>
      <c r="I616" s="179"/>
      <c r="J616" s="180">
        <f>ROUND(I616*H616,0)</f>
        <v>0</v>
      </c>
      <c r="K616" s="176" t="s">
        <v>327</v>
      </c>
      <c r="L616" s="39"/>
      <c r="M616" s="181" t="s">
        <v>1</v>
      </c>
      <c r="N616" s="182" t="s">
        <v>42</v>
      </c>
      <c r="O616" s="77"/>
      <c r="P616" s="183">
        <f>O616*H616</f>
        <v>0</v>
      </c>
      <c r="Q616" s="183">
        <v>2.5018699999999998</v>
      </c>
      <c r="R616" s="183">
        <f>Q616*H616</f>
        <v>1.2884630499999998</v>
      </c>
      <c r="S616" s="183">
        <v>0</v>
      </c>
      <c r="T616" s="184">
        <f>S616*H616</f>
        <v>0</v>
      </c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R616" s="185" t="s">
        <v>91</v>
      </c>
      <c r="AT616" s="185" t="s">
        <v>323</v>
      </c>
      <c r="AU616" s="185" t="s">
        <v>85</v>
      </c>
      <c r="AY616" s="19" t="s">
        <v>321</v>
      </c>
      <c r="BE616" s="186">
        <f>IF(N616="základní",J616,0)</f>
        <v>0</v>
      </c>
      <c r="BF616" s="186">
        <f>IF(N616="snížená",J616,0)</f>
        <v>0</v>
      </c>
      <c r="BG616" s="186">
        <f>IF(N616="zákl. přenesená",J616,0)</f>
        <v>0</v>
      </c>
      <c r="BH616" s="186">
        <f>IF(N616="sníž. přenesená",J616,0)</f>
        <v>0</v>
      </c>
      <c r="BI616" s="186">
        <f>IF(N616="nulová",J616,0)</f>
        <v>0</v>
      </c>
      <c r="BJ616" s="19" t="s">
        <v>8</v>
      </c>
      <c r="BK616" s="186">
        <f>ROUND(I616*H616,0)</f>
        <v>0</v>
      </c>
      <c r="BL616" s="19" t="s">
        <v>91</v>
      </c>
      <c r="BM616" s="185" t="s">
        <v>891</v>
      </c>
    </row>
    <row r="617" s="13" customFormat="1">
      <c r="A617" s="13"/>
      <c r="B617" s="187"/>
      <c r="C617" s="13"/>
      <c r="D617" s="188" t="s">
        <v>329</v>
      </c>
      <c r="E617" s="189" t="s">
        <v>1</v>
      </c>
      <c r="F617" s="190" t="s">
        <v>892</v>
      </c>
      <c r="G617" s="13"/>
      <c r="H617" s="191">
        <v>0.51500000000000001</v>
      </c>
      <c r="I617" s="192"/>
      <c r="J617" s="13"/>
      <c r="K617" s="13"/>
      <c r="L617" s="187"/>
      <c r="M617" s="193"/>
      <c r="N617" s="194"/>
      <c r="O617" s="194"/>
      <c r="P617" s="194"/>
      <c r="Q617" s="194"/>
      <c r="R617" s="194"/>
      <c r="S617" s="194"/>
      <c r="T617" s="195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189" t="s">
        <v>329</v>
      </c>
      <c r="AU617" s="189" t="s">
        <v>85</v>
      </c>
      <c r="AV617" s="13" t="s">
        <v>85</v>
      </c>
      <c r="AW617" s="13" t="s">
        <v>33</v>
      </c>
      <c r="AX617" s="13" t="s">
        <v>8</v>
      </c>
      <c r="AY617" s="189" t="s">
        <v>321</v>
      </c>
    </row>
    <row r="618" s="2" customFormat="1" ht="24.15" customHeight="1">
      <c r="A618" s="38"/>
      <c r="B618" s="173"/>
      <c r="C618" s="174" t="s">
        <v>893</v>
      </c>
      <c r="D618" s="174" t="s">
        <v>323</v>
      </c>
      <c r="E618" s="175" t="s">
        <v>894</v>
      </c>
      <c r="F618" s="176" t="s">
        <v>895</v>
      </c>
      <c r="G618" s="177" t="s">
        <v>326</v>
      </c>
      <c r="H618" s="178">
        <v>0.68999999999999995</v>
      </c>
      <c r="I618" s="179"/>
      <c r="J618" s="180">
        <f>ROUND(I618*H618,0)</f>
        <v>0</v>
      </c>
      <c r="K618" s="176" t="s">
        <v>327</v>
      </c>
      <c r="L618" s="39"/>
      <c r="M618" s="181" t="s">
        <v>1</v>
      </c>
      <c r="N618" s="182" t="s">
        <v>42</v>
      </c>
      <c r="O618" s="77"/>
      <c r="P618" s="183">
        <f>O618*H618</f>
        <v>0</v>
      </c>
      <c r="Q618" s="183">
        <v>0</v>
      </c>
      <c r="R618" s="183">
        <f>Q618*H618</f>
        <v>0</v>
      </c>
      <c r="S618" s="183">
        <v>0</v>
      </c>
      <c r="T618" s="184">
        <f>S618*H618</f>
        <v>0</v>
      </c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R618" s="185" t="s">
        <v>91</v>
      </c>
      <c r="AT618" s="185" t="s">
        <v>323</v>
      </c>
      <c r="AU618" s="185" t="s">
        <v>85</v>
      </c>
      <c r="AY618" s="19" t="s">
        <v>321</v>
      </c>
      <c r="BE618" s="186">
        <f>IF(N618="základní",J618,0)</f>
        <v>0</v>
      </c>
      <c r="BF618" s="186">
        <f>IF(N618="snížená",J618,0)</f>
        <v>0</v>
      </c>
      <c r="BG618" s="186">
        <f>IF(N618="zákl. přenesená",J618,0)</f>
        <v>0</v>
      </c>
      <c r="BH618" s="186">
        <f>IF(N618="sníž. přenesená",J618,0)</f>
        <v>0</v>
      </c>
      <c r="BI618" s="186">
        <f>IF(N618="nulová",J618,0)</f>
        <v>0</v>
      </c>
      <c r="BJ618" s="19" t="s">
        <v>8</v>
      </c>
      <c r="BK618" s="186">
        <f>ROUND(I618*H618,0)</f>
        <v>0</v>
      </c>
      <c r="BL618" s="19" t="s">
        <v>91</v>
      </c>
      <c r="BM618" s="185" t="s">
        <v>896</v>
      </c>
    </row>
    <row r="619" s="13" customFormat="1">
      <c r="A619" s="13"/>
      <c r="B619" s="187"/>
      <c r="C619" s="13"/>
      <c r="D619" s="188" t="s">
        <v>329</v>
      </c>
      <c r="E619" s="189" t="s">
        <v>1</v>
      </c>
      <c r="F619" s="190" t="s">
        <v>882</v>
      </c>
      <c r="G619" s="13"/>
      <c r="H619" s="191">
        <v>0.68999999999999995</v>
      </c>
      <c r="I619" s="192"/>
      <c r="J619" s="13"/>
      <c r="K619" s="13"/>
      <c r="L619" s="187"/>
      <c r="M619" s="193"/>
      <c r="N619" s="194"/>
      <c r="O619" s="194"/>
      <c r="P619" s="194"/>
      <c r="Q619" s="194"/>
      <c r="R619" s="194"/>
      <c r="S619" s="194"/>
      <c r="T619" s="195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189" t="s">
        <v>329</v>
      </c>
      <c r="AU619" s="189" t="s">
        <v>85</v>
      </c>
      <c r="AV619" s="13" t="s">
        <v>85</v>
      </c>
      <c r="AW619" s="13" t="s">
        <v>33</v>
      </c>
      <c r="AX619" s="13" t="s">
        <v>8</v>
      </c>
      <c r="AY619" s="189" t="s">
        <v>321</v>
      </c>
    </row>
    <row r="620" s="2" customFormat="1" ht="24.15" customHeight="1">
      <c r="A620" s="38"/>
      <c r="B620" s="173"/>
      <c r="C620" s="174" t="s">
        <v>897</v>
      </c>
      <c r="D620" s="174" t="s">
        <v>323</v>
      </c>
      <c r="E620" s="175" t="s">
        <v>898</v>
      </c>
      <c r="F620" s="176" t="s">
        <v>899</v>
      </c>
      <c r="G620" s="177" t="s">
        <v>326</v>
      </c>
      <c r="H620" s="178">
        <v>1.6000000000000001</v>
      </c>
      <c r="I620" s="179"/>
      <c r="J620" s="180">
        <f>ROUND(I620*H620,0)</f>
        <v>0</v>
      </c>
      <c r="K620" s="176" t="s">
        <v>327</v>
      </c>
      <c r="L620" s="39"/>
      <c r="M620" s="181" t="s">
        <v>1</v>
      </c>
      <c r="N620" s="182" t="s">
        <v>42</v>
      </c>
      <c r="O620" s="77"/>
      <c r="P620" s="183">
        <f>O620*H620</f>
        <v>0</v>
      </c>
      <c r="Q620" s="183">
        <v>0</v>
      </c>
      <c r="R620" s="183">
        <f>Q620*H620</f>
        <v>0</v>
      </c>
      <c r="S620" s="183">
        <v>0</v>
      </c>
      <c r="T620" s="184">
        <f>S620*H620</f>
        <v>0</v>
      </c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R620" s="185" t="s">
        <v>91</v>
      </c>
      <c r="AT620" s="185" t="s">
        <v>323</v>
      </c>
      <c r="AU620" s="185" t="s">
        <v>85</v>
      </c>
      <c r="AY620" s="19" t="s">
        <v>321</v>
      </c>
      <c r="BE620" s="186">
        <f>IF(N620="základní",J620,0)</f>
        <v>0</v>
      </c>
      <c r="BF620" s="186">
        <f>IF(N620="snížená",J620,0)</f>
        <v>0</v>
      </c>
      <c r="BG620" s="186">
        <f>IF(N620="zákl. přenesená",J620,0)</f>
        <v>0</v>
      </c>
      <c r="BH620" s="186">
        <f>IF(N620="sníž. přenesená",J620,0)</f>
        <v>0</v>
      </c>
      <c r="BI620" s="186">
        <f>IF(N620="nulová",J620,0)</f>
        <v>0</v>
      </c>
      <c r="BJ620" s="19" t="s">
        <v>8</v>
      </c>
      <c r="BK620" s="186">
        <f>ROUND(I620*H620,0)</f>
        <v>0</v>
      </c>
      <c r="BL620" s="19" t="s">
        <v>91</v>
      </c>
      <c r="BM620" s="185" t="s">
        <v>900</v>
      </c>
    </row>
    <row r="621" s="13" customFormat="1">
      <c r="A621" s="13"/>
      <c r="B621" s="187"/>
      <c r="C621" s="13"/>
      <c r="D621" s="188" t="s">
        <v>329</v>
      </c>
      <c r="E621" s="189" t="s">
        <v>1</v>
      </c>
      <c r="F621" s="190" t="s">
        <v>886</v>
      </c>
      <c r="G621" s="13"/>
      <c r="H621" s="191">
        <v>1.05</v>
      </c>
      <c r="I621" s="192"/>
      <c r="J621" s="13"/>
      <c r="K621" s="13"/>
      <c r="L621" s="187"/>
      <c r="M621" s="193"/>
      <c r="N621" s="194"/>
      <c r="O621" s="194"/>
      <c r="P621" s="194"/>
      <c r="Q621" s="194"/>
      <c r="R621" s="194"/>
      <c r="S621" s="194"/>
      <c r="T621" s="195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189" t="s">
        <v>329</v>
      </c>
      <c r="AU621" s="189" t="s">
        <v>85</v>
      </c>
      <c r="AV621" s="13" t="s">
        <v>85</v>
      </c>
      <c r="AW621" s="13" t="s">
        <v>33</v>
      </c>
      <c r="AX621" s="13" t="s">
        <v>77</v>
      </c>
      <c r="AY621" s="189" t="s">
        <v>321</v>
      </c>
    </row>
    <row r="622" s="13" customFormat="1">
      <c r="A622" s="13"/>
      <c r="B622" s="187"/>
      <c r="C622" s="13"/>
      <c r="D622" s="188" t="s">
        <v>329</v>
      </c>
      <c r="E622" s="189" t="s">
        <v>1</v>
      </c>
      <c r="F622" s="190" t="s">
        <v>887</v>
      </c>
      <c r="G622" s="13"/>
      <c r="H622" s="191">
        <v>0.55000000000000004</v>
      </c>
      <c r="I622" s="192"/>
      <c r="J622" s="13"/>
      <c r="K622" s="13"/>
      <c r="L622" s="187"/>
      <c r="M622" s="193"/>
      <c r="N622" s="194"/>
      <c r="O622" s="194"/>
      <c r="P622" s="194"/>
      <c r="Q622" s="194"/>
      <c r="R622" s="194"/>
      <c r="S622" s="194"/>
      <c r="T622" s="195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189" t="s">
        <v>329</v>
      </c>
      <c r="AU622" s="189" t="s">
        <v>85</v>
      </c>
      <c r="AV622" s="13" t="s">
        <v>85</v>
      </c>
      <c r="AW622" s="13" t="s">
        <v>33</v>
      </c>
      <c r="AX622" s="13" t="s">
        <v>77</v>
      </c>
      <c r="AY622" s="189" t="s">
        <v>321</v>
      </c>
    </row>
    <row r="623" s="14" customFormat="1">
      <c r="A623" s="14"/>
      <c r="B623" s="196"/>
      <c r="C623" s="14"/>
      <c r="D623" s="188" t="s">
        <v>329</v>
      </c>
      <c r="E623" s="197" t="s">
        <v>1</v>
      </c>
      <c r="F623" s="198" t="s">
        <v>346</v>
      </c>
      <c r="G623" s="14"/>
      <c r="H623" s="199">
        <v>1.6000000000000001</v>
      </c>
      <c r="I623" s="200"/>
      <c r="J623" s="14"/>
      <c r="K623" s="14"/>
      <c r="L623" s="196"/>
      <c r="M623" s="201"/>
      <c r="N623" s="202"/>
      <c r="O623" s="202"/>
      <c r="P623" s="202"/>
      <c r="Q623" s="202"/>
      <c r="R623" s="202"/>
      <c r="S623" s="202"/>
      <c r="T623" s="20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197" t="s">
        <v>329</v>
      </c>
      <c r="AU623" s="197" t="s">
        <v>85</v>
      </c>
      <c r="AV623" s="14" t="s">
        <v>88</v>
      </c>
      <c r="AW623" s="14" t="s">
        <v>33</v>
      </c>
      <c r="AX623" s="14" t="s">
        <v>8</v>
      </c>
      <c r="AY623" s="197" t="s">
        <v>321</v>
      </c>
    </row>
    <row r="624" s="2" customFormat="1" ht="24.15" customHeight="1">
      <c r="A624" s="38"/>
      <c r="B624" s="173"/>
      <c r="C624" s="174" t="s">
        <v>901</v>
      </c>
      <c r="D624" s="174" t="s">
        <v>323</v>
      </c>
      <c r="E624" s="175" t="s">
        <v>902</v>
      </c>
      <c r="F624" s="176" t="s">
        <v>903</v>
      </c>
      <c r="G624" s="177" t="s">
        <v>326</v>
      </c>
      <c r="H624" s="178">
        <v>0.51500000000000001</v>
      </c>
      <c r="I624" s="179"/>
      <c r="J624" s="180">
        <f>ROUND(I624*H624,0)</f>
        <v>0</v>
      </c>
      <c r="K624" s="176" t="s">
        <v>327</v>
      </c>
      <c r="L624" s="39"/>
      <c r="M624" s="181" t="s">
        <v>1</v>
      </c>
      <c r="N624" s="182" t="s">
        <v>42</v>
      </c>
      <c r="O624" s="77"/>
      <c r="P624" s="183">
        <f>O624*H624</f>
        <v>0</v>
      </c>
      <c r="Q624" s="183">
        <v>0</v>
      </c>
      <c r="R624" s="183">
        <f>Q624*H624</f>
        <v>0</v>
      </c>
      <c r="S624" s="183">
        <v>0</v>
      </c>
      <c r="T624" s="184">
        <f>S624*H624</f>
        <v>0</v>
      </c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R624" s="185" t="s">
        <v>91</v>
      </c>
      <c r="AT624" s="185" t="s">
        <v>323</v>
      </c>
      <c r="AU624" s="185" t="s">
        <v>85</v>
      </c>
      <c r="AY624" s="19" t="s">
        <v>321</v>
      </c>
      <c r="BE624" s="186">
        <f>IF(N624="základní",J624,0)</f>
        <v>0</v>
      </c>
      <c r="BF624" s="186">
        <f>IF(N624="snížená",J624,0)</f>
        <v>0</v>
      </c>
      <c r="BG624" s="186">
        <f>IF(N624="zákl. přenesená",J624,0)</f>
        <v>0</v>
      </c>
      <c r="BH624" s="186">
        <f>IF(N624="sníž. přenesená",J624,0)</f>
        <v>0</v>
      </c>
      <c r="BI624" s="186">
        <f>IF(N624="nulová",J624,0)</f>
        <v>0</v>
      </c>
      <c r="BJ624" s="19" t="s">
        <v>8</v>
      </c>
      <c r="BK624" s="186">
        <f>ROUND(I624*H624,0)</f>
        <v>0</v>
      </c>
      <c r="BL624" s="19" t="s">
        <v>91</v>
      </c>
      <c r="BM624" s="185" t="s">
        <v>904</v>
      </c>
    </row>
    <row r="625" s="13" customFormat="1">
      <c r="A625" s="13"/>
      <c r="B625" s="187"/>
      <c r="C625" s="13"/>
      <c r="D625" s="188" t="s">
        <v>329</v>
      </c>
      <c r="E625" s="189" t="s">
        <v>1</v>
      </c>
      <c r="F625" s="190" t="s">
        <v>892</v>
      </c>
      <c r="G625" s="13"/>
      <c r="H625" s="191">
        <v>0.51500000000000001</v>
      </c>
      <c r="I625" s="192"/>
      <c r="J625" s="13"/>
      <c r="K625" s="13"/>
      <c r="L625" s="187"/>
      <c r="M625" s="193"/>
      <c r="N625" s="194"/>
      <c r="O625" s="194"/>
      <c r="P625" s="194"/>
      <c r="Q625" s="194"/>
      <c r="R625" s="194"/>
      <c r="S625" s="194"/>
      <c r="T625" s="195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189" t="s">
        <v>329</v>
      </c>
      <c r="AU625" s="189" t="s">
        <v>85</v>
      </c>
      <c r="AV625" s="13" t="s">
        <v>85</v>
      </c>
      <c r="AW625" s="13" t="s">
        <v>33</v>
      </c>
      <c r="AX625" s="13" t="s">
        <v>8</v>
      </c>
      <c r="AY625" s="189" t="s">
        <v>321</v>
      </c>
    </row>
    <row r="626" s="2" customFormat="1" ht="33" customHeight="1">
      <c r="A626" s="38"/>
      <c r="B626" s="173"/>
      <c r="C626" s="174" t="s">
        <v>905</v>
      </c>
      <c r="D626" s="174" t="s">
        <v>323</v>
      </c>
      <c r="E626" s="175" t="s">
        <v>906</v>
      </c>
      <c r="F626" s="176" t="s">
        <v>907</v>
      </c>
      <c r="G626" s="177" t="s">
        <v>326</v>
      </c>
      <c r="H626" s="178">
        <v>1.03</v>
      </c>
      <c r="I626" s="179"/>
      <c r="J626" s="180">
        <f>ROUND(I626*H626,0)</f>
        <v>0</v>
      </c>
      <c r="K626" s="176" t="s">
        <v>327</v>
      </c>
      <c r="L626" s="39"/>
      <c r="M626" s="181" t="s">
        <v>1</v>
      </c>
      <c r="N626" s="182" t="s">
        <v>42</v>
      </c>
      <c r="O626" s="77"/>
      <c r="P626" s="183">
        <f>O626*H626</f>
        <v>0</v>
      </c>
      <c r="Q626" s="183">
        <v>0</v>
      </c>
      <c r="R626" s="183">
        <f>Q626*H626</f>
        <v>0</v>
      </c>
      <c r="S626" s="183">
        <v>0</v>
      </c>
      <c r="T626" s="184">
        <f>S626*H626</f>
        <v>0</v>
      </c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R626" s="185" t="s">
        <v>91</v>
      </c>
      <c r="AT626" s="185" t="s">
        <v>323</v>
      </c>
      <c r="AU626" s="185" t="s">
        <v>85</v>
      </c>
      <c r="AY626" s="19" t="s">
        <v>321</v>
      </c>
      <c r="BE626" s="186">
        <f>IF(N626="základní",J626,0)</f>
        <v>0</v>
      </c>
      <c r="BF626" s="186">
        <f>IF(N626="snížená",J626,0)</f>
        <v>0</v>
      </c>
      <c r="BG626" s="186">
        <f>IF(N626="zákl. přenesená",J626,0)</f>
        <v>0</v>
      </c>
      <c r="BH626" s="186">
        <f>IF(N626="sníž. přenesená",J626,0)</f>
        <v>0</v>
      </c>
      <c r="BI626" s="186">
        <f>IF(N626="nulová",J626,0)</f>
        <v>0</v>
      </c>
      <c r="BJ626" s="19" t="s">
        <v>8</v>
      </c>
      <c r="BK626" s="186">
        <f>ROUND(I626*H626,0)</f>
        <v>0</v>
      </c>
      <c r="BL626" s="19" t="s">
        <v>91</v>
      </c>
      <c r="BM626" s="185" t="s">
        <v>908</v>
      </c>
    </row>
    <row r="627" s="13" customFormat="1">
      <c r="A627" s="13"/>
      <c r="B627" s="187"/>
      <c r="C627" s="13"/>
      <c r="D627" s="188" t="s">
        <v>329</v>
      </c>
      <c r="E627" s="189" t="s">
        <v>1</v>
      </c>
      <c r="F627" s="190" t="s">
        <v>909</v>
      </c>
      <c r="G627" s="13"/>
      <c r="H627" s="191">
        <v>1.03</v>
      </c>
      <c r="I627" s="192"/>
      <c r="J627" s="13"/>
      <c r="K627" s="13"/>
      <c r="L627" s="187"/>
      <c r="M627" s="193"/>
      <c r="N627" s="194"/>
      <c r="O627" s="194"/>
      <c r="P627" s="194"/>
      <c r="Q627" s="194"/>
      <c r="R627" s="194"/>
      <c r="S627" s="194"/>
      <c r="T627" s="195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189" t="s">
        <v>329</v>
      </c>
      <c r="AU627" s="189" t="s">
        <v>85</v>
      </c>
      <c r="AV627" s="13" t="s">
        <v>85</v>
      </c>
      <c r="AW627" s="13" t="s">
        <v>33</v>
      </c>
      <c r="AX627" s="13" t="s">
        <v>8</v>
      </c>
      <c r="AY627" s="189" t="s">
        <v>321</v>
      </c>
    </row>
    <row r="628" s="2" customFormat="1" ht="16.5" customHeight="1">
      <c r="A628" s="38"/>
      <c r="B628" s="173"/>
      <c r="C628" s="174" t="s">
        <v>910</v>
      </c>
      <c r="D628" s="174" t="s">
        <v>323</v>
      </c>
      <c r="E628" s="175" t="s">
        <v>911</v>
      </c>
      <c r="F628" s="176" t="s">
        <v>912</v>
      </c>
      <c r="G628" s="177" t="s">
        <v>349</v>
      </c>
      <c r="H628" s="178">
        <v>0.042000000000000003</v>
      </c>
      <c r="I628" s="179"/>
      <c r="J628" s="180">
        <f>ROUND(I628*H628,0)</f>
        <v>0</v>
      </c>
      <c r="K628" s="176" t="s">
        <v>327</v>
      </c>
      <c r="L628" s="39"/>
      <c r="M628" s="181" t="s">
        <v>1</v>
      </c>
      <c r="N628" s="182" t="s">
        <v>42</v>
      </c>
      <c r="O628" s="77"/>
      <c r="P628" s="183">
        <f>O628*H628</f>
        <v>0</v>
      </c>
      <c r="Q628" s="183">
        <v>1.0627727797</v>
      </c>
      <c r="R628" s="183">
        <f>Q628*H628</f>
        <v>0.044636456747400001</v>
      </c>
      <c r="S628" s="183">
        <v>0</v>
      </c>
      <c r="T628" s="184">
        <f>S628*H628</f>
        <v>0</v>
      </c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R628" s="185" t="s">
        <v>91</v>
      </c>
      <c r="AT628" s="185" t="s">
        <v>323</v>
      </c>
      <c r="AU628" s="185" t="s">
        <v>85</v>
      </c>
      <c r="AY628" s="19" t="s">
        <v>321</v>
      </c>
      <c r="BE628" s="186">
        <f>IF(N628="základní",J628,0)</f>
        <v>0</v>
      </c>
      <c r="BF628" s="186">
        <f>IF(N628="snížená",J628,0)</f>
        <v>0</v>
      </c>
      <c r="BG628" s="186">
        <f>IF(N628="zákl. přenesená",J628,0)</f>
        <v>0</v>
      </c>
      <c r="BH628" s="186">
        <f>IF(N628="sníž. přenesená",J628,0)</f>
        <v>0</v>
      </c>
      <c r="BI628" s="186">
        <f>IF(N628="nulová",J628,0)</f>
        <v>0</v>
      </c>
      <c r="BJ628" s="19" t="s">
        <v>8</v>
      </c>
      <c r="BK628" s="186">
        <f>ROUND(I628*H628,0)</f>
        <v>0</v>
      </c>
      <c r="BL628" s="19" t="s">
        <v>91</v>
      </c>
      <c r="BM628" s="185" t="s">
        <v>913</v>
      </c>
    </row>
    <row r="629" s="13" customFormat="1">
      <c r="A629" s="13"/>
      <c r="B629" s="187"/>
      <c r="C629" s="13"/>
      <c r="D629" s="188" t="s">
        <v>329</v>
      </c>
      <c r="E629" s="189" t="s">
        <v>1</v>
      </c>
      <c r="F629" s="190" t="s">
        <v>914</v>
      </c>
      <c r="G629" s="13"/>
      <c r="H629" s="191">
        <v>0.042000000000000003</v>
      </c>
      <c r="I629" s="192"/>
      <c r="J629" s="13"/>
      <c r="K629" s="13"/>
      <c r="L629" s="187"/>
      <c r="M629" s="193"/>
      <c r="N629" s="194"/>
      <c r="O629" s="194"/>
      <c r="P629" s="194"/>
      <c r="Q629" s="194"/>
      <c r="R629" s="194"/>
      <c r="S629" s="194"/>
      <c r="T629" s="195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189" t="s">
        <v>329</v>
      </c>
      <c r="AU629" s="189" t="s">
        <v>85</v>
      </c>
      <c r="AV629" s="13" t="s">
        <v>85</v>
      </c>
      <c r="AW629" s="13" t="s">
        <v>33</v>
      </c>
      <c r="AX629" s="13" t="s">
        <v>8</v>
      </c>
      <c r="AY629" s="189" t="s">
        <v>321</v>
      </c>
    </row>
    <row r="630" s="2" customFormat="1" ht="16.5" customHeight="1">
      <c r="A630" s="38"/>
      <c r="B630" s="173"/>
      <c r="C630" s="212" t="s">
        <v>915</v>
      </c>
      <c r="D630" s="212" t="s">
        <v>550</v>
      </c>
      <c r="E630" s="213" t="s">
        <v>916</v>
      </c>
      <c r="F630" s="214" t="s">
        <v>917</v>
      </c>
      <c r="G630" s="215" t="s">
        <v>355</v>
      </c>
      <c r="H630" s="216">
        <v>489.92399999999998</v>
      </c>
      <c r="I630" s="217"/>
      <c r="J630" s="218">
        <f>ROUND(I630*H630,0)</f>
        <v>0</v>
      </c>
      <c r="K630" s="214" t="s">
        <v>1</v>
      </c>
      <c r="L630" s="219"/>
      <c r="M630" s="220" t="s">
        <v>1</v>
      </c>
      <c r="N630" s="221" t="s">
        <v>42</v>
      </c>
      <c r="O630" s="77"/>
      <c r="P630" s="183">
        <f>O630*H630</f>
        <v>0</v>
      </c>
      <c r="Q630" s="183">
        <v>0</v>
      </c>
      <c r="R630" s="183">
        <f>Q630*H630</f>
        <v>0</v>
      </c>
      <c r="S630" s="183">
        <v>0</v>
      </c>
      <c r="T630" s="184">
        <f>S630*H630</f>
        <v>0</v>
      </c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R630" s="185" t="s">
        <v>363</v>
      </c>
      <c r="AT630" s="185" t="s">
        <v>550</v>
      </c>
      <c r="AU630" s="185" t="s">
        <v>85</v>
      </c>
      <c r="AY630" s="19" t="s">
        <v>321</v>
      </c>
      <c r="BE630" s="186">
        <f>IF(N630="základní",J630,0)</f>
        <v>0</v>
      </c>
      <c r="BF630" s="186">
        <f>IF(N630="snížená",J630,0)</f>
        <v>0</v>
      </c>
      <c r="BG630" s="186">
        <f>IF(N630="zákl. přenesená",J630,0)</f>
        <v>0</v>
      </c>
      <c r="BH630" s="186">
        <f>IF(N630="sníž. přenesená",J630,0)</f>
        <v>0</v>
      </c>
      <c r="BI630" s="186">
        <f>IF(N630="nulová",J630,0)</f>
        <v>0</v>
      </c>
      <c r="BJ630" s="19" t="s">
        <v>8</v>
      </c>
      <c r="BK630" s="186">
        <f>ROUND(I630*H630,0)</f>
        <v>0</v>
      </c>
      <c r="BL630" s="19" t="s">
        <v>91</v>
      </c>
      <c r="BM630" s="185" t="s">
        <v>918</v>
      </c>
    </row>
    <row r="631" s="13" customFormat="1">
      <c r="A631" s="13"/>
      <c r="B631" s="187"/>
      <c r="C631" s="13"/>
      <c r="D631" s="188" t="s">
        <v>329</v>
      </c>
      <c r="E631" s="189" t="s">
        <v>1</v>
      </c>
      <c r="F631" s="190" t="s">
        <v>919</v>
      </c>
      <c r="G631" s="13"/>
      <c r="H631" s="191">
        <v>403.72000000000003</v>
      </c>
      <c r="I631" s="192"/>
      <c r="J631" s="13"/>
      <c r="K631" s="13"/>
      <c r="L631" s="187"/>
      <c r="M631" s="193"/>
      <c r="N631" s="194"/>
      <c r="O631" s="194"/>
      <c r="P631" s="194"/>
      <c r="Q631" s="194"/>
      <c r="R631" s="194"/>
      <c r="S631" s="194"/>
      <c r="T631" s="195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189" t="s">
        <v>329</v>
      </c>
      <c r="AU631" s="189" t="s">
        <v>85</v>
      </c>
      <c r="AV631" s="13" t="s">
        <v>85</v>
      </c>
      <c r="AW631" s="13" t="s">
        <v>33</v>
      </c>
      <c r="AX631" s="13" t="s">
        <v>77</v>
      </c>
      <c r="AY631" s="189" t="s">
        <v>321</v>
      </c>
    </row>
    <row r="632" s="14" customFormat="1">
      <c r="A632" s="14"/>
      <c r="B632" s="196"/>
      <c r="C632" s="14"/>
      <c r="D632" s="188" t="s">
        <v>329</v>
      </c>
      <c r="E632" s="197" t="s">
        <v>210</v>
      </c>
      <c r="F632" s="198" t="s">
        <v>920</v>
      </c>
      <c r="G632" s="14"/>
      <c r="H632" s="199">
        <v>403.72000000000003</v>
      </c>
      <c r="I632" s="200"/>
      <c r="J632" s="14"/>
      <c r="K632" s="14"/>
      <c r="L632" s="196"/>
      <c r="M632" s="201"/>
      <c r="N632" s="202"/>
      <c r="O632" s="202"/>
      <c r="P632" s="202"/>
      <c r="Q632" s="202"/>
      <c r="R632" s="202"/>
      <c r="S632" s="202"/>
      <c r="T632" s="20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197" t="s">
        <v>329</v>
      </c>
      <c r="AU632" s="197" t="s">
        <v>85</v>
      </c>
      <c r="AV632" s="14" t="s">
        <v>88</v>
      </c>
      <c r="AW632" s="14" t="s">
        <v>33</v>
      </c>
      <c r="AX632" s="14" t="s">
        <v>77</v>
      </c>
      <c r="AY632" s="197" t="s">
        <v>321</v>
      </c>
    </row>
    <row r="633" s="13" customFormat="1">
      <c r="A633" s="13"/>
      <c r="B633" s="187"/>
      <c r="C633" s="13"/>
      <c r="D633" s="188" t="s">
        <v>329</v>
      </c>
      <c r="E633" s="189" t="s">
        <v>1</v>
      </c>
      <c r="F633" s="190" t="s">
        <v>921</v>
      </c>
      <c r="G633" s="13"/>
      <c r="H633" s="191">
        <v>52</v>
      </c>
      <c r="I633" s="192"/>
      <c r="J633" s="13"/>
      <c r="K633" s="13"/>
      <c r="L633" s="187"/>
      <c r="M633" s="193"/>
      <c r="N633" s="194"/>
      <c r="O633" s="194"/>
      <c r="P633" s="194"/>
      <c r="Q633" s="194"/>
      <c r="R633" s="194"/>
      <c r="S633" s="194"/>
      <c r="T633" s="195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189" t="s">
        <v>329</v>
      </c>
      <c r="AU633" s="189" t="s">
        <v>85</v>
      </c>
      <c r="AV633" s="13" t="s">
        <v>85</v>
      </c>
      <c r="AW633" s="13" t="s">
        <v>33</v>
      </c>
      <c r="AX633" s="13" t="s">
        <v>77</v>
      </c>
      <c r="AY633" s="189" t="s">
        <v>321</v>
      </c>
    </row>
    <row r="634" s="14" customFormat="1">
      <c r="A634" s="14"/>
      <c r="B634" s="196"/>
      <c r="C634" s="14"/>
      <c r="D634" s="188" t="s">
        <v>329</v>
      </c>
      <c r="E634" s="197" t="s">
        <v>213</v>
      </c>
      <c r="F634" s="198" t="s">
        <v>922</v>
      </c>
      <c r="G634" s="14"/>
      <c r="H634" s="199">
        <v>52</v>
      </c>
      <c r="I634" s="200"/>
      <c r="J634" s="14"/>
      <c r="K634" s="14"/>
      <c r="L634" s="196"/>
      <c r="M634" s="201"/>
      <c r="N634" s="202"/>
      <c r="O634" s="202"/>
      <c r="P634" s="202"/>
      <c r="Q634" s="202"/>
      <c r="R634" s="202"/>
      <c r="S634" s="202"/>
      <c r="T634" s="20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197" t="s">
        <v>329</v>
      </c>
      <c r="AU634" s="197" t="s">
        <v>85</v>
      </c>
      <c r="AV634" s="14" t="s">
        <v>88</v>
      </c>
      <c r="AW634" s="14" t="s">
        <v>33</v>
      </c>
      <c r="AX634" s="14" t="s">
        <v>77</v>
      </c>
      <c r="AY634" s="197" t="s">
        <v>321</v>
      </c>
    </row>
    <row r="635" s="13" customFormat="1">
      <c r="A635" s="13"/>
      <c r="B635" s="187"/>
      <c r="C635" s="13"/>
      <c r="D635" s="188" t="s">
        <v>329</v>
      </c>
      <c r="E635" s="189" t="s">
        <v>1</v>
      </c>
      <c r="F635" s="190" t="s">
        <v>923</v>
      </c>
      <c r="G635" s="13"/>
      <c r="H635" s="191">
        <v>11.5</v>
      </c>
      <c r="I635" s="192"/>
      <c r="J635" s="13"/>
      <c r="K635" s="13"/>
      <c r="L635" s="187"/>
      <c r="M635" s="193"/>
      <c r="N635" s="194"/>
      <c r="O635" s="194"/>
      <c r="P635" s="194"/>
      <c r="Q635" s="194"/>
      <c r="R635" s="194"/>
      <c r="S635" s="194"/>
      <c r="T635" s="195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189" t="s">
        <v>329</v>
      </c>
      <c r="AU635" s="189" t="s">
        <v>85</v>
      </c>
      <c r="AV635" s="13" t="s">
        <v>85</v>
      </c>
      <c r="AW635" s="13" t="s">
        <v>33</v>
      </c>
      <c r="AX635" s="13" t="s">
        <v>77</v>
      </c>
      <c r="AY635" s="189" t="s">
        <v>321</v>
      </c>
    </row>
    <row r="636" s="14" customFormat="1">
      <c r="A636" s="14"/>
      <c r="B636" s="196"/>
      <c r="C636" s="14"/>
      <c r="D636" s="188" t="s">
        <v>329</v>
      </c>
      <c r="E636" s="197" t="s">
        <v>216</v>
      </c>
      <c r="F636" s="198" t="s">
        <v>924</v>
      </c>
      <c r="G636" s="14"/>
      <c r="H636" s="199">
        <v>11.5</v>
      </c>
      <c r="I636" s="200"/>
      <c r="J636" s="14"/>
      <c r="K636" s="14"/>
      <c r="L636" s="196"/>
      <c r="M636" s="201"/>
      <c r="N636" s="202"/>
      <c r="O636" s="202"/>
      <c r="P636" s="202"/>
      <c r="Q636" s="202"/>
      <c r="R636" s="202"/>
      <c r="S636" s="202"/>
      <c r="T636" s="20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197" t="s">
        <v>329</v>
      </c>
      <c r="AU636" s="197" t="s">
        <v>85</v>
      </c>
      <c r="AV636" s="14" t="s">
        <v>88</v>
      </c>
      <c r="AW636" s="14" t="s">
        <v>33</v>
      </c>
      <c r="AX636" s="14" t="s">
        <v>77</v>
      </c>
      <c r="AY636" s="197" t="s">
        <v>321</v>
      </c>
    </row>
    <row r="637" s="13" customFormat="1">
      <c r="A637" s="13"/>
      <c r="B637" s="187"/>
      <c r="C637" s="13"/>
      <c r="D637" s="188" t="s">
        <v>329</v>
      </c>
      <c r="E637" s="189" t="s">
        <v>1</v>
      </c>
      <c r="F637" s="190" t="s">
        <v>925</v>
      </c>
      <c r="G637" s="13"/>
      <c r="H637" s="191">
        <v>10.5</v>
      </c>
      <c r="I637" s="192"/>
      <c r="J637" s="13"/>
      <c r="K637" s="13"/>
      <c r="L637" s="187"/>
      <c r="M637" s="193"/>
      <c r="N637" s="194"/>
      <c r="O637" s="194"/>
      <c r="P637" s="194"/>
      <c r="Q637" s="194"/>
      <c r="R637" s="194"/>
      <c r="S637" s="194"/>
      <c r="T637" s="195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189" t="s">
        <v>329</v>
      </c>
      <c r="AU637" s="189" t="s">
        <v>85</v>
      </c>
      <c r="AV637" s="13" t="s">
        <v>85</v>
      </c>
      <c r="AW637" s="13" t="s">
        <v>33</v>
      </c>
      <c r="AX637" s="13" t="s">
        <v>77</v>
      </c>
      <c r="AY637" s="189" t="s">
        <v>321</v>
      </c>
    </row>
    <row r="638" s="13" customFormat="1">
      <c r="A638" s="13"/>
      <c r="B638" s="187"/>
      <c r="C638" s="13"/>
      <c r="D638" s="188" t="s">
        <v>329</v>
      </c>
      <c r="E638" s="189" t="s">
        <v>1</v>
      </c>
      <c r="F638" s="190" t="s">
        <v>926</v>
      </c>
      <c r="G638" s="13"/>
      <c r="H638" s="191">
        <v>5.9500000000000002</v>
      </c>
      <c r="I638" s="192"/>
      <c r="J638" s="13"/>
      <c r="K638" s="13"/>
      <c r="L638" s="187"/>
      <c r="M638" s="193"/>
      <c r="N638" s="194"/>
      <c r="O638" s="194"/>
      <c r="P638" s="194"/>
      <c r="Q638" s="194"/>
      <c r="R638" s="194"/>
      <c r="S638" s="194"/>
      <c r="T638" s="195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189" t="s">
        <v>329</v>
      </c>
      <c r="AU638" s="189" t="s">
        <v>85</v>
      </c>
      <c r="AV638" s="13" t="s">
        <v>85</v>
      </c>
      <c r="AW638" s="13" t="s">
        <v>33</v>
      </c>
      <c r="AX638" s="13" t="s">
        <v>77</v>
      </c>
      <c r="AY638" s="189" t="s">
        <v>321</v>
      </c>
    </row>
    <row r="639" s="13" customFormat="1">
      <c r="A639" s="13"/>
      <c r="B639" s="187"/>
      <c r="C639" s="13"/>
      <c r="D639" s="188" t="s">
        <v>329</v>
      </c>
      <c r="E639" s="189" t="s">
        <v>1</v>
      </c>
      <c r="F639" s="190" t="s">
        <v>927</v>
      </c>
      <c r="G639" s="13"/>
      <c r="H639" s="191">
        <v>6.2539999999999996</v>
      </c>
      <c r="I639" s="192"/>
      <c r="J639" s="13"/>
      <c r="K639" s="13"/>
      <c r="L639" s="187"/>
      <c r="M639" s="193"/>
      <c r="N639" s="194"/>
      <c r="O639" s="194"/>
      <c r="P639" s="194"/>
      <c r="Q639" s="194"/>
      <c r="R639" s="194"/>
      <c r="S639" s="194"/>
      <c r="T639" s="195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189" t="s">
        <v>329</v>
      </c>
      <c r="AU639" s="189" t="s">
        <v>85</v>
      </c>
      <c r="AV639" s="13" t="s">
        <v>85</v>
      </c>
      <c r="AW639" s="13" t="s">
        <v>33</v>
      </c>
      <c r="AX639" s="13" t="s">
        <v>77</v>
      </c>
      <c r="AY639" s="189" t="s">
        <v>321</v>
      </c>
    </row>
    <row r="640" s="14" customFormat="1">
      <c r="A640" s="14"/>
      <c r="B640" s="196"/>
      <c r="C640" s="14"/>
      <c r="D640" s="188" t="s">
        <v>329</v>
      </c>
      <c r="E640" s="197" t="s">
        <v>219</v>
      </c>
      <c r="F640" s="198" t="s">
        <v>928</v>
      </c>
      <c r="G640" s="14"/>
      <c r="H640" s="199">
        <v>22.704000000000001</v>
      </c>
      <c r="I640" s="200"/>
      <c r="J640" s="14"/>
      <c r="K640" s="14"/>
      <c r="L640" s="196"/>
      <c r="M640" s="201"/>
      <c r="N640" s="202"/>
      <c r="O640" s="202"/>
      <c r="P640" s="202"/>
      <c r="Q640" s="202"/>
      <c r="R640" s="202"/>
      <c r="S640" s="202"/>
      <c r="T640" s="20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197" t="s">
        <v>329</v>
      </c>
      <c r="AU640" s="197" t="s">
        <v>85</v>
      </c>
      <c r="AV640" s="14" t="s">
        <v>88</v>
      </c>
      <c r="AW640" s="14" t="s">
        <v>33</v>
      </c>
      <c r="AX640" s="14" t="s">
        <v>77</v>
      </c>
      <c r="AY640" s="197" t="s">
        <v>321</v>
      </c>
    </row>
    <row r="641" s="15" customFormat="1">
      <c r="A641" s="15"/>
      <c r="B641" s="204"/>
      <c r="C641" s="15"/>
      <c r="D641" s="188" t="s">
        <v>329</v>
      </c>
      <c r="E641" s="205" t="s">
        <v>1</v>
      </c>
      <c r="F641" s="206" t="s">
        <v>442</v>
      </c>
      <c r="G641" s="15"/>
      <c r="H641" s="207">
        <v>489.92399999999998</v>
      </c>
      <c r="I641" s="208"/>
      <c r="J641" s="15"/>
      <c r="K641" s="15"/>
      <c r="L641" s="204"/>
      <c r="M641" s="209"/>
      <c r="N641" s="210"/>
      <c r="O641" s="210"/>
      <c r="P641" s="210"/>
      <c r="Q641" s="210"/>
      <c r="R641" s="210"/>
      <c r="S641" s="210"/>
      <c r="T641" s="211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05" t="s">
        <v>329</v>
      </c>
      <c r="AU641" s="205" t="s">
        <v>85</v>
      </c>
      <c r="AV641" s="15" t="s">
        <v>91</v>
      </c>
      <c r="AW641" s="15" t="s">
        <v>33</v>
      </c>
      <c r="AX641" s="15" t="s">
        <v>8</v>
      </c>
      <c r="AY641" s="205" t="s">
        <v>321</v>
      </c>
    </row>
    <row r="642" s="2" customFormat="1" ht="24.15" customHeight="1">
      <c r="A642" s="38"/>
      <c r="B642" s="173"/>
      <c r="C642" s="174" t="s">
        <v>929</v>
      </c>
      <c r="D642" s="174" t="s">
        <v>323</v>
      </c>
      <c r="E642" s="175" t="s">
        <v>930</v>
      </c>
      <c r="F642" s="176" t="s">
        <v>931</v>
      </c>
      <c r="G642" s="177" t="s">
        <v>355</v>
      </c>
      <c r="H642" s="178">
        <v>52</v>
      </c>
      <c r="I642" s="179"/>
      <c r="J642" s="180">
        <f>ROUND(I642*H642,0)</f>
        <v>0</v>
      </c>
      <c r="K642" s="176" t="s">
        <v>327</v>
      </c>
      <c r="L642" s="39"/>
      <c r="M642" s="181" t="s">
        <v>1</v>
      </c>
      <c r="N642" s="182" t="s">
        <v>42</v>
      </c>
      <c r="O642" s="77"/>
      <c r="P642" s="183">
        <f>O642*H642</f>
        <v>0</v>
      </c>
      <c r="Q642" s="183">
        <v>0.089359999999999995</v>
      </c>
      <c r="R642" s="183">
        <f>Q642*H642</f>
        <v>4.6467200000000002</v>
      </c>
      <c r="S642" s="183">
        <v>0</v>
      </c>
      <c r="T642" s="184">
        <f>S642*H642</f>
        <v>0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185" t="s">
        <v>91</v>
      </c>
      <c r="AT642" s="185" t="s">
        <v>323</v>
      </c>
      <c r="AU642" s="185" t="s">
        <v>85</v>
      </c>
      <c r="AY642" s="19" t="s">
        <v>321</v>
      </c>
      <c r="BE642" s="186">
        <f>IF(N642="základní",J642,0)</f>
        <v>0</v>
      </c>
      <c r="BF642" s="186">
        <f>IF(N642="snížená",J642,0)</f>
        <v>0</v>
      </c>
      <c r="BG642" s="186">
        <f>IF(N642="zákl. přenesená",J642,0)</f>
        <v>0</v>
      </c>
      <c r="BH642" s="186">
        <f>IF(N642="sníž. přenesená",J642,0)</f>
        <v>0</v>
      </c>
      <c r="BI642" s="186">
        <f>IF(N642="nulová",J642,0)</f>
        <v>0</v>
      </c>
      <c r="BJ642" s="19" t="s">
        <v>8</v>
      </c>
      <c r="BK642" s="186">
        <f>ROUND(I642*H642,0)</f>
        <v>0</v>
      </c>
      <c r="BL642" s="19" t="s">
        <v>91</v>
      </c>
      <c r="BM642" s="185" t="s">
        <v>932</v>
      </c>
    </row>
    <row r="643" s="13" customFormat="1">
      <c r="A643" s="13"/>
      <c r="B643" s="187"/>
      <c r="C643" s="13"/>
      <c r="D643" s="188" t="s">
        <v>329</v>
      </c>
      <c r="E643" s="189" t="s">
        <v>1</v>
      </c>
      <c r="F643" s="190" t="s">
        <v>213</v>
      </c>
      <c r="G643" s="13"/>
      <c r="H643" s="191">
        <v>52</v>
      </c>
      <c r="I643" s="192"/>
      <c r="J643" s="13"/>
      <c r="K643" s="13"/>
      <c r="L643" s="187"/>
      <c r="M643" s="193"/>
      <c r="N643" s="194"/>
      <c r="O643" s="194"/>
      <c r="P643" s="194"/>
      <c r="Q643" s="194"/>
      <c r="R643" s="194"/>
      <c r="S643" s="194"/>
      <c r="T643" s="195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189" t="s">
        <v>329</v>
      </c>
      <c r="AU643" s="189" t="s">
        <v>85</v>
      </c>
      <c r="AV643" s="13" t="s">
        <v>85</v>
      </c>
      <c r="AW643" s="13" t="s">
        <v>33</v>
      </c>
      <c r="AX643" s="13" t="s">
        <v>8</v>
      </c>
      <c r="AY643" s="189" t="s">
        <v>321</v>
      </c>
    </row>
    <row r="644" s="2" customFormat="1" ht="24.15" customHeight="1">
      <c r="A644" s="38"/>
      <c r="B644" s="173"/>
      <c r="C644" s="174" t="s">
        <v>933</v>
      </c>
      <c r="D644" s="174" t="s">
        <v>323</v>
      </c>
      <c r="E644" s="175" t="s">
        <v>934</v>
      </c>
      <c r="F644" s="176" t="s">
        <v>935</v>
      </c>
      <c r="G644" s="177" t="s">
        <v>355</v>
      </c>
      <c r="H644" s="178">
        <v>52</v>
      </c>
      <c r="I644" s="179"/>
      <c r="J644" s="180">
        <f>ROUND(I644*H644,0)</f>
        <v>0</v>
      </c>
      <c r="K644" s="176" t="s">
        <v>1</v>
      </c>
      <c r="L644" s="39"/>
      <c r="M644" s="181" t="s">
        <v>1</v>
      </c>
      <c r="N644" s="182" t="s">
        <v>42</v>
      </c>
      <c r="O644" s="77"/>
      <c r="P644" s="183">
        <f>O644*H644</f>
        <v>0</v>
      </c>
      <c r="Q644" s="183">
        <v>0.0022279999999999999</v>
      </c>
      <c r="R644" s="183">
        <f>Q644*H644</f>
        <v>0.115856</v>
      </c>
      <c r="S644" s="183">
        <v>0</v>
      </c>
      <c r="T644" s="184">
        <f>S644*H644</f>
        <v>0</v>
      </c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R644" s="185" t="s">
        <v>91</v>
      </c>
      <c r="AT644" s="185" t="s">
        <v>323</v>
      </c>
      <c r="AU644" s="185" t="s">
        <v>85</v>
      </c>
      <c r="AY644" s="19" t="s">
        <v>321</v>
      </c>
      <c r="BE644" s="186">
        <f>IF(N644="základní",J644,0)</f>
        <v>0</v>
      </c>
      <c r="BF644" s="186">
        <f>IF(N644="snížená",J644,0)</f>
        <v>0</v>
      </c>
      <c r="BG644" s="186">
        <f>IF(N644="zákl. přenesená",J644,0)</f>
        <v>0</v>
      </c>
      <c r="BH644" s="186">
        <f>IF(N644="sníž. přenesená",J644,0)</f>
        <v>0</v>
      </c>
      <c r="BI644" s="186">
        <f>IF(N644="nulová",J644,0)</f>
        <v>0</v>
      </c>
      <c r="BJ644" s="19" t="s">
        <v>8</v>
      </c>
      <c r="BK644" s="186">
        <f>ROUND(I644*H644,0)</f>
        <v>0</v>
      </c>
      <c r="BL644" s="19" t="s">
        <v>91</v>
      </c>
      <c r="BM644" s="185" t="s">
        <v>936</v>
      </c>
    </row>
    <row r="645" s="13" customFormat="1">
      <c r="A645" s="13"/>
      <c r="B645" s="187"/>
      <c r="C645" s="13"/>
      <c r="D645" s="188" t="s">
        <v>329</v>
      </c>
      <c r="E645" s="189" t="s">
        <v>1</v>
      </c>
      <c r="F645" s="190" t="s">
        <v>213</v>
      </c>
      <c r="G645" s="13"/>
      <c r="H645" s="191">
        <v>52</v>
      </c>
      <c r="I645" s="192"/>
      <c r="J645" s="13"/>
      <c r="K645" s="13"/>
      <c r="L645" s="187"/>
      <c r="M645" s="193"/>
      <c r="N645" s="194"/>
      <c r="O645" s="194"/>
      <c r="P645" s="194"/>
      <c r="Q645" s="194"/>
      <c r="R645" s="194"/>
      <c r="S645" s="194"/>
      <c r="T645" s="195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189" t="s">
        <v>329</v>
      </c>
      <c r="AU645" s="189" t="s">
        <v>85</v>
      </c>
      <c r="AV645" s="13" t="s">
        <v>85</v>
      </c>
      <c r="AW645" s="13" t="s">
        <v>33</v>
      </c>
      <c r="AX645" s="13" t="s">
        <v>8</v>
      </c>
      <c r="AY645" s="189" t="s">
        <v>321</v>
      </c>
    </row>
    <row r="646" s="2" customFormat="1" ht="21.75" customHeight="1">
      <c r="A646" s="38"/>
      <c r="B646" s="173"/>
      <c r="C646" s="174" t="s">
        <v>937</v>
      </c>
      <c r="D646" s="174" t="s">
        <v>323</v>
      </c>
      <c r="E646" s="175" t="s">
        <v>938</v>
      </c>
      <c r="F646" s="176" t="s">
        <v>939</v>
      </c>
      <c r="G646" s="177" t="s">
        <v>418</v>
      </c>
      <c r="H646" s="178">
        <v>35</v>
      </c>
      <c r="I646" s="179"/>
      <c r="J646" s="180">
        <f>ROUND(I646*H646,0)</f>
        <v>0</v>
      </c>
      <c r="K646" s="176" t="s">
        <v>327</v>
      </c>
      <c r="L646" s="39"/>
      <c r="M646" s="181" t="s">
        <v>1</v>
      </c>
      <c r="N646" s="182" t="s">
        <v>42</v>
      </c>
      <c r="O646" s="77"/>
      <c r="P646" s="183">
        <f>O646*H646</f>
        <v>0</v>
      </c>
      <c r="Q646" s="183">
        <v>0.04684</v>
      </c>
      <c r="R646" s="183">
        <f>Q646*H646</f>
        <v>1.6394</v>
      </c>
      <c r="S646" s="183">
        <v>0</v>
      </c>
      <c r="T646" s="184">
        <f>S646*H646</f>
        <v>0</v>
      </c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R646" s="185" t="s">
        <v>91</v>
      </c>
      <c r="AT646" s="185" t="s">
        <v>323</v>
      </c>
      <c r="AU646" s="185" t="s">
        <v>85</v>
      </c>
      <c r="AY646" s="19" t="s">
        <v>321</v>
      </c>
      <c r="BE646" s="186">
        <f>IF(N646="základní",J646,0)</f>
        <v>0</v>
      </c>
      <c r="BF646" s="186">
        <f>IF(N646="snížená",J646,0)</f>
        <v>0</v>
      </c>
      <c r="BG646" s="186">
        <f>IF(N646="zákl. přenesená",J646,0)</f>
        <v>0</v>
      </c>
      <c r="BH646" s="186">
        <f>IF(N646="sníž. přenesená",J646,0)</f>
        <v>0</v>
      </c>
      <c r="BI646" s="186">
        <f>IF(N646="nulová",J646,0)</f>
        <v>0</v>
      </c>
      <c r="BJ646" s="19" t="s">
        <v>8</v>
      </c>
      <c r="BK646" s="186">
        <f>ROUND(I646*H646,0)</f>
        <v>0</v>
      </c>
      <c r="BL646" s="19" t="s">
        <v>91</v>
      </c>
      <c r="BM646" s="185" t="s">
        <v>940</v>
      </c>
    </row>
    <row r="647" s="13" customFormat="1">
      <c r="A647" s="13"/>
      <c r="B647" s="187"/>
      <c r="C647" s="13"/>
      <c r="D647" s="188" t="s">
        <v>329</v>
      </c>
      <c r="E647" s="189" t="s">
        <v>1</v>
      </c>
      <c r="F647" s="190" t="s">
        <v>941</v>
      </c>
      <c r="G647" s="13"/>
      <c r="H647" s="191">
        <v>1</v>
      </c>
      <c r="I647" s="192"/>
      <c r="J647" s="13"/>
      <c r="K647" s="13"/>
      <c r="L647" s="187"/>
      <c r="M647" s="193"/>
      <c r="N647" s="194"/>
      <c r="O647" s="194"/>
      <c r="P647" s="194"/>
      <c r="Q647" s="194"/>
      <c r="R647" s="194"/>
      <c r="S647" s="194"/>
      <c r="T647" s="195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189" t="s">
        <v>329</v>
      </c>
      <c r="AU647" s="189" t="s">
        <v>85</v>
      </c>
      <c r="AV647" s="13" t="s">
        <v>85</v>
      </c>
      <c r="AW647" s="13" t="s">
        <v>33</v>
      </c>
      <c r="AX647" s="13" t="s">
        <v>77</v>
      </c>
      <c r="AY647" s="189" t="s">
        <v>321</v>
      </c>
    </row>
    <row r="648" s="13" customFormat="1">
      <c r="A648" s="13"/>
      <c r="B648" s="187"/>
      <c r="C648" s="13"/>
      <c r="D648" s="188" t="s">
        <v>329</v>
      </c>
      <c r="E648" s="189" t="s">
        <v>1</v>
      </c>
      <c r="F648" s="190" t="s">
        <v>942</v>
      </c>
      <c r="G648" s="13"/>
      <c r="H648" s="191">
        <v>1</v>
      </c>
      <c r="I648" s="192"/>
      <c r="J648" s="13"/>
      <c r="K648" s="13"/>
      <c r="L648" s="187"/>
      <c r="M648" s="193"/>
      <c r="N648" s="194"/>
      <c r="O648" s="194"/>
      <c r="P648" s="194"/>
      <c r="Q648" s="194"/>
      <c r="R648" s="194"/>
      <c r="S648" s="194"/>
      <c r="T648" s="195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189" t="s">
        <v>329</v>
      </c>
      <c r="AU648" s="189" t="s">
        <v>85</v>
      </c>
      <c r="AV648" s="13" t="s">
        <v>85</v>
      </c>
      <c r="AW648" s="13" t="s">
        <v>33</v>
      </c>
      <c r="AX648" s="13" t="s">
        <v>77</v>
      </c>
      <c r="AY648" s="189" t="s">
        <v>321</v>
      </c>
    </row>
    <row r="649" s="13" customFormat="1">
      <c r="A649" s="13"/>
      <c r="B649" s="187"/>
      <c r="C649" s="13"/>
      <c r="D649" s="188" t="s">
        <v>329</v>
      </c>
      <c r="E649" s="189" t="s">
        <v>1</v>
      </c>
      <c r="F649" s="190" t="s">
        <v>943</v>
      </c>
      <c r="G649" s="13"/>
      <c r="H649" s="191">
        <v>1</v>
      </c>
      <c r="I649" s="192"/>
      <c r="J649" s="13"/>
      <c r="K649" s="13"/>
      <c r="L649" s="187"/>
      <c r="M649" s="193"/>
      <c r="N649" s="194"/>
      <c r="O649" s="194"/>
      <c r="P649" s="194"/>
      <c r="Q649" s="194"/>
      <c r="R649" s="194"/>
      <c r="S649" s="194"/>
      <c r="T649" s="195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189" t="s">
        <v>329</v>
      </c>
      <c r="AU649" s="189" t="s">
        <v>85</v>
      </c>
      <c r="AV649" s="13" t="s">
        <v>85</v>
      </c>
      <c r="AW649" s="13" t="s">
        <v>33</v>
      </c>
      <c r="AX649" s="13" t="s">
        <v>77</v>
      </c>
      <c r="AY649" s="189" t="s">
        <v>321</v>
      </c>
    </row>
    <row r="650" s="13" customFormat="1">
      <c r="A650" s="13"/>
      <c r="B650" s="187"/>
      <c r="C650" s="13"/>
      <c r="D650" s="188" t="s">
        <v>329</v>
      </c>
      <c r="E650" s="189" t="s">
        <v>1</v>
      </c>
      <c r="F650" s="190" t="s">
        <v>944</v>
      </c>
      <c r="G650" s="13"/>
      <c r="H650" s="191">
        <v>1</v>
      </c>
      <c r="I650" s="192"/>
      <c r="J650" s="13"/>
      <c r="K650" s="13"/>
      <c r="L650" s="187"/>
      <c r="M650" s="193"/>
      <c r="N650" s="194"/>
      <c r="O650" s="194"/>
      <c r="P650" s="194"/>
      <c r="Q650" s="194"/>
      <c r="R650" s="194"/>
      <c r="S650" s="194"/>
      <c r="T650" s="195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189" t="s">
        <v>329</v>
      </c>
      <c r="AU650" s="189" t="s">
        <v>85</v>
      </c>
      <c r="AV650" s="13" t="s">
        <v>85</v>
      </c>
      <c r="AW650" s="13" t="s">
        <v>33</v>
      </c>
      <c r="AX650" s="13" t="s">
        <v>77</v>
      </c>
      <c r="AY650" s="189" t="s">
        <v>321</v>
      </c>
    </row>
    <row r="651" s="13" customFormat="1">
      <c r="A651" s="13"/>
      <c r="B651" s="187"/>
      <c r="C651" s="13"/>
      <c r="D651" s="188" t="s">
        <v>329</v>
      </c>
      <c r="E651" s="189" t="s">
        <v>1</v>
      </c>
      <c r="F651" s="190" t="s">
        <v>945</v>
      </c>
      <c r="G651" s="13"/>
      <c r="H651" s="191">
        <v>1</v>
      </c>
      <c r="I651" s="192"/>
      <c r="J651" s="13"/>
      <c r="K651" s="13"/>
      <c r="L651" s="187"/>
      <c r="M651" s="193"/>
      <c r="N651" s="194"/>
      <c r="O651" s="194"/>
      <c r="P651" s="194"/>
      <c r="Q651" s="194"/>
      <c r="R651" s="194"/>
      <c r="S651" s="194"/>
      <c r="T651" s="195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189" t="s">
        <v>329</v>
      </c>
      <c r="AU651" s="189" t="s">
        <v>85</v>
      </c>
      <c r="AV651" s="13" t="s">
        <v>85</v>
      </c>
      <c r="AW651" s="13" t="s">
        <v>33</v>
      </c>
      <c r="AX651" s="13" t="s">
        <v>77</v>
      </c>
      <c r="AY651" s="189" t="s">
        <v>321</v>
      </c>
    </row>
    <row r="652" s="13" customFormat="1">
      <c r="A652" s="13"/>
      <c r="B652" s="187"/>
      <c r="C652" s="13"/>
      <c r="D652" s="188" t="s">
        <v>329</v>
      </c>
      <c r="E652" s="189" t="s">
        <v>1</v>
      </c>
      <c r="F652" s="190" t="s">
        <v>946</v>
      </c>
      <c r="G652" s="13"/>
      <c r="H652" s="191">
        <v>1</v>
      </c>
      <c r="I652" s="192"/>
      <c r="J652" s="13"/>
      <c r="K652" s="13"/>
      <c r="L652" s="187"/>
      <c r="M652" s="193"/>
      <c r="N652" s="194"/>
      <c r="O652" s="194"/>
      <c r="P652" s="194"/>
      <c r="Q652" s="194"/>
      <c r="R652" s="194"/>
      <c r="S652" s="194"/>
      <c r="T652" s="195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189" t="s">
        <v>329</v>
      </c>
      <c r="AU652" s="189" t="s">
        <v>85</v>
      </c>
      <c r="AV652" s="13" t="s">
        <v>85</v>
      </c>
      <c r="AW652" s="13" t="s">
        <v>33</v>
      </c>
      <c r="AX652" s="13" t="s">
        <v>77</v>
      </c>
      <c r="AY652" s="189" t="s">
        <v>321</v>
      </c>
    </row>
    <row r="653" s="13" customFormat="1">
      <c r="A653" s="13"/>
      <c r="B653" s="187"/>
      <c r="C653" s="13"/>
      <c r="D653" s="188" t="s">
        <v>329</v>
      </c>
      <c r="E653" s="189" t="s">
        <v>1</v>
      </c>
      <c r="F653" s="190" t="s">
        <v>947</v>
      </c>
      <c r="G653" s="13"/>
      <c r="H653" s="191">
        <v>1</v>
      </c>
      <c r="I653" s="192"/>
      <c r="J653" s="13"/>
      <c r="K653" s="13"/>
      <c r="L653" s="187"/>
      <c r="M653" s="193"/>
      <c r="N653" s="194"/>
      <c r="O653" s="194"/>
      <c r="P653" s="194"/>
      <c r="Q653" s="194"/>
      <c r="R653" s="194"/>
      <c r="S653" s="194"/>
      <c r="T653" s="195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189" t="s">
        <v>329</v>
      </c>
      <c r="AU653" s="189" t="s">
        <v>85</v>
      </c>
      <c r="AV653" s="13" t="s">
        <v>85</v>
      </c>
      <c r="AW653" s="13" t="s">
        <v>33</v>
      </c>
      <c r="AX653" s="13" t="s">
        <v>77</v>
      </c>
      <c r="AY653" s="189" t="s">
        <v>321</v>
      </c>
    </row>
    <row r="654" s="13" customFormat="1">
      <c r="A654" s="13"/>
      <c r="B654" s="187"/>
      <c r="C654" s="13"/>
      <c r="D654" s="188" t="s">
        <v>329</v>
      </c>
      <c r="E654" s="189" t="s">
        <v>1</v>
      </c>
      <c r="F654" s="190" t="s">
        <v>948</v>
      </c>
      <c r="G654" s="13"/>
      <c r="H654" s="191">
        <v>18</v>
      </c>
      <c r="I654" s="192"/>
      <c r="J654" s="13"/>
      <c r="K654" s="13"/>
      <c r="L654" s="187"/>
      <c r="M654" s="193"/>
      <c r="N654" s="194"/>
      <c r="O654" s="194"/>
      <c r="P654" s="194"/>
      <c r="Q654" s="194"/>
      <c r="R654" s="194"/>
      <c r="S654" s="194"/>
      <c r="T654" s="195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189" t="s">
        <v>329</v>
      </c>
      <c r="AU654" s="189" t="s">
        <v>85</v>
      </c>
      <c r="AV654" s="13" t="s">
        <v>85</v>
      </c>
      <c r="AW654" s="13" t="s">
        <v>33</v>
      </c>
      <c r="AX654" s="13" t="s">
        <v>77</v>
      </c>
      <c r="AY654" s="189" t="s">
        <v>321</v>
      </c>
    </row>
    <row r="655" s="13" customFormat="1">
      <c r="A655" s="13"/>
      <c r="B655" s="187"/>
      <c r="C655" s="13"/>
      <c r="D655" s="188" t="s">
        <v>329</v>
      </c>
      <c r="E655" s="189" t="s">
        <v>1</v>
      </c>
      <c r="F655" s="190" t="s">
        <v>949</v>
      </c>
      <c r="G655" s="13"/>
      <c r="H655" s="191">
        <v>1</v>
      </c>
      <c r="I655" s="192"/>
      <c r="J655" s="13"/>
      <c r="K655" s="13"/>
      <c r="L655" s="187"/>
      <c r="M655" s="193"/>
      <c r="N655" s="194"/>
      <c r="O655" s="194"/>
      <c r="P655" s="194"/>
      <c r="Q655" s="194"/>
      <c r="R655" s="194"/>
      <c r="S655" s="194"/>
      <c r="T655" s="195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189" t="s">
        <v>329</v>
      </c>
      <c r="AU655" s="189" t="s">
        <v>85</v>
      </c>
      <c r="AV655" s="13" t="s">
        <v>85</v>
      </c>
      <c r="AW655" s="13" t="s">
        <v>33</v>
      </c>
      <c r="AX655" s="13" t="s">
        <v>77</v>
      </c>
      <c r="AY655" s="189" t="s">
        <v>321</v>
      </c>
    </row>
    <row r="656" s="13" customFormat="1">
      <c r="A656" s="13"/>
      <c r="B656" s="187"/>
      <c r="C656" s="13"/>
      <c r="D656" s="188" t="s">
        <v>329</v>
      </c>
      <c r="E656" s="189" t="s">
        <v>1</v>
      </c>
      <c r="F656" s="190" t="s">
        <v>950</v>
      </c>
      <c r="G656" s="13"/>
      <c r="H656" s="191">
        <v>4</v>
      </c>
      <c r="I656" s="192"/>
      <c r="J656" s="13"/>
      <c r="K656" s="13"/>
      <c r="L656" s="187"/>
      <c r="M656" s="193"/>
      <c r="N656" s="194"/>
      <c r="O656" s="194"/>
      <c r="P656" s="194"/>
      <c r="Q656" s="194"/>
      <c r="R656" s="194"/>
      <c r="S656" s="194"/>
      <c r="T656" s="195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189" t="s">
        <v>329</v>
      </c>
      <c r="AU656" s="189" t="s">
        <v>85</v>
      </c>
      <c r="AV656" s="13" t="s">
        <v>85</v>
      </c>
      <c r="AW656" s="13" t="s">
        <v>33</v>
      </c>
      <c r="AX656" s="13" t="s">
        <v>77</v>
      </c>
      <c r="AY656" s="189" t="s">
        <v>321</v>
      </c>
    </row>
    <row r="657" s="13" customFormat="1">
      <c r="A657" s="13"/>
      <c r="B657" s="187"/>
      <c r="C657" s="13"/>
      <c r="D657" s="188" t="s">
        <v>329</v>
      </c>
      <c r="E657" s="189" t="s">
        <v>1</v>
      </c>
      <c r="F657" s="190" t="s">
        <v>951</v>
      </c>
      <c r="G657" s="13"/>
      <c r="H657" s="191">
        <v>2</v>
      </c>
      <c r="I657" s="192"/>
      <c r="J657" s="13"/>
      <c r="K657" s="13"/>
      <c r="L657" s="187"/>
      <c r="M657" s="193"/>
      <c r="N657" s="194"/>
      <c r="O657" s="194"/>
      <c r="P657" s="194"/>
      <c r="Q657" s="194"/>
      <c r="R657" s="194"/>
      <c r="S657" s="194"/>
      <c r="T657" s="195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189" t="s">
        <v>329</v>
      </c>
      <c r="AU657" s="189" t="s">
        <v>85</v>
      </c>
      <c r="AV657" s="13" t="s">
        <v>85</v>
      </c>
      <c r="AW657" s="13" t="s">
        <v>33</v>
      </c>
      <c r="AX657" s="13" t="s">
        <v>77</v>
      </c>
      <c r="AY657" s="189" t="s">
        <v>321</v>
      </c>
    </row>
    <row r="658" s="13" customFormat="1">
      <c r="A658" s="13"/>
      <c r="B658" s="187"/>
      <c r="C658" s="13"/>
      <c r="D658" s="188" t="s">
        <v>329</v>
      </c>
      <c r="E658" s="189" t="s">
        <v>1</v>
      </c>
      <c r="F658" s="190" t="s">
        <v>952</v>
      </c>
      <c r="G658" s="13"/>
      <c r="H658" s="191">
        <v>1</v>
      </c>
      <c r="I658" s="192"/>
      <c r="J658" s="13"/>
      <c r="K658" s="13"/>
      <c r="L658" s="187"/>
      <c r="M658" s="193"/>
      <c r="N658" s="194"/>
      <c r="O658" s="194"/>
      <c r="P658" s="194"/>
      <c r="Q658" s="194"/>
      <c r="R658" s="194"/>
      <c r="S658" s="194"/>
      <c r="T658" s="195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189" t="s">
        <v>329</v>
      </c>
      <c r="AU658" s="189" t="s">
        <v>85</v>
      </c>
      <c r="AV658" s="13" t="s">
        <v>85</v>
      </c>
      <c r="AW658" s="13" t="s">
        <v>33</v>
      </c>
      <c r="AX658" s="13" t="s">
        <v>77</v>
      </c>
      <c r="AY658" s="189" t="s">
        <v>321</v>
      </c>
    </row>
    <row r="659" s="13" customFormat="1">
      <c r="A659" s="13"/>
      <c r="B659" s="187"/>
      <c r="C659" s="13"/>
      <c r="D659" s="188" t="s">
        <v>329</v>
      </c>
      <c r="E659" s="189" t="s">
        <v>1</v>
      </c>
      <c r="F659" s="190" t="s">
        <v>953</v>
      </c>
      <c r="G659" s="13"/>
      <c r="H659" s="191">
        <v>2</v>
      </c>
      <c r="I659" s="192"/>
      <c r="J659" s="13"/>
      <c r="K659" s="13"/>
      <c r="L659" s="187"/>
      <c r="M659" s="193"/>
      <c r="N659" s="194"/>
      <c r="O659" s="194"/>
      <c r="P659" s="194"/>
      <c r="Q659" s="194"/>
      <c r="R659" s="194"/>
      <c r="S659" s="194"/>
      <c r="T659" s="195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189" t="s">
        <v>329</v>
      </c>
      <c r="AU659" s="189" t="s">
        <v>85</v>
      </c>
      <c r="AV659" s="13" t="s">
        <v>85</v>
      </c>
      <c r="AW659" s="13" t="s">
        <v>33</v>
      </c>
      <c r="AX659" s="13" t="s">
        <v>77</v>
      </c>
      <c r="AY659" s="189" t="s">
        <v>321</v>
      </c>
    </row>
    <row r="660" s="14" customFormat="1">
      <c r="A660" s="14"/>
      <c r="B660" s="196"/>
      <c r="C660" s="14"/>
      <c r="D660" s="188" t="s">
        <v>329</v>
      </c>
      <c r="E660" s="197" t="s">
        <v>1</v>
      </c>
      <c r="F660" s="198" t="s">
        <v>346</v>
      </c>
      <c r="G660" s="14"/>
      <c r="H660" s="199">
        <v>35</v>
      </c>
      <c r="I660" s="200"/>
      <c r="J660" s="14"/>
      <c r="K660" s="14"/>
      <c r="L660" s="196"/>
      <c r="M660" s="201"/>
      <c r="N660" s="202"/>
      <c r="O660" s="202"/>
      <c r="P660" s="202"/>
      <c r="Q660" s="202"/>
      <c r="R660" s="202"/>
      <c r="S660" s="202"/>
      <c r="T660" s="20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197" t="s">
        <v>329</v>
      </c>
      <c r="AU660" s="197" t="s">
        <v>85</v>
      </c>
      <c r="AV660" s="14" t="s">
        <v>88</v>
      </c>
      <c r="AW660" s="14" t="s">
        <v>33</v>
      </c>
      <c r="AX660" s="14" t="s">
        <v>8</v>
      </c>
      <c r="AY660" s="197" t="s">
        <v>321</v>
      </c>
    </row>
    <row r="661" s="2" customFormat="1" ht="33" customHeight="1">
      <c r="A661" s="38"/>
      <c r="B661" s="173"/>
      <c r="C661" s="212" t="s">
        <v>954</v>
      </c>
      <c r="D661" s="212" t="s">
        <v>550</v>
      </c>
      <c r="E661" s="213" t="s">
        <v>955</v>
      </c>
      <c r="F661" s="214" t="s">
        <v>956</v>
      </c>
      <c r="G661" s="215" t="s">
        <v>418</v>
      </c>
      <c r="H661" s="216">
        <v>1</v>
      </c>
      <c r="I661" s="217"/>
      <c r="J661" s="218">
        <f>ROUND(I661*H661,0)</f>
        <v>0</v>
      </c>
      <c r="K661" s="214" t="s">
        <v>327</v>
      </c>
      <c r="L661" s="219"/>
      <c r="M661" s="220" t="s">
        <v>1</v>
      </c>
      <c r="N661" s="221" t="s">
        <v>42</v>
      </c>
      <c r="O661" s="77"/>
      <c r="P661" s="183">
        <f>O661*H661</f>
        <v>0</v>
      </c>
      <c r="Q661" s="183">
        <v>0.012489999999999999</v>
      </c>
      <c r="R661" s="183">
        <f>Q661*H661</f>
        <v>0.012489999999999999</v>
      </c>
      <c r="S661" s="183">
        <v>0</v>
      </c>
      <c r="T661" s="184">
        <f>S661*H661</f>
        <v>0</v>
      </c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R661" s="185" t="s">
        <v>363</v>
      </c>
      <c r="AT661" s="185" t="s">
        <v>550</v>
      </c>
      <c r="AU661" s="185" t="s">
        <v>85</v>
      </c>
      <c r="AY661" s="19" t="s">
        <v>321</v>
      </c>
      <c r="BE661" s="186">
        <f>IF(N661="základní",J661,0)</f>
        <v>0</v>
      </c>
      <c r="BF661" s="186">
        <f>IF(N661="snížená",J661,0)</f>
        <v>0</v>
      </c>
      <c r="BG661" s="186">
        <f>IF(N661="zákl. přenesená",J661,0)</f>
        <v>0</v>
      </c>
      <c r="BH661" s="186">
        <f>IF(N661="sníž. přenesená",J661,0)</f>
        <v>0</v>
      </c>
      <c r="BI661" s="186">
        <f>IF(N661="nulová",J661,0)</f>
        <v>0</v>
      </c>
      <c r="BJ661" s="19" t="s">
        <v>8</v>
      </c>
      <c r="BK661" s="186">
        <f>ROUND(I661*H661,0)</f>
        <v>0</v>
      </c>
      <c r="BL661" s="19" t="s">
        <v>91</v>
      </c>
      <c r="BM661" s="185" t="s">
        <v>957</v>
      </c>
    </row>
    <row r="662" s="13" customFormat="1">
      <c r="A662" s="13"/>
      <c r="B662" s="187"/>
      <c r="C662" s="13"/>
      <c r="D662" s="188" t="s">
        <v>329</v>
      </c>
      <c r="E662" s="189" t="s">
        <v>1</v>
      </c>
      <c r="F662" s="190" t="s">
        <v>941</v>
      </c>
      <c r="G662" s="13"/>
      <c r="H662" s="191">
        <v>1</v>
      </c>
      <c r="I662" s="192"/>
      <c r="J662" s="13"/>
      <c r="K662" s="13"/>
      <c r="L662" s="187"/>
      <c r="M662" s="193"/>
      <c r="N662" s="194"/>
      <c r="O662" s="194"/>
      <c r="P662" s="194"/>
      <c r="Q662" s="194"/>
      <c r="R662" s="194"/>
      <c r="S662" s="194"/>
      <c r="T662" s="195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189" t="s">
        <v>329</v>
      </c>
      <c r="AU662" s="189" t="s">
        <v>85</v>
      </c>
      <c r="AV662" s="13" t="s">
        <v>85</v>
      </c>
      <c r="AW662" s="13" t="s">
        <v>33</v>
      </c>
      <c r="AX662" s="13" t="s">
        <v>8</v>
      </c>
      <c r="AY662" s="189" t="s">
        <v>321</v>
      </c>
    </row>
    <row r="663" s="2" customFormat="1" ht="37.8" customHeight="1">
      <c r="A663" s="38"/>
      <c r="B663" s="173"/>
      <c r="C663" s="212" t="s">
        <v>958</v>
      </c>
      <c r="D663" s="212" t="s">
        <v>550</v>
      </c>
      <c r="E663" s="213" t="s">
        <v>959</v>
      </c>
      <c r="F663" s="214" t="s">
        <v>960</v>
      </c>
      <c r="G663" s="215" t="s">
        <v>418</v>
      </c>
      <c r="H663" s="216">
        <v>2</v>
      </c>
      <c r="I663" s="217"/>
      <c r="J663" s="218">
        <f>ROUND(I663*H663,0)</f>
        <v>0</v>
      </c>
      <c r="K663" s="214" t="s">
        <v>327</v>
      </c>
      <c r="L663" s="219"/>
      <c r="M663" s="220" t="s">
        <v>1</v>
      </c>
      <c r="N663" s="221" t="s">
        <v>42</v>
      </c>
      <c r="O663" s="77"/>
      <c r="P663" s="183">
        <f>O663*H663</f>
        <v>0</v>
      </c>
      <c r="Q663" s="183">
        <v>0.012489999999999999</v>
      </c>
      <c r="R663" s="183">
        <f>Q663*H663</f>
        <v>0.024979999999999999</v>
      </c>
      <c r="S663" s="183">
        <v>0</v>
      </c>
      <c r="T663" s="184">
        <f>S663*H663</f>
        <v>0</v>
      </c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R663" s="185" t="s">
        <v>363</v>
      </c>
      <c r="AT663" s="185" t="s">
        <v>550</v>
      </c>
      <c r="AU663" s="185" t="s">
        <v>85</v>
      </c>
      <c r="AY663" s="19" t="s">
        <v>321</v>
      </c>
      <c r="BE663" s="186">
        <f>IF(N663="základní",J663,0)</f>
        <v>0</v>
      </c>
      <c r="BF663" s="186">
        <f>IF(N663="snížená",J663,0)</f>
        <v>0</v>
      </c>
      <c r="BG663" s="186">
        <f>IF(N663="zákl. přenesená",J663,0)</f>
        <v>0</v>
      </c>
      <c r="BH663" s="186">
        <f>IF(N663="sníž. přenesená",J663,0)</f>
        <v>0</v>
      </c>
      <c r="BI663" s="186">
        <f>IF(N663="nulová",J663,0)</f>
        <v>0</v>
      </c>
      <c r="BJ663" s="19" t="s">
        <v>8</v>
      </c>
      <c r="BK663" s="186">
        <f>ROUND(I663*H663,0)</f>
        <v>0</v>
      </c>
      <c r="BL663" s="19" t="s">
        <v>91</v>
      </c>
      <c r="BM663" s="185" t="s">
        <v>961</v>
      </c>
    </row>
    <row r="664" s="13" customFormat="1">
      <c r="A664" s="13"/>
      <c r="B664" s="187"/>
      <c r="C664" s="13"/>
      <c r="D664" s="188" t="s">
        <v>329</v>
      </c>
      <c r="E664" s="189" t="s">
        <v>1</v>
      </c>
      <c r="F664" s="190" t="s">
        <v>942</v>
      </c>
      <c r="G664" s="13"/>
      <c r="H664" s="191">
        <v>1</v>
      </c>
      <c r="I664" s="192"/>
      <c r="J664" s="13"/>
      <c r="K664" s="13"/>
      <c r="L664" s="187"/>
      <c r="M664" s="193"/>
      <c r="N664" s="194"/>
      <c r="O664" s="194"/>
      <c r="P664" s="194"/>
      <c r="Q664" s="194"/>
      <c r="R664" s="194"/>
      <c r="S664" s="194"/>
      <c r="T664" s="195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189" t="s">
        <v>329</v>
      </c>
      <c r="AU664" s="189" t="s">
        <v>85</v>
      </c>
      <c r="AV664" s="13" t="s">
        <v>85</v>
      </c>
      <c r="AW664" s="13" t="s">
        <v>33</v>
      </c>
      <c r="AX664" s="13" t="s">
        <v>77</v>
      </c>
      <c r="AY664" s="189" t="s">
        <v>321</v>
      </c>
    </row>
    <row r="665" s="13" customFormat="1">
      <c r="A665" s="13"/>
      <c r="B665" s="187"/>
      <c r="C665" s="13"/>
      <c r="D665" s="188" t="s">
        <v>329</v>
      </c>
      <c r="E665" s="189" t="s">
        <v>1</v>
      </c>
      <c r="F665" s="190" t="s">
        <v>947</v>
      </c>
      <c r="G665" s="13"/>
      <c r="H665" s="191">
        <v>1</v>
      </c>
      <c r="I665" s="192"/>
      <c r="J665" s="13"/>
      <c r="K665" s="13"/>
      <c r="L665" s="187"/>
      <c r="M665" s="193"/>
      <c r="N665" s="194"/>
      <c r="O665" s="194"/>
      <c r="P665" s="194"/>
      <c r="Q665" s="194"/>
      <c r="R665" s="194"/>
      <c r="S665" s="194"/>
      <c r="T665" s="195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189" t="s">
        <v>329</v>
      </c>
      <c r="AU665" s="189" t="s">
        <v>85</v>
      </c>
      <c r="AV665" s="13" t="s">
        <v>85</v>
      </c>
      <c r="AW665" s="13" t="s">
        <v>33</v>
      </c>
      <c r="AX665" s="13" t="s">
        <v>77</v>
      </c>
      <c r="AY665" s="189" t="s">
        <v>321</v>
      </c>
    </row>
    <row r="666" s="14" customFormat="1">
      <c r="A666" s="14"/>
      <c r="B666" s="196"/>
      <c r="C666" s="14"/>
      <c r="D666" s="188" t="s">
        <v>329</v>
      </c>
      <c r="E666" s="197" t="s">
        <v>1</v>
      </c>
      <c r="F666" s="198" t="s">
        <v>346</v>
      </c>
      <c r="G666" s="14"/>
      <c r="H666" s="199">
        <v>2</v>
      </c>
      <c r="I666" s="200"/>
      <c r="J666" s="14"/>
      <c r="K666" s="14"/>
      <c r="L666" s="196"/>
      <c r="M666" s="201"/>
      <c r="N666" s="202"/>
      <c r="O666" s="202"/>
      <c r="P666" s="202"/>
      <c r="Q666" s="202"/>
      <c r="R666" s="202"/>
      <c r="S666" s="202"/>
      <c r="T666" s="20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197" t="s">
        <v>329</v>
      </c>
      <c r="AU666" s="197" t="s">
        <v>85</v>
      </c>
      <c r="AV666" s="14" t="s">
        <v>88</v>
      </c>
      <c r="AW666" s="14" t="s">
        <v>33</v>
      </c>
      <c r="AX666" s="14" t="s">
        <v>8</v>
      </c>
      <c r="AY666" s="197" t="s">
        <v>321</v>
      </c>
    </row>
    <row r="667" s="2" customFormat="1" ht="37.8" customHeight="1">
      <c r="A667" s="38"/>
      <c r="B667" s="173"/>
      <c r="C667" s="212" t="s">
        <v>962</v>
      </c>
      <c r="D667" s="212" t="s">
        <v>550</v>
      </c>
      <c r="E667" s="213" t="s">
        <v>963</v>
      </c>
      <c r="F667" s="214" t="s">
        <v>964</v>
      </c>
      <c r="G667" s="215" t="s">
        <v>418</v>
      </c>
      <c r="H667" s="216">
        <v>2</v>
      </c>
      <c r="I667" s="217"/>
      <c r="J667" s="218">
        <f>ROUND(I667*H667,0)</f>
        <v>0</v>
      </c>
      <c r="K667" s="214" t="s">
        <v>327</v>
      </c>
      <c r="L667" s="219"/>
      <c r="M667" s="220" t="s">
        <v>1</v>
      </c>
      <c r="N667" s="221" t="s">
        <v>42</v>
      </c>
      <c r="O667" s="77"/>
      <c r="P667" s="183">
        <f>O667*H667</f>
        <v>0</v>
      </c>
      <c r="Q667" s="183">
        <v>0.01272</v>
      </c>
      <c r="R667" s="183">
        <f>Q667*H667</f>
        <v>0.025440000000000001</v>
      </c>
      <c r="S667" s="183">
        <v>0</v>
      </c>
      <c r="T667" s="184">
        <f>S667*H667</f>
        <v>0</v>
      </c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R667" s="185" t="s">
        <v>363</v>
      </c>
      <c r="AT667" s="185" t="s">
        <v>550</v>
      </c>
      <c r="AU667" s="185" t="s">
        <v>85</v>
      </c>
      <c r="AY667" s="19" t="s">
        <v>321</v>
      </c>
      <c r="BE667" s="186">
        <f>IF(N667="základní",J667,0)</f>
        <v>0</v>
      </c>
      <c r="BF667" s="186">
        <f>IF(N667="snížená",J667,0)</f>
        <v>0</v>
      </c>
      <c r="BG667" s="186">
        <f>IF(N667="zákl. přenesená",J667,0)</f>
        <v>0</v>
      </c>
      <c r="BH667" s="186">
        <f>IF(N667="sníž. přenesená",J667,0)</f>
        <v>0</v>
      </c>
      <c r="BI667" s="186">
        <f>IF(N667="nulová",J667,0)</f>
        <v>0</v>
      </c>
      <c r="BJ667" s="19" t="s">
        <v>8</v>
      </c>
      <c r="BK667" s="186">
        <f>ROUND(I667*H667,0)</f>
        <v>0</v>
      </c>
      <c r="BL667" s="19" t="s">
        <v>91</v>
      </c>
      <c r="BM667" s="185" t="s">
        <v>965</v>
      </c>
    </row>
    <row r="668" s="13" customFormat="1">
      <c r="A668" s="13"/>
      <c r="B668" s="187"/>
      <c r="C668" s="13"/>
      <c r="D668" s="188" t="s">
        <v>329</v>
      </c>
      <c r="E668" s="189" t="s">
        <v>1</v>
      </c>
      <c r="F668" s="190" t="s">
        <v>945</v>
      </c>
      <c r="G668" s="13"/>
      <c r="H668" s="191">
        <v>1</v>
      </c>
      <c r="I668" s="192"/>
      <c r="J668" s="13"/>
      <c r="K668" s="13"/>
      <c r="L668" s="187"/>
      <c r="M668" s="193"/>
      <c r="N668" s="194"/>
      <c r="O668" s="194"/>
      <c r="P668" s="194"/>
      <c r="Q668" s="194"/>
      <c r="R668" s="194"/>
      <c r="S668" s="194"/>
      <c r="T668" s="195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189" t="s">
        <v>329</v>
      </c>
      <c r="AU668" s="189" t="s">
        <v>85</v>
      </c>
      <c r="AV668" s="13" t="s">
        <v>85</v>
      </c>
      <c r="AW668" s="13" t="s">
        <v>33</v>
      </c>
      <c r="AX668" s="13" t="s">
        <v>77</v>
      </c>
      <c r="AY668" s="189" t="s">
        <v>321</v>
      </c>
    </row>
    <row r="669" s="13" customFormat="1">
      <c r="A669" s="13"/>
      <c r="B669" s="187"/>
      <c r="C669" s="13"/>
      <c r="D669" s="188" t="s">
        <v>329</v>
      </c>
      <c r="E669" s="189" t="s">
        <v>1</v>
      </c>
      <c r="F669" s="190" t="s">
        <v>946</v>
      </c>
      <c r="G669" s="13"/>
      <c r="H669" s="191">
        <v>1</v>
      </c>
      <c r="I669" s="192"/>
      <c r="J669" s="13"/>
      <c r="K669" s="13"/>
      <c r="L669" s="187"/>
      <c r="M669" s="193"/>
      <c r="N669" s="194"/>
      <c r="O669" s="194"/>
      <c r="P669" s="194"/>
      <c r="Q669" s="194"/>
      <c r="R669" s="194"/>
      <c r="S669" s="194"/>
      <c r="T669" s="195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189" t="s">
        <v>329</v>
      </c>
      <c r="AU669" s="189" t="s">
        <v>85</v>
      </c>
      <c r="AV669" s="13" t="s">
        <v>85</v>
      </c>
      <c r="AW669" s="13" t="s">
        <v>33</v>
      </c>
      <c r="AX669" s="13" t="s">
        <v>77</v>
      </c>
      <c r="AY669" s="189" t="s">
        <v>321</v>
      </c>
    </row>
    <row r="670" s="14" customFormat="1">
      <c r="A670" s="14"/>
      <c r="B670" s="196"/>
      <c r="C670" s="14"/>
      <c r="D670" s="188" t="s">
        <v>329</v>
      </c>
      <c r="E670" s="197" t="s">
        <v>1</v>
      </c>
      <c r="F670" s="198" t="s">
        <v>346</v>
      </c>
      <c r="G670" s="14"/>
      <c r="H670" s="199">
        <v>2</v>
      </c>
      <c r="I670" s="200"/>
      <c r="J670" s="14"/>
      <c r="K670" s="14"/>
      <c r="L670" s="196"/>
      <c r="M670" s="201"/>
      <c r="N670" s="202"/>
      <c r="O670" s="202"/>
      <c r="P670" s="202"/>
      <c r="Q670" s="202"/>
      <c r="R670" s="202"/>
      <c r="S670" s="202"/>
      <c r="T670" s="20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197" t="s">
        <v>329</v>
      </c>
      <c r="AU670" s="197" t="s">
        <v>85</v>
      </c>
      <c r="AV670" s="14" t="s">
        <v>88</v>
      </c>
      <c r="AW670" s="14" t="s">
        <v>33</v>
      </c>
      <c r="AX670" s="14" t="s">
        <v>8</v>
      </c>
      <c r="AY670" s="197" t="s">
        <v>321</v>
      </c>
    </row>
    <row r="671" s="2" customFormat="1" ht="37.8" customHeight="1">
      <c r="A671" s="38"/>
      <c r="B671" s="173"/>
      <c r="C671" s="212" t="s">
        <v>966</v>
      </c>
      <c r="D671" s="212" t="s">
        <v>550</v>
      </c>
      <c r="E671" s="213" t="s">
        <v>967</v>
      </c>
      <c r="F671" s="214" t="s">
        <v>968</v>
      </c>
      <c r="G671" s="215" t="s">
        <v>418</v>
      </c>
      <c r="H671" s="216">
        <v>1</v>
      </c>
      <c r="I671" s="217"/>
      <c r="J671" s="218">
        <f>ROUND(I671*H671,0)</f>
        <v>0</v>
      </c>
      <c r="K671" s="214" t="s">
        <v>327</v>
      </c>
      <c r="L671" s="219"/>
      <c r="M671" s="220" t="s">
        <v>1</v>
      </c>
      <c r="N671" s="221" t="s">
        <v>42</v>
      </c>
      <c r="O671" s="77"/>
      <c r="P671" s="183">
        <f>O671*H671</f>
        <v>0</v>
      </c>
      <c r="Q671" s="183">
        <v>0.014890000000000001</v>
      </c>
      <c r="R671" s="183">
        <f>Q671*H671</f>
        <v>0.014890000000000001</v>
      </c>
      <c r="S671" s="183">
        <v>0</v>
      </c>
      <c r="T671" s="184">
        <f>S671*H671</f>
        <v>0</v>
      </c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R671" s="185" t="s">
        <v>363</v>
      </c>
      <c r="AT671" s="185" t="s">
        <v>550</v>
      </c>
      <c r="AU671" s="185" t="s">
        <v>85</v>
      </c>
      <c r="AY671" s="19" t="s">
        <v>321</v>
      </c>
      <c r="BE671" s="186">
        <f>IF(N671="základní",J671,0)</f>
        <v>0</v>
      </c>
      <c r="BF671" s="186">
        <f>IF(N671="snížená",J671,0)</f>
        <v>0</v>
      </c>
      <c r="BG671" s="186">
        <f>IF(N671="zákl. přenesená",J671,0)</f>
        <v>0</v>
      </c>
      <c r="BH671" s="186">
        <f>IF(N671="sníž. přenesená",J671,0)</f>
        <v>0</v>
      </c>
      <c r="BI671" s="186">
        <f>IF(N671="nulová",J671,0)</f>
        <v>0</v>
      </c>
      <c r="BJ671" s="19" t="s">
        <v>8</v>
      </c>
      <c r="BK671" s="186">
        <f>ROUND(I671*H671,0)</f>
        <v>0</v>
      </c>
      <c r="BL671" s="19" t="s">
        <v>91</v>
      </c>
      <c r="BM671" s="185" t="s">
        <v>969</v>
      </c>
    </row>
    <row r="672" s="13" customFormat="1">
      <c r="A672" s="13"/>
      <c r="B672" s="187"/>
      <c r="C672" s="13"/>
      <c r="D672" s="188" t="s">
        <v>329</v>
      </c>
      <c r="E672" s="189" t="s">
        <v>1</v>
      </c>
      <c r="F672" s="190" t="s">
        <v>944</v>
      </c>
      <c r="G672" s="13"/>
      <c r="H672" s="191">
        <v>1</v>
      </c>
      <c r="I672" s="192"/>
      <c r="J672" s="13"/>
      <c r="K672" s="13"/>
      <c r="L672" s="187"/>
      <c r="M672" s="193"/>
      <c r="N672" s="194"/>
      <c r="O672" s="194"/>
      <c r="P672" s="194"/>
      <c r="Q672" s="194"/>
      <c r="R672" s="194"/>
      <c r="S672" s="194"/>
      <c r="T672" s="195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189" t="s">
        <v>329</v>
      </c>
      <c r="AU672" s="189" t="s">
        <v>85</v>
      </c>
      <c r="AV672" s="13" t="s">
        <v>85</v>
      </c>
      <c r="AW672" s="13" t="s">
        <v>33</v>
      </c>
      <c r="AX672" s="13" t="s">
        <v>8</v>
      </c>
      <c r="AY672" s="189" t="s">
        <v>321</v>
      </c>
    </row>
    <row r="673" s="2" customFormat="1" ht="24.15" customHeight="1">
      <c r="A673" s="38"/>
      <c r="B673" s="173"/>
      <c r="C673" s="212" t="s">
        <v>970</v>
      </c>
      <c r="D673" s="212" t="s">
        <v>550</v>
      </c>
      <c r="E673" s="213" t="s">
        <v>971</v>
      </c>
      <c r="F673" s="214" t="s">
        <v>972</v>
      </c>
      <c r="G673" s="215" t="s">
        <v>418</v>
      </c>
      <c r="H673" s="216">
        <v>2</v>
      </c>
      <c r="I673" s="217"/>
      <c r="J673" s="218">
        <f>ROUND(I673*H673,0)</f>
        <v>0</v>
      </c>
      <c r="K673" s="214" t="s">
        <v>327</v>
      </c>
      <c r="L673" s="219"/>
      <c r="M673" s="220" t="s">
        <v>1</v>
      </c>
      <c r="N673" s="221" t="s">
        <v>42</v>
      </c>
      <c r="O673" s="77"/>
      <c r="P673" s="183">
        <f>O673*H673</f>
        <v>0</v>
      </c>
      <c r="Q673" s="183">
        <v>0.012489999999999999</v>
      </c>
      <c r="R673" s="183">
        <f>Q673*H673</f>
        <v>0.024979999999999999</v>
      </c>
      <c r="S673" s="183">
        <v>0</v>
      </c>
      <c r="T673" s="184">
        <f>S673*H673</f>
        <v>0</v>
      </c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R673" s="185" t="s">
        <v>363</v>
      </c>
      <c r="AT673" s="185" t="s">
        <v>550</v>
      </c>
      <c r="AU673" s="185" t="s">
        <v>85</v>
      </c>
      <c r="AY673" s="19" t="s">
        <v>321</v>
      </c>
      <c r="BE673" s="186">
        <f>IF(N673="základní",J673,0)</f>
        <v>0</v>
      </c>
      <c r="BF673" s="186">
        <f>IF(N673="snížená",J673,0)</f>
        <v>0</v>
      </c>
      <c r="BG673" s="186">
        <f>IF(N673="zákl. přenesená",J673,0)</f>
        <v>0</v>
      </c>
      <c r="BH673" s="186">
        <f>IF(N673="sníž. přenesená",J673,0)</f>
        <v>0</v>
      </c>
      <c r="BI673" s="186">
        <f>IF(N673="nulová",J673,0)</f>
        <v>0</v>
      </c>
      <c r="BJ673" s="19" t="s">
        <v>8</v>
      </c>
      <c r="BK673" s="186">
        <f>ROUND(I673*H673,0)</f>
        <v>0</v>
      </c>
      <c r="BL673" s="19" t="s">
        <v>91</v>
      </c>
      <c r="BM673" s="185" t="s">
        <v>973</v>
      </c>
    </row>
    <row r="674" s="13" customFormat="1">
      <c r="A674" s="13"/>
      <c r="B674" s="187"/>
      <c r="C674" s="13"/>
      <c r="D674" s="188" t="s">
        <v>329</v>
      </c>
      <c r="E674" s="189" t="s">
        <v>1</v>
      </c>
      <c r="F674" s="190" t="s">
        <v>951</v>
      </c>
      <c r="G674" s="13"/>
      <c r="H674" s="191">
        <v>2</v>
      </c>
      <c r="I674" s="192"/>
      <c r="J674" s="13"/>
      <c r="K674" s="13"/>
      <c r="L674" s="187"/>
      <c r="M674" s="193"/>
      <c r="N674" s="194"/>
      <c r="O674" s="194"/>
      <c r="P674" s="194"/>
      <c r="Q674" s="194"/>
      <c r="R674" s="194"/>
      <c r="S674" s="194"/>
      <c r="T674" s="195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189" t="s">
        <v>329</v>
      </c>
      <c r="AU674" s="189" t="s">
        <v>85</v>
      </c>
      <c r="AV674" s="13" t="s">
        <v>85</v>
      </c>
      <c r="AW674" s="13" t="s">
        <v>33</v>
      </c>
      <c r="AX674" s="13" t="s">
        <v>8</v>
      </c>
      <c r="AY674" s="189" t="s">
        <v>321</v>
      </c>
    </row>
    <row r="675" s="2" customFormat="1" ht="24.15" customHeight="1">
      <c r="A675" s="38"/>
      <c r="B675" s="173"/>
      <c r="C675" s="212" t="s">
        <v>974</v>
      </c>
      <c r="D675" s="212" t="s">
        <v>550</v>
      </c>
      <c r="E675" s="213" t="s">
        <v>975</v>
      </c>
      <c r="F675" s="214" t="s">
        <v>976</v>
      </c>
      <c r="G675" s="215" t="s">
        <v>418</v>
      </c>
      <c r="H675" s="216">
        <v>5</v>
      </c>
      <c r="I675" s="217"/>
      <c r="J675" s="218">
        <f>ROUND(I675*H675,0)</f>
        <v>0</v>
      </c>
      <c r="K675" s="214" t="s">
        <v>327</v>
      </c>
      <c r="L675" s="219"/>
      <c r="M675" s="220" t="s">
        <v>1</v>
      </c>
      <c r="N675" s="221" t="s">
        <v>42</v>
      </c>
      <c r="O675" s="77"/>
      <c r="P675" s="183">
        <f>O675*H675</f>
        <v>0</v>
      </c>
      <c r="Q675" s="183">
        <v>0.01272</v>
      </c>
      <c r="R675" s="183">
        <f>Q675*H675</f>
        <v>0.063600000000000004</v>
      </c>
      <c r="S675" s="183">
        <v>0</v>
      </c>
      <c r="T675" s="184">
        <f>S675*H675</f>
        <v>0</v>
      </c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R675" s="185" t="s">
        <v>363</v>
      </c>
      <c r="AT675" s="185" t="s">
        <v>550</v>
      </c>
      <c r="AU675" s="185" t="s">
        <v>85</v>
      </c>
      <c r="AY675" s="19" t="s">
        <v>321</v>
      </c>
      <c r="BE675" s="186">
        <f>IF(N675="základní",J675,0)</f>
        <v>0</v>
      </c>
      <c r="BF675" s="186">
        <f>IF(N675="snížená",J675,0)</f>
        <v>0</v>
      </c>
      <c r="BG675" s="186">
        <f>IF(N675="zákl. přenesená",J675,0)</f>
        <v>0</v>
      </c>
      <c r="BH675" s="186">
        <f>IF(N675="sníž. přenesená",J675,0)</f>
        <v>0</v>
      </c>
      <c r="BI675" s="186">
        <f>IF(N675="nulová",J675,0)</f>
        <v>0</v>
      </c>
      <c r="BJ675" s="19" t="s">
        <v>8</v>
      </c>
      <c r="BK675" s="186">
        <f>ROUND(I675*H675,0)</f>
        <v>0</v>
      </c>
      <c r="BL675" s="19" t="s">
        <v>91</v>
      </c>
      <c r="BM675" s="185" t="s">
        <v>977</v>
      </c>
    </row>
    <row r="676" s="13" customFormat="1">
      <c r="A676" s="13"/>
      <c r="B676" s="187"/>
      <c r="C676" s="13"/>
      <c r="D676" s="188" t="s">
        <v>329</v>
      </c>
      <c r="E676" s="189" t="s">
        <v>1</v>
      </c>
      <c r="F676" s="190" t="s">
        <v>943</v>
      </c>
      <c r="G676" s="13"/>
      <c r="H676" s="191">
        <v>1</v>
      </c>
      <c r="I676" s="192"/>
      <c r="J676" s="13"/>
      <c r="K676" s="13"/>
      <c r="L676" s="187"/>
      <c r="M676" s="193"/>
      <c r="N676" s="194"/>
      <c r="O676" s="194"/>
      <c r="P676" s="194"/>
      <c r="Q676" s="194"/>
      <c r="R676" s="194"/>
      <c r="S676" s="194"/>
      <c r="T676" s="195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189" t="s">
        <v>329</v>
      </c>
      <c r="AU676" s="189" t="s">
        <v>85</v>
      </c>
      <c r="AV676" s="13" t="s">
        <v>85</v>
      </c>
      <c r="AW676" s="13" t="s">
        <v>33</v>
      </c>
      <c r="AX676" s="13" t="s">
        <v>77</v>
      </c>
      <c r="AY676" s="189" t="s">
        <v>321</v>
      </c>
    </row>
    <row r="677" s="13" customFormat="1">
      <c r="A677" s="13"/>
      <c r="B677" s="187"/>
      <c r="C677" s="13"/>
      <c r="D677" s="188" t="s">
        <v>329</v>
      </c>
      <c r="E677" s="189" t="s">
        <v>1</v>
      </c>
      <c r="F677" s="190" t="s">
        <v>950</v>
      </c>
      <c r="G677" s="13"/>
      <c r="H677" s="191">
        <v>4</v>
      </c>
      <c r="I677" s="192"/>
      <c r="J677" s="13"/>
      <c r="K677" s="13"/>
      <c r="L677" s="187"/>
      <c r="M677" s="193"/>
      <c r="N677" s="194"/>
      <c r="O677" s="194"/>
      <c r="P677" s="194"/>
      <c r="Q677" s="194"/>
      <c r="R677" s="194"/>
      <c r="S677" s="194"/>
      <c r="T677" s="195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189" t="s">
        <v>329</v>
      </c>
      <c r="AU677" s="189" t="s">
        <v>85</v>
      </c>
      <c r="AV677" s="13" t="s">
        <v>85</v>
      </c>
      <c r="AW677" s="13" t="s">
        <v>33</v>
      </c>
      <c r="AX677" s="13" t="s">
        <v>77</v>
      </c>
      <c r="AY677" s="189" t="s">
        <v>321</v>
      </c>
    </row>
    <row r="678" s="14" customFormat="1">
      <c r="A678" s="14"/>
      <c r="B678" s="196"/>
      <c r="C678" s="14"/>
      <c r="D678" s="188" t="s">
        <v>329</v>
      </c>
      <c r="E678" s="197" t="s">
        <v>1</v>
      </c>
      <c r="F678" s="198" t="s">
        <v>346</v>
      </c>
      <c r="G678" s="14"/>
      <c r="H678" s="199">
        <v>5</v>
      </c>
      <c r="I678" s="200"/>
      <c r="J678" s="14"/>
      <c r="K678" s="14"/>
      <c r="L678" s="196"/>
      <c r="M678" s="201"/>
      <c r="N678" s="202"/>
      <c r="O678" s="202"/>
      <c r="P678" s="202"/>
      <c r="Q678" s="202"/>
      <c r="R678" s="202"/>
      <c r="S678" s="202"/>
      <c r="T678" s="20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197" t="s">
        <v>329</v>
      </c>
      <c r="AU678" s="197" t="s">
        <v>85</v>
      </c>
      <c r="AV678" s="14" t="s">
        <v>88</v>
      </c>
      <c r="AW678" s="14" t="s">
        <v>33</v>
      </c>
      <c r="AX678" s="14" t="s">
        <v>8</v>
      </c>
      <c r="AY678" s="197" t="s">
        <v>321</v>
      </c>
    </row>
    <row r="679" s="2" customFormat="1" ht="24.15" customHeight="1">
      <c r="A679" s="38"/>
      <c r="B679" s="173"/>
      <c r="C679" s="212" t="s">
        <v>978</v>
      </c>
      <c r="D679" s="212" t="s">
        <v>550</v>
      </c>
      <c r="E679" s="213" t="s">
        <v>979</v>
      </c>
      <c r="F679" s="214" t="s">
        <v>980</v>
      </c>
      <c r="G679" s="215" t="s">
        <v>418</v>
      </c>
      <c r="H679" s="216">
        <v>18</v>
      </c>
      <c r="I679" s="217"/>
      <c r="J679" s="218">
        <f>ROUND(I679*H679,0)</f>
        <v>0</v>
      </c>
      <c r="K679" s="214" t="s">
        <v>327</v>
      </c>
      <c r="L679" s="219"/>
      <c r="M679" s="220" t="s">
        <v>1</v>
      </c>
      <c r="N679" s="221" t="s">
        <v>42</v>
      </c>
      <c r="O679" s="77"/>
      <c r="P679" s="183">
        <f>O679*H679</f>
        <v>0</v>
      </c>
      <c r="Q679" s="183">
        <v>0.014890000000000001</v>
      </c>
      <c r="R679" s="183">
        <f>Q679*H679</f>
        <v>0.26802000000000004</v>
      </c>
      <c r="S679" s="183">
        <v>0</v>
      </c>
      <c r="T679" s="184">
        <f>S679*H679</f>
        <v>0</v>
      </c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R679" s="185" t="s">
        <v>363</v>
      </c>
      <c r="AT679" s="185" t="s">
        <v>550</v>
      </c>
      <c r="AU679" s="185" t="s">
        <v>85</v>
      </c>
      <c r="AY679" s="19" t="s">
        <v>321</v>
      </c>
      <c r="BE679" s="186">
        <f>IF(N679="základní",J679,0)</f>
        <v>0</v>
      </c>
      <c r="BF679" s="186">
        <f>IF(N679="snížená",J679,0)</f>
        <v>0</v>
      </c>
      <c r="BG679" s="186">
        <f>IF(N679="zákl. přenesená",J679,0)</f>
        <v>0</v>
      </c>
      <c r="BH679" s="186">
        <f>IF(N679="sníž. přenesená",J679,0)</f>
        <v>0</v>
      </c>
      <c r="BI679" s="186">
        <f>IF(N679="nulová",J679,0)</f>
        <v>0</v>
      </c>
      <c r="BJ679" s="19" t="s">
        <v>8</v>
      </c>
      <c r="BK679" s="186">
        <f>ROUND(I679*H679,0)</f>
        <v>0</v>
      </c>
      <c r="BL679" s="19" t="s">
        <v>91</v>
      </c>
      <c r="BM679" s="185" t="s">
        <v>981</v>
      </c>
    </row>
    <row r="680" s="13" customFormat="1">
      <c r="A680" s="13"/>
      <c r="B680" s="187"/>
      <c r="C680" s="13"/>
      <c r="D680" s="188" t="s">
        <v>329</v>
      </c>
      <c r="E680" s="189" t="s">
        <v>1</v>
      </c>
      <c r="F680" s="190" t="s">
        <v>948</v>
      </c>
      <c r="G680" s="13"/>
      <c r="H680" s="191">
        <v>18</v>
      </c>
      <c r="I680" s="192"/>
      <c r="J680" s="13"/>
      <c r="K680" s="13"/>
      <c r="L680" s="187"/>
      <c r="M680" s="193"/>
      <c r="N680" s="194"/>
      <c r="O680" s="194"/>
      <c r="P680" s="194"/>
      <c r="Q680" s="194"/>
      <c r="R680" s="194"/>
      <c r="S680" s="194"/>
      <c r="T680" s="195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189" t="s">
        <v>329</v>
      </c>
      <c r="AU680" s="189" t="s">
        <v>85</v>
      </c>
      <c r="AV680" s="13" t="s">
        <v>85</v>
      </c>
      <c r="AW680" s="13" t="s">
        <v>33</v>
      </c>
      <c r="AX680" s="13" t="s">
        <v>8</v>
      </c>
      <c r="AY680" s="189" t="s">
        <v>321</v>
      </c>
    </row>
    <row r="681" s="2" customFormat="1" ht="24.15" customHeight="1">
      <c r="A681" s="38"/>
      <c r="B681" s="173"/>
      <c r="C681" s="212" t="s">
        <v>982</v>
      </c>
      <c r="D681" s="212" t="s">
        <v>550</v>
      </c>
      <c r="E681" s="213" t="s">
        <v>983</v>
      </c>
      <c r="F681" s="214" t="s">
        <v>984</v>
      </c>
      <c r="G681" s="215" t="s">
        <v>418</v>
      </c>
      <c r="H681" s="216">
        <v>1</v>
      </c>
      <c r="I681" s="217"/>
      <c r="J681" s="218">
        <f>ROUND(I681*H681,0)</f>
        <v>0</v>
      </c>
      <c r="K681" s="214" t="s">
        <v>327</v>
      </c>
      <c r="L681" s="219"/>
      <c r="M681" s="220" t="s">
        <v>1</v>
      </c>
      <c r="N681" s="221" t="s">
        <v>42</v>
      </c>
      <c r="O681" s="77"/>
      <c r="P681" s="183">
        <f>O681*H681</f>
        <v>0</v>
      </c>
      <c r="Q681" s="183">
        <v>0.01521</v>
      </c>
      <c r="R681" s="183">
        <f>Q681*H681</f>
        <v>0.01521</v>
      </c>
      <c r="S681" s="183">
        <v>0</v>
      </c>
      <c r="T681" s="184">
        <f>S681*H681</f>
        <v>0</v>
      </c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R681" s="185" t="s">
        <v>363</v>
      </c>
      <c r="AT681" s="185" t="s">
        <v>550</v>
      </c>
      <c r="AU681" s="185" t="s">
        <v>85</v>
      </c>
      <c r="AY681" s="19" t="s">
        <v>321</v>
      </c>
      <c r="BE681" s="186">
        <f>IF(N681="základní",J681,0)</f>
        <v>0</v>
      </c>
      <c r="BF681" s="186">
        <f>IF(N681="snížená",J681,0)</f>
        <v>0</v>
      </c>
      <c r="BG681" s="186">
        <f>IF(N681="zákl. přenesená",J681,0)</f>
        <v>0</v>
      </c>
      <c r="BH681" s="186">
        <f>IF(N681="sníž. přenesená",J681,0)</f>
        <v>0</v>
      </c>
      <c r="BI681" s="186">
        <f>IF(N681="nulová",J681,0)</f>
        <v>0</v>
      </c>
      <c r="BJ681" s="19" t="s">
        <v>8</v>
      </c>
      <c r="BK681" s="186">
        <f>ROUND(I681*H681,0)</f>
        <v>0</v>
      </c>
      <c r="BL681" s="19" t="s">
        <v>91</v>
      </c>
      <c r="BM681" s="185" t="s">
        <v>985</v>
      </c>
    </row>
    <row r="682" s="13" customFormat="1">
      <c r="A682" s="13"/>
      <c r="B682" s="187"/>
      <c r="C682" s="13"/>
      <c r="D682" s="188" t="s">
        <v>329</v>
      </c>
      <c r="E682" s="189" t="s">
        <v>1</v>
      </c>
      <c r="F682" s="190" t="s">
        <v>949</v>
      </c>
      <c r="G682" s="13"/>
      <c r="H682" s="191">
        <v>1</v>
      </c>
      <c r="I682" s="192"/>
      <c r="J682" s="13"/>
      <c r="K682" s="13"/>
      <c r="L682" s="187"/>
      <c r="M682" s="193"/>
      <c r="N682" s="194"/>
      <c r="O682" s="194"/>
      <c r="P682" s="194"/>
      <c r="Q682" s="194"/>
      <c r="R682" s="194"/>
      <c r="S682" s="194"/>
      <c r="T682" s="195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189" t="s">
        <v>329</v>
      </c>
      <c r="AU682" s="189" t="s">
        <v>85</v>
      </c>
      <c r="AV682" s="13" t="s">
        <v>85</v>
      </c>
      <c r="AW682" s="13" t="s">
        <v>33</v>
      </c>
      <c r="AX682" s="13" t="s">
        <v>8</v>
      </c>
      <c r="AY682" s="189" t="s">
        <v>321</v>
      </c>
    </row>
    <row r="683" s="2" customFormat="1" ht="24.15" customHeight="1">
      <c r="A683" s="38"/>
      <c r="B683" s="173"/>
      <c r="C683" s="212" t="s">
        <v>986</v>
      </c>
      <c r="D683" s="212" t="s">
        <v>550</v>
      </c>
      <c r="E683" s="213" t="s">
        <v>987</v>
      </c>
      <c r="F683" s="214" t="s">
        <v>988</v>
      </c>
      <c r="G683" s="215" t="s">
        <v>418</v>
      </c>
      <c r="H683" s="216">
        <v>3</v>
      </c>
      <c r="I683" s="217"/>
      <c r="J683" s="218">
        <f>ROUND(I683*H683,0)</f>
        <v>0</v>
      </c>
      <c r="K683" s="214" t="s">
        <v>327</v>
      </c>
      <c r="L683" s="219"/>
      <c r="M683" s="220" t="s">
        <v>1</v>
      </c>
      <c r="N683" s="221" t="s">
        <v>42</v>
      </c>
      <c r="O683" s="77"/>
      <c r="P683" s="183">
        <f>O683*H683</f>
        <v>0</v>
      </c>
      <c r="Q683" s="183">
        <v>0.01553</v>
      </c>
      <c r="R683" s="183">
        <f>Q683*H683</f>
        <v>0.046589999999999999</v>
      </c>
      <c r="S683" s="183">
        <v>0</v>
      </c>
      <c r="T683" s="184">
        <f>S683*H683</f>
        <v>0</v>
      </c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R683" s="185" t="s">
        <v>363</v>
      </c>
      <c r="AT683" s="185" t="s">
        <v>550</v>
      </c>
      <c r="AU683" s="185" t="s">
        <v>85</v>
      </c>
      <c r="AY683" s="19" t="s">
        <v>321</v>
      </c>
      <c r="BE683" s="186">
        <f>IF(N683="základní",J683,0)</f>
        <v>0</v>
      </c>
      <c r="BF683" s="186">
        <f>IF(N683="snížená",J683,0)</f>
        <v>0</v>
      </c>
      <c r="BG683" s="186">
        <f>IF(N683="zákl. přenesená",J683,0)</f>
        <v>0</v>
      </c>
      <c r="BH683" s="186">
        <f>IF(N683="sníž. přenesená",J683,0)</f>
        <v>0</v>
      </c>
      <c r="BI683" s="186">
        <f>IF(N683="nulová",J683,0)</f>
        <v>0</v>
      </c>
      <c r="BJ683" s="19" t="s">
        <v>8</v>
      </c>
      <c r="BK683" s="186">
        <f>ROUND(I683*H683,0)</f>
        <v>0</v>
      </c>
      <c r="BL683" s="19" t="s">
        <v>91</v>
      </c>
      <c r="BM683" s="185" t="s">
        <v>989</v>
      </c>
    </row>
    <row r="684" s="13" customFormat="1">
      <c r="A684" s="13"/>
      <c r="B684" s="187"/>
      <c r="C684" s="13"/>
      <c r="D684" s="188" t="s">
        <v>329</v>
      </c>
      <c r="E684" s="189" t="s">
        <v>1</v>
      </c>
      <c r="F684" s="190" t="s">
        <v>952</v>
      </c>
      <c r="G684" s="13"/>
      <c r="H684" s="191">
        <v>1</v>
      </c>
      <c r="I684" s="192"/>
      <c r="J684" s="13"/>
      <c r="K684" s="13"/>
      <c r="L684" s="187"/>
      <c r="M684" s="193"/>
      <c r="N684" s="194"/>
      <c r="O684" s="194"/>
      <c r="P684" s="194"/>
      <c r="Q684" s="194"/>
      <c r="R684" s="194"/>
      <c r="S684" s="194"/>
      <c r="T684" s="195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189" t="s">
        <v>329</v>
      </c>
      <c r="AU684" s="189" t="s">
        <v>85</v>
      </c>
      <c r="AV684" s="13" t="s">
        <v>85</v>
      </c>
      <c r="AW684" s="13" t="s">
        <v>33</v>
      </c>
      <c r="AX684" s="13" t="s">
        <v>77</v>
      </c>
      <c r="AY684" s="189" t="s">
        <v>321</v>
      </c>
    </row>
    <row r="685" s="13" customFormat="1">
      <c r="A685" s="13"/>
      <c r="B685" s="187"/>
      <c r="C685" s="13"/>
      <c r="D685" s="188" t="s">
        <v>329</v>
      </c>
      <c r="E685" s="189" t="s">
        <v>1</v>
      </c>
      <c r="F685" s="190" t="s">
        <v>953</v>
      </c>
      <c r="G685" s="13"/>
      <c r="H685" s="191">
        <v>2</v>
      </c>
      <c r="I685" s="192"/>
      <c r="J685" s="13"/>
      <c r="K685" s="13"/>
      <c r="L685" s="187"/>
      <c r="M685" s="193"/>
      <c r="N685" s="194"/>
      <c r="O685" s="194"/>
      <c r="P685" s="194"/>
      <c r="Q685" s="194"/>
      <c r="R685" s="194"/>
      <c r="S685" s="194"/>
      <c r="T685" s="195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189" t="s">
        <v>329</v>
      </c>
      <c r="AU685" s="189" t="s">
        <v>85</v>
      </c>
      <c r="AV685" s="13" t="s">
        <v>85</v>
      </c>
      <c r="AW685" s="13" t="s">
        <v>33</v>
      </c>
      <c r="AX685" s="13" t="s">
        <v>77</v>
      </c>
      <c r="AY685" s="189" t="s">
        <v>321</v>
      </c>
    </row>
    <row r="686" s="14" customFormat="1">
      <c r="A686" s="14"/>
      <c r="B686" s="196"/>
      <c r="C686" s="14"/>
      <c r="D686" s="188" t="s">
        <v>329</v>
      </c>
      <c r="E686" s="197" t="s">
        <v>1</v>
      </c>
      <c r="F686" s="198" t="s">
        <v>346</v>
      </c>
      <c r="G686" s="14"/>
      <c r="H686" s="199">
        <v>3</v>
      </c>
      <c r="I686" s="200"/>
      <c r="J686" s="14"/>
      <c r="K686" s="14"/>
      <c r="L686" s="196"/>
      <c r="M686" s="201"/>
      <c r="N686" s="202"/>
      <c r="O686" s="202"/>
      <c r="P686" s="202"/>
      <c r="Q686" s="202"/>
      <c r="R686" s="202"/>
      <c r="S686" s="202"/>
      <c r="T686" s="20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197" t="s">
        <v>329</v>
      </c>
      <c r="AU686" s="197" t="s">
        <v>85</v>
      </c>
      <c r="AV686" s="14" t="s">
        <v>88</v>
      </c>
      <c r="AW686" s="14" t="s">
        <v>33</v>
      </c>
      <c r="AX686" s="14" t="s">
        <v>8</v>
      </c>
      <c r="AY686" s="197" t="s">
        <v>321</v>
      </c>
    </row>
    <row r="687" s="2" customFormat="1" ht="24.15" customHeight="1">
      <c r="A687" s="38"/>
      <c r="B687" s="173"/>
      <c r="C687" s="174" t="s">
        <v>990</v>
      </c>
      <c r="D687" s="174" t="s">
        <v>323</v>
      </c>
      <c r="E687" s="175" t="s">
        <v>991</v>
      </c>
      <c r="F687" s="176" t="s">
        <v>992</v>
      </c>
      <c r="G687" s="177" t="s">
        <v>418</v>
      </c>
      <c r="H687" s="178">
        <v>2</v>
      </c>
      <c r="I687" s="179"/>
      <c r="J687" s="180">
        <f>ROUND(I687*H687,0)</f>
        <v>0</v>
      </c>
      <c r="K687" s="176" t="s">
        <v>327</v>
      </c>
      <c r="L687" s="39"/>
      <c r="M687" s="181" t="s">
        <v>1</v>
      </c>
      <c r="N687" s="182" t="s">
        <v>42</v>
      </c>
      <c r="O687" s="77"/>
      <c r="P687" s="183">
        <f>O687*H687</f>
        <v>0</v>
      </c>
      <c r="Q687" s="183">
        <v>0</v>
      </c>
      <c r="R687" s="183">
        <f>Q687*H687</f>
        <v>0</v>
      </c>
      <c r="S687" s="183">
        <v>0</v>
      </c>
      <c r="T687" s="184">
        <f>S687*H687</f>
        <v>0</v>
      </c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R687" s="185" t="s">
        <v>91</v>
      </c>
      <c r="AT687" s="185" t="s">
        <v>323</v>
      </c>
      <c r="AU687" s="185" t="s">
        <v>85</v>
      </c>
      <c r="AY687" s="19" t="s">
        <v>321</v>
      </c>
      <c r="BE687" s="186">
        <f>IF(N687="základní",J687,0)</f>
        <v>0</v>
      </c>
      <c r="BF687" s="186">
        <f>IF(N687="snížená",J687,0)</f>
        <v>0</v>
      </c>
      <c r="BG687" s="186">
        <f>IF(N687="zákl. přenesená",J687,0)</f>
        <v>0</v>
      </c>
      <c r="BH687" s="186">
        <f>IF(N687="sníž. přenesená",J687,0)</f>
        <v>0</v>
      </c>
      <c r="BI687" s="186">
        <f>IF(N687="nulová",J687,0)</f>
        <v>0</v>
      </c>
      <c r="BJ687" s="19" t="s">
        <v>8</v>
      </c>
      <c r="BK687" s="186">
        <f>ROUND(I687*H687,0)</f>
        <v>0</v>
      </c>
      <c r="BL687" s="19" t="s">
        <v>91</v>
      </c>
      <c r="BM687" s="185" t="s">
        <v>993</v>
      </c>
    </row>
    <row r="688" s="13" customFormat="1">
      <c r="A688" s="13"/>
      <c r="B688" s="187"/>
      <c r="C688" s="13"/>
      <c r="D688" s="188" t="s">
        <v>329</v>
      </c>
      <c r="E688" s="189" t="s">
        <v>1</v>
      </c>
      <c r="F688" s="190" t="s">
        <v>994</v>
      </c>
      <c r="G688" s="13"/>
      <c r="H688" s="191">
        <v>1</v>
      </c>
      <c r="I688" s="192"/>
      <c r="J688" s="13"/>
      <c r="K688" s="13"/>
      <c r="L688" s="187"/>
      <c r="M688" s="193"/>
      <c r="N688" s="194"/>
      <c r="O688" s="194"/>
      <c r="P688" s="194"/>
      <c r="Q688" s="194"/>
      <c r="R688" s="194"/>
      <c r="S688" s="194"/>
      <c r="T688" s="195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189" t="s">
        <v>329</v>
      </c>
      <c r="AU688" s="189" t="s">
        <v>85</v>
      </c>
      <c r="AV688" s="13" t="s">
        <v>85</v>
      </c>
      <c r="AW688" s="13" t="s">
        <v>33</v>
      </c>
      <c r="AX688" s="13" t="s">
        <v>77</v>
      </c>
      <c r="AY688" s="189" t="s">
        <v>321</v>
      </c>
    </row>
    <row r="689" s="13" customFormat="1">
      <c r="A689" s="13"/>
      <c r="B689" s="187"/>
      <c r="C689" s="13"/>
      <c r="D689" s="188" t="s">
        <v>329</v>
      </c>
      <c r="E689" s="189" t="s">
        <v>1</v>
      </c>
      <c r="F689" s="190" t="s">
        <v>995</v>
      </c>
      <c r="G689" s="13"/>
      <c r="H689" s="191">
        <v>1</v>
      </c>
      <c r="I689" s="192"/>
      <c r="J689" s="13"/>
      <c r="K689" s="13"/>
      <c r="L689" s="187"/>
      <c r="M689" s="193"/>
      <c r="N689" s="194"/>
      <c r="O689" s="194"/>
      <c r="P689" s="194"/>
      <c r="Q689" s="194"/>
      <c r="R689" s="194"/>
      <c r="S689" s="194"/>
      <c r="T689" s="195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189" t="s">
        <v>329</v>
      </c>
      <c r="AU689" s="189" t="s">
        <v>85</v>
      </c>
      <c r="AV689" s="13" t="s">
        <v>85</v>
      </c>
      <c r="AW689" s="13" t="s">
        <v>33</v>
      </c>
      <c r="AX689" s="13" t="s">
        <v>77</v>
      </c>
      <c r="AY689" s="189" t="s">
        <v>321</v>
      </c>
    </row>
    <row r="690" s="14" customFormat="1">
      <c r="A690" s="14"/>
      <c r="B690" s="196"/>
      <c r="C690" s="14"/>
      <c r="D690" s="188" t="s">
        <v>329</v>
      </c>
      <c r="E690" s="197" t="s">
        <v>1</v>
      </c>
      <c r="F690" s="198" t="s">
        <v>346</v>
      </c>
      <c r="G690" s="14"/>
      <c r="H690" s="199">
        <v>2</v>
      </c>
      <c r="I690" s="200"/>
      <c r="J690" s="14"/>
      <c r="K690" s="14"/>
      <c r="L690" s="196"/>
      <c r="M690" s="201"/>
      <c r="N690" s="202"/>
      <c r="O690" s="202"/>
      <c r="P690" s="202"/>
      <c r="Q690" s="202"/>
      <c r="R690" s="202"/>
      <c r="S690" s="202"/>
      <c r="T690" s="20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197" t="s">
        <v>329</v>
      </c>
      <c r="AU690" s="197" t="s">
        <v>85</v>
      </c>
      <c r="AV690" s="14" t="s">
        <v>88</v>
      </c>
      <c r="AW690" s="14" t="s">
        <v>33</v>
      </c>
      <c r="AX690" s="14" t="s">
        <v>8</v>
      </c>
      <c r="AY690" s="197" t="s">
        <v>321</v>
      </c>
    </row>
    <row r="691" s="2" customFormat="1" ht="16.5" customHeight="1">
      <c r="A691" s="38"/>
      <c r="B691" s="173"/>
      <c r="C691" s="212" t="s">
        <v>996</v>
      </c>
      <c r="D691" s="212" t="s">
        <v>550</v>
      </c>
      <c r="E691" s="213" t="s">
        <v>997</v>
      </c>
      <c r="F691" s="214" t="s">
        <v>998</v>
      </c>
      <c r="G691" s="215" t="s">
        <v>418</v>
      </c>
      <c r="H691" s="216">
        <v>2</v>
      </c>
      <c r="I691" s="217"/>
      <c r="J691" s="218">
        <f>ROUND(I691*H691,0)</f>
        <v>0</v>
      </c>
      <c r="K691" s="214" t="s">
        <v>327</v>
      </c>
      <c r="L691" s="219"/>
      <c r="M691" s="220" t="s">
        <v>1</v>
      </c>
      <c r="N691" s="221" t="s">
        <v>42</v>
      </c>
      <c r="O691" s="77"/>
      <c r="P691" s="183">
        <f>O691*H691</f>
        <v>0</v>
      </c>
      <c r="Q691" s="183">
        <v>0.00020000000000000001</v>
      </c>
      <c r="R691" s="183">
        <f>Q691*H691</f>
        <v>0.00040000000000000002</v>
      </c>
      <c r="S691" s="183">
        <v>0</v>
      </c>
      <c r="T691" s="184">
        <f>S691*H691</f>
        <v>0</v>
      </c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R691" s="185" t="s">
        <v>363</v>
      </c>
      <c r="AT691" s="185" t="s">
        <v>550</v>
      </c>
      <c r="AU691" s="185" t="s">
        <v>85</v>
      </c>
      <c r="AY691" s="19" t="s">
        <v>321</v>
      </c>
      <c r="BE691" s="186">
        <f>IF(N691="základní",J691,0)</f>
        <v>0</v>
      </c>
      <c r="BF691" s="186">
        <f>IF(N691="snížená",J691,0)</f>
        <v>0</v>
      </c>
      <c r="BG691" s="186">
        <f>IF(N691="zákl. přenesená",J691,0)</f>
        <v>0</v>
      </c>
      <c r="BH691" s="186">
        <f>IF(N691="sníž. přenesená",J691,0)</f>
        <v>0</v>
      </c>
      <c r="BI691" s="186">
        <f>IF(N691="nulová",J691,0)</f>
        <v>0</v>
      </c>
      <c r="BJ691" s="19" t="s">
        <v>8</v>
      </c>
      <c r="BK691" s="186">
        <f>ROUND(I691*H691,0)</f>
        <v>0</v>
      </c>
      <c r="BL691" s="19" t="s">
        <v>91</v>
      </c>
      <c r="BM691" s="185" t="s">
        <v>999</v>
      </c>
    </row>
    <row r="692" s="13" customFormat="1">
      <c r="A692" s="13"/>
      <c r="B692" s="187"/>
      <c r="C692" s="13"/>
      <c r="D692" s="188" t="s">
        <v>329</v>
      </c>
      <c r="E692" s="189" t="s">
        <v>1</v>
      </c>
      <c r="F692" s="190" t="s">
        <v>994</v>
      </c>
      <c r="G692" s="13"/>
      <c r="H692" s="191">
        <v>1</v>
      </c>
      <c r="I692" s="192"/>
      <c r="J692" s="13"/>
      <c r="K692" s="13"/>
      <c r="L692" s="187"/>
      <c r="M692" s="193"/>
      <c r="N692" s="194"/>
      <c r="O692" s="194"/>
      <c r="P692" s="194"/>
      <c r="Q692" s="194"/>
      <c r="R692" s="194"/>
      <c r="S692" s="194"/>
      <c r="T692" s="195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189" t="s">
        <v>329</v>
      </c>
      <c r="AU692" s="189" t="s">
        <v>85</v>
      </c>
      <c r="AV692" s="13" t="s">
        <v>85</v>
      </c>
      <c r="AW692" s="13" t="s">
        <v>33</v>
      </c>
      <c r="AX692" s="13" t="s">
        <v>77</v>
      </c>
      <c r="AY692" s="189" t="s">
        <v>321</v>
      </c>
    </row>
    <row r="693" s="13" customFormat="1">
      <c r="A693" s="13"/>
      <c r="B693" s="187"/>
      <c r="C693" s="13"/>
      <c r="D693" s="188" t="s">
        <v>329</v>
      </c>
      <c r="E693" s="189" t="s">
        <v>1</v>
      </c>
      <c r="F693" s="190" t="s">
        <v>995</v>
      </c>
      <c r="G693" s="13"/>
      <c r="H693" s="191">
        <v>1</v>
      </c>
      <c r="I693" s="192"/>
      <c r="J693" s="13"/>
      <c r="K693" s="13"/>
      <c r="L693" s="187"/>
      <c r="M693" s="193"/>
      <c r="N693" s="194"/>
      <c r="O693" s="194"/>
      <c r="P693" s="194"/>
      <c r="Q693" s="194"/>
      <c r="R693" s="194"/>
      <c r="S693" s="194"/>
      <c r="T693" s="195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189" t="s">
        <v>329</v>
      </c>
      <c r="AU693" s="189" t="s">
        <v>85</v>
      </c>
      <c r="AV693" s="13" t="s">
        <v>85</v>
      </c>
      <c r="AW693" s="13" t="s">
        <v>33</v>
      </c>
      <c r="AX693" s="13" t="s">
        <v>77</v>
      </c>
      <c r="AY693" s="189" t="s">
        <v>321</v>
      </c>
    </row>
    <row r="694" s="14" customFormat="1">
      <c r="A694" s="14"/>
      <c r="B694" s="196"/>
      <c r="C694" s="14"/>
      <c r="D694" s="188" t="s">
        <v>329</v>
      </c>
      <c r="E694" s="197" t="s">
        <v>1</v>
      </c>
      <c r="F694" s="198" t="s">
        <v>346</v>
      </c>
      <c r="G694" s="14"/>
      <c r="H694" s="199">
        <v>2</v>
      </c>
      <c r="I694" s="200"/>
      <c r="J694" s="14"/>
      <c r="K694" s="14"/>
      <c r="L694" s="196"/>
      <c r="M694" s="201"/>
      <c r="N694" s="202"/>
      <c r="O694" s="202"/>
      <c r="P694" s="202"/>
      <c r="Q694" s="202"/>
      <c r="R694" s="202"/>
      <c r="S694" s="202"/>
      <c r="T694" s="20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197" t="s">
        <v>329</v>
      </c>
      <c r="AU694" s="197" t="s">
        <v>85</v>
      </c>
      <c r="AV694" s="14" t="s">
        <v>88</v>
      </c>
      <c r="AW694" s="14" t="s">
        <v>33</v>
      </c>
      <c r="AX694" s="14" t="s">
        <v>8</v>
      </c>
      <c r="AY694" s="197" t="s">
        <v>321</v>
      </c>
    </row>
    <row r="695" s="2" customFormat="1" ht="24.15" customHeight="1">
      <c r="A695" s="38"/>
      <c r="B695" s="173"/>
      <c r="C695" s="174" t="s">
        <v>1000</v>
      </c>
      <c r="D695" s="174" t="s">
        <v>323</v>
      </c>
      <c r="E695" s="175" t="s">
        <v>1001</v>
      </c>
      <c r="F695" s="176" t="s">
        <v>1002</v>
      </c>
      <c r="G695" s="177" t="s">
        <v>418</v>
      </c>
      <c r="H695" s="178">
        <v>3</v>
      </c>
      <c r="I695" s="179"/>
      <c r="J695" s="180">
        <f>ROUND(I695*H695,0)</f>
        <v>0</v>
      </c>
      <c r="K695" s="176" t="s">
        <v>327</v>
      </c>
      <c r="L695" s="39"/>
      <c r="M695" s="181" t="s">
        <v>1</v>
      </c>
      <c r="N695" s="182" t="s">
        <v>42</v>
      </c>
      <c r="O695" s="77"/>
      <c r="P695" s="183">
        <f>O695*H695</f>
        <v>0</v>
      </c>
      <c r="Q695" s="183">
        <v>0</v>
      </c>
      <c r="R695" s="183">
        <f>Q695*H695</f>
        <v>0</v>
      </c>
      <c r="S695" s="183">
        <v>0</v>
      </c>
      <c r="T695" s="184">
        <f>S695*H695</f>
        <v>0</v>
      </c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R695" s="185" t="s">
        <v>91</v>
      </c>
      <c r="AT695" s="185" t="s">
        <v>323</v>
      </c>
      <c r="AU695" s="185" t="s">
        <v>85</v>
      </c>
      <c r="AY695" s="19" t="s">
        <v>321</v>
      </c>
      <c r="BE695" s="186">
        <f>IF(N695="základní",J695,0)</f>
        <v>0</v>
      </c>
      <c r="BF695" s="186">
        <f>IF(N695="snížená",J695,0)</f>
        <v>0</v>
      </c>
      <c r="BG695" s="186">
        <f>IF(N695="zákl. přenesená",J695,0)</f>
        <v>0</v>
      </c>
      <c r="BH695" s="186">
        <f>IF(N695="sníž. přenesená",J695,0)</f>
        <v>0</v>
      </c>
      <c r="BI695" s="186">
        <f>IF(N695="nulová",J695,0)</f>
        <v>0</v>
      </c>
      <c r="BJ695" s="19" t="s">
        <v>8</v>
      </c>
      <c r="BK695" s="186">
        <f>ROUND(I695*H695,0)</f>
        <v>0</v>
      </c>
      <c r="BL695" s="19" t="s">
        <v>91</v>
      </c>
      <c r="BM695" s="185" t="s">
        <v>1003</v>
      </c>
    </row>
    <row r="696" s="13" customFormat="1">
      <c r="A696" s="13"/>
      <c r="B696" s="187"/>
      <c r="C696" s="13"/>
      <c r="D696" s="188" t="s">
        <v>329</v>
      </c>
      <c r="E696" s="189" t="s">
        <v>1</v>
      </c>
      <c r="F696" s="190" t="s">
        <v>1004</v>
      </c>
      <c r="G696" s="13"/>
      <c r="H696" s="191">
        <v>3</v>
      </c>
      <c r="I696" s="192"/>
      <c r="J696" s="13"/>
      <c r="K696" s="13"/>
      <c r="L696" s="187"/>
      <c r="M696" s="193"/>
      <c r="N696" s="194"/>
      <c r="O696" s="194"/>
      <c r="P696" s="194"/>
      <c r="Q696" s="194"/>
      <c r="R696" s="194"/>
      <c r="S696" s="194"/>
      <c r="T696" s="195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189" t="s">
        <v>329</v>
      </c>
      <c r="AU696" s="189" t="s">
        <v>85</v>
      </c>
      <c r="AV696" s="13" t="s">
        <v>85</v>
      </c>
      <c r="AW696" s="13" t="s">
        <v>33</v>
      </c>
      <c r="AX696" s="13" t="s">
        <v>8</v>
      </c>
      <c r="AY696" s="189" t="s">
        <v>321</v>
      </c>
    </row>
    <row r="697" s="2" customFormat="1" ht="16.5" customHeight="1">
      <c r="A697" s="38"/>
      <c r="B697" s="173"/>
      <c r="C697" s="212" t="s">
        <v>1005</v>
      </c>
      <c r="D697" s="212" t="s">
        <v>550</v>
      </c>
      <c r="E697" s="213" t="s">
        <v>1006</v>
      </c>
      <c r="F697" s="214" t="s">
        <v>1007</v>
      </c>
      <c r="G697" s="215" t="s">
        <v>418</v>
      </c>
      <c r="H697" s="216">
        <v>3</v>
      </c>
      <c r="I697" s="217"/>
      <c r="J697" s="218">
        <f>ROUND(I697*H697,0)</f>
        <v>0</v>
      </c>
      <c r="K697" s="214" t="s">
        <v>327</v>
      </c>
      <c r="L697" s="219"/>
      <c r="M697" s="220" t="s">
        <v>1</v>
      </c>
      <c r="N697" s="221" t="s">
        <v>42</v>
      </c>
      <c r="O697" s="77"/>
      <c r="P697" s="183">
        <f>O697*H697</f>
        <v>0</v>
      </c>
      <c r="Q697" s="183">
        <v>0.00046000000000000001</v>
      </c>
      <c r="R697" s="183">
        <f>Q697*H697</f>
        <v>0.0013800000000000002</v>
      </c>
      <c r="S697" s="183">
        <v>0</v>
      </c>
      <c r="T697" s="184">
        <f>S697*H697</f>
        <v>0</v>
      </c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R697" s="185" t="s">
        <v>363</v>
      </c>
      <c r="AT697" s="185" t="s">
        <v>550</v>
      </c>
      <c r="AU697" s="185" t="s">
        <v>85</v>
      </c>
      <c r="AY697" s="19" t="s">
        <v>321</v>
      </c>
      <c r="BE697" s="186">
        <f>IF(N697="základní",J697,0)</f>
        <v>0</v>
      </c>
      <c r="BF697" s="186">
        <f>IF(N697="snížená",J697,0)</f>
        <v>0</v>
      </c>
      <c r="BG697" s="186">
        <f>IF(N697="zákl. přenesená",J697,0)</f>
        <v>0</v>
      </c>
      <c r="BH697" s="186">
        <f>IF(N697="sníž. přenesená",J697,0)</f>
        <v>0</v>
      </c>
      <c r="BI697" s="186">
        <f>IF(N697="nulová",J697,0)</f>
        <v>0</v>
      </c>
      <c r="BJ697" s="19" t="s">
        <v>8</v>
      </c>
      <c r="BK697" s="186">
        <f>ROUND(I697*H697,0)</f>
        <v>0</v>
      </c>
      <c r="BL697" s="19" t="s">
        <v>91</v>
      </c>
      <c r="BM697" s="185" t="s">
        <v>1008</v>
      </c>
    </row>
    <row r="698" s="13" customFormat="1">
      <c r="A698" s="13"/>
      <c r="B698" s="187"/>
      <c r="C698" s="13"/>
      <c r="D698" s="188" t="s">
        <v>329</v>
      </c>
      <c r="E698" s="189" t="s">
        <v>1</v>
      </c>
      <c r="F698" s="190" t="s">
        <v>1004</v>
      </c>
      <c r="G698" s="13"/>
      <c r="H698" s="191">
        <v>3</v>
      </c>
      <c r="I698" s="192"/>
      <c r="J698" s="13"/>
      <c r="K698" s="13"/>
      <c r="L698" s="187"/>
      <c r="M698" s="193"/>
      <c r="N698" s="194"/>
      <c r="O698" s="194"/>
      <c r="P698" s="194"/>
      <c r="Q698" s="194"/>
      <c r="R698" s="194"/>
      <c r="S698" s="194"/>
      <c r="T698" s="195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189" t="s">
        <v>329</v>
      </c>
      <c r="AU698" s="189" t="s">
        <v>85</v>
      </c>
      <c r="AV698" s="13" t="s">
        <v>85</v>
      </c>
      <c r="AW698" s="13" t="s">
        <v>33</v>
      </c>
      <c r="AX698" s="13" t="s">
        <v>8</v>
      </c>
      <c r="AY698" s="189" t="s">
        <v>321</v>
      </c>
    </row>
    <row r="699" s="12" customFormat="1" ht="22.8" customHeight="1">
      <c r="A699" s="12"/>
      <c r="B699" s="160"/>
      <c r="C699" s="12"/>
      <c r="D699" s="161" t="s">
        <v>76</v>
      </c>
      <c r="E699" s="171" t="s">
        <v>368</v>
      </c>
      <c r="F699" s="171" t="s">
        <v>1009</v>
      </c>
      <c r="G699" s="12"/>
      <c r="H699" s="12"/>
      <c r="I699" s="163"/>
      <c r="J699" s="172">
        <f>BK699</f>
        <v>0</v>
      </c>
      <c r="K699" s="12"/>
      <c r="L699" s="160"/>
      <c r="M699" s="165"/>
      <c r="N699" s="166"/>
      <c r="O699" s="166"/>
      <c r="P699" s="167">
        <f>SUM(P700:P1018)</f>
        <v>0</v>
      </c>
      <c r="Q699" s="166"/>
      <c r="R699" s="167">
        <f>SUM(R700:R1018)</f>
        <v>13.0600249622</v>
      </c>
      <c r="S699" s="166"/>
      <c r="T699" s="168">
        <f>SUM(T700:T1018)</f>
        <v>371.76957899999996</v>
      </c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R699" s="161" t="s">
        <v>8</v>
      </c>
      <c r="AT699" s="169" t="s">
        <v>76</v>
      </c>
      <c r="AU699" s="169" t="s">
        <v>8</v>
      </c>
      <c r="AY699" s="161" t="s">
        <v>321</v>
      </c>
      <c r="BK699" s="170">
        <f>SUM(BK700:BK1018)</f>
        <v>0</v>
      </c>
    </row>
    <row r="700" s="2" customFormat="1" ht="24.15" customHeight="1">
      <c r="A700" s="38"/>
      <c r="B700" s="173"/>
      <c r="C700" s="174" t="s">
        <v>1010</v>
      </c>
      <c r="D700" s="174" t="s">
        <v>323</v>
      </c>
      <c r="E700" s="175" t="s">
        <v>1011</v>
      </c>
      <c r="F700" s="176" t="s">
        <v>1012</v>
      </c>
      <c r="G700" s="177" t="s">
        <v>497</v>
      </c>
      <c r="H700" s="178">
        <v>7.5</v>
      </c>
      <c r="I700" s="179"/>
      <c r="J700" s="180">
        <f>ROUND(I700*H700,0)</f>
        <v>0</v>
      </c>
      <c r="K700" s="176" t="s">
        <v>327</v>
      </c>
      <c r="L700" s="39"/>
      <c r="M700" s="181" t="s">
        <v>1</v>
      </c>
      <c r="N700" s="182" t="s">
        <v>42</v>
      </c>
      <c r="O700" s="77"/>
      <c r="P700" s="183">
        <f>O700*H700</f>
        <v>0</v>
      </c>
      <c r="Q700" s="183">
        <v>0.10094599999999999</v>
      </c>
      <c r="R700" s="183">
        <f>Q700*H700</f>
        <v>0.75709499999999996</v>
      </c>
      <c r="S700" s="183">
        <v>0</v>
      </c>
      <c r="T700" s="184">
        <f>S700*H700</f>
        <v>0</v>
      </c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R700" s="185" t="s">
        <v>91</v>
      </c>
      <c r="AT700" s="185" t="s">
        <v>323</v>
      </c>
      <c r="AU700" s="185" t="s">
        <v>85</v>
      </c>
      <c r="AY700" s="19" t="s">
        <v>321</v>
      </c>
      <c r="BE700" s="186">
        <f>IF(N700="základní",J700,0)</f>
        <v>0</v>
      </c>
      <c r="BF700" s="186">
        <f>IF(N700="snížená",J700,0)</f>
        <v>0</v>
      </c>
      <c r="BG700" s="186">
        <f>IF(N700="zákl. přenesená",J700,0)</f>
        <v>0</v>
      </c>
      <c r="BH700" s="186">
        <f>IF(N700="sníž. přenesená",J700,0)</f>
        <v>0</v>
      </c>
      <c r="BI700" s="186">
        <f>IF(N700="nulová",J700,0)</f>
        <v>0</v>
      </c>
      <c r="BJ700" s="19" t="s">
        <v>8</v>
      </c>
      <c r="BK700" s="186">
        <f>ROUND(I700*H700,0)</f>
        <v>0</v>
      </c>
      <c r="BL700" s="19" t="s">
        <v>91</v>
      </c>
      <c r="BM700" s="185" t="s">
        <v>1013</v>
      </c>
    </row>
    <row r="701" s="13" customFormat="1">
      <c r="A701" s="13"/>
      <c r="B701" s="187"/>
      <c r="C701" s="13"/>
      <c r="D701" s="188" t="s">
        <v>329</v>
      </c>
      <c r="E701" s="189" t="s">
        <v>1</v>
      </c>
      <c r="F701" s="190" t="s">
        <v>1014</v>
      </c>
      <c r="G701" s="13"/>
      <c r="H701" s="191">
        <v>7.5</v>
      </c>
      <c r="I701" s="192"/>
      <c r="J701" s="13"/>
      <c r="K701" s="13"/>
      <c r="L701" s="187"/>
      <c r="M701" s="193"/>
      <c r="N701" s="194"/>
      <c r="O701" s="194"/>
      <c r="P701" s="194"/>
      <c r="Q701" s="194"/>
      <c r="R701" s="194"/>
      <c r="S701" s="194"/>
      <c r="T701" s="195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189" t="s">
        <v>329</v>
      </c>
      <c r="AU701" s="189" t="s">
        <v>85</v>
      </c>
      <c r="AV701" s="13" t="s">
        <v>85</v>
      </c>
      <c r="AW701" s="13" t="s">
        <v>33</v>
      </c>
      <c r="AX701" s="13" t="s">
        <v>8</v>
      </c>
      <c r="AY701" s="189" t="s">
        <v>321</v>
      </c>
    </row>
    <row r="702" s="2" customFormat="1" ht="16.5" customHeight="1">
      <c r="A702" s="38"/>
      <c r="B702" s="173"/>
      <c r="C702" s="212" t="s">
        <v>1015</v>
      </c>
      <c r="D702" s="212" t="s">
        <v>550</v>
      </c>
      <c r="E702" s="213" t="s">
        <v>1016</v>
      </c>
      <c r="F702" s="214" t="s">
        <v>1017</v>
      </c>
      <c r="G702" s="215" t="s">
        <v>497</v>
      </c>
      <c r="H702" s="216">
        <v>7.5</v>
      </c>
      <c r="I702" s="217"/>
      <c r="J702" s="218">
        <f>ROUND(I702*H702,0)</f>
        <v>0</v>
      </c>
      <c r="K702" s="214" t="s">
        <v>327</v>
      </c>
      <c r="L702" s="219"/>
      <c r="M702" s="220" t="s">
        <v>1</v>
      </c>
      <c r="N702" s="221" t="s">
        <v>42</v>
      </c>
      <c r="O702" s="77"/>
      <c r="P702" s="183">
        <f>O702*H702</f>
        <v>0</v>
      </c>
      <c r="Q702" s="183">
        <v>0.056120000000000003</v>
      </c>
      <c r="R702" s="183">
        <f>Q702*H702</f>
        <v>0.42090000000000005</v>
      </c>
      <c r="S702" s="183">
        <v>0</v>
      </c>
      <c r="T702" s="184">
        <f>S702*H702</f>
        <v>0</v>
      </c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R702" s="185" t="s">
        <v>363</v>
      </c>
      <c r="AT702" s="185" t="s">
        <v>550</v>
      </c>
      <c r="AU702" s="185" t="s">
        <v>85</v>
      </c>
      <c r="AY702" s="19" t="s">
        <v>321</v>
      </c>
      <c r="BE702" s="186">
        <f>IF(N702="základní",J702,0)</f>
        <v>0</v>
      </c>
      <c r="BF702" s="186">
        <f>IF(N702="snížená",J702,0)</f>
        <v>0</v>
      </c>
      <c r="BG702" s="186">
        <f>IF(N702="zákl. přenesená",J702,0)</f>
        <v>0</v>
      </c>
      <c r="BH702" s="186">
        <f>IF(N702="sníž. přenesená",J702,0)</f>
        <v>0</v>
      </c>
      <c r="BI702" s="186">
        <f>IF(N702="nulová",J702,0)</f>
        <v>0</v>
      </c>
      <c r="BJ702" s="19" t="s">
        <v>8</v>
      </c>
      <c r="BK702" s="186">
        <f>ROUND(I702*H702,0)</f>
        <v>0</v>
      </c>
      <c r="BL702" s="19" t="s">
        <v>91</v>
      </c>
      <c r="BM702" s="185" t="s">
        <v>1018</v>
      </c>
    </row>
    <row r="703" s="2" customFormat="1" ht="37.8" customHeight="1">
      <c r="A703" s="38"/>
      <c r="B703" s="173"/>
      <c r="C703" s="174" t="s">
        <v>1019</v>
      </c>
      <c r="D703" s="174" t="s">
        <v>323</v>
      </c>
      <c r="E703" s="175" t="s">
        <v>1020</v>
      </c>
      <c r="F703" s="176" t="s">
        <v>1021</v>
      </c>
      <c r="G703" s="177" t="s">
        <v>355</v>
      </c>
      <c r="H703" s="178">
        <v>1694.1600000000001</v>
      </c>
      <c r="I703" s="179"/>
      <c r="J703" s="180">
        <f>ROUND(I703*H703,0)</f>
        <v>0</v>
      </c>
      <c r="K703" s="176" t="s">
        <v>327</v>
      </c>
      <c r="L703" s="39"/>
      <c r="M703" s="181" t="s">
        <v>1</v>
      </c>
      <c r="N703" s="182" t="s">
        <v>42</v>
      </c>
      <c r="O703" s="77"/>
      <c r="P703" s="183">
        <f>O703*H703</f>
        <v>0</v>
      </c>
      <c r="Q703" s="183">
        <v>0</v>
      </c>
      <c r="R703" s="183">
        <f>Q703*H703</f>
        <v>0</v>
      </c>
      <c r="S703" s="183">
        <v>0</v>
      </c>
      <c r="T703" s="184">
        <f>S703*H703</f>
        <v>0</v>
      </c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R703" s="185" t="s">
        <v>91</v>
      </c>
      <c r="AT703" s="185" t="s">
        <v>323</v>
      </c>
      <c r="AU703" s="185" t="s">
        <v>85</v>
      </c>
      <c r="AY703" s="19" t="s">
        <v>321</v>
      </c>
      <c r="BE703" s="186">
        <f>IF(N703="základní",J703,0)</f>
        <v>0</v>
      </c>
      <c r="BF703" s="186">
        <f>IF(N703="snížená",J703,0)</f>
        <v>0</v>
      </c>
      <c r="BG703" s="186">
        <f>IF(N703="zákl. přenesená",J703,0)</f>
        <v>0</v>
      </c>
      <c r="BH703" s="186">
        <f>IF(N703="sníž. přenesená",J703,0)</f>
        <v>0</v>
      </c>
      <c r="BI703" s="186">
        <f>IF(N703="nulová",J703,0)</f>
        <v>0</v>
      </c>
      <c r="BJ703" s="19" t="s">
        <v>8</v>
      </c>
      <c r="BK703" s="186">
        <f>ROUND(I703*H703,0)</f>
        <v>0</v>
      </c>
      <c r="BL703" s="19" t="s">
        <v>91</v>
      </c>
      <c r="BM703" s="185" t="s">
        <v>1022</v>
      </c>
    </row>
    <row r="704" s="13" customFormat="1">
      <c r="A704" s="13"/>
      <c r="B704" s="187"/>
      <c r="C704" s="13"/>
      <c r="D704" s="188" t="s">
        <v>329</v>
      </c>
      <c r="E704" s="189" t="s">
        <v>1</v>
      </c>
      <c r="F704" s="190" t="s">
        <v>1023</v>
      </c>
      <c r="G704" s="13"/>
      <c r="H704" s="191">
        <v>1694.1600000000001</v>
      </c>
      <c r="I704" s="192"/>
      <c r="J704" s="13"/>
      <c r="K704" s="13"/>
      <c r="L704" s="187"/>
      <c r="M704" s="193"/>
      <c r="N704" s="194"/>
      <c r="O704" s="194"/>
      <c r="P704" s="194"/>
      <c r="Q704" s="194"/>
      <c r="R704" s="194"/>
      <c r="S704" s="194"/>
      <c r="T704" s="195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189" t="s">
        <v>329</v>
      </c>
      <c r="AU704" s="189" t="s">
        <v>85</v>
      </c>
      <c r="AV704" s="13" t="s">
        <v>85</v>
      </c>
      <c r="AW704" s="13" t="s">
        <v>33</v>
      </c>
      <c r="AX704" s="13" t="s">
        <v>77</v>
      </c>
      <c r="AY704" s="189" t="s">
        <v>321</v>
      </c>
    </row>
    <row r="705" s="14" customFormat="1">
      <c r="A705" s="14"/>
      <c r="B705" s="196"/>
      <c r="C705" s="14"/>
      <c r="D705" s="188" t="s">
        <v>329</v>
      </c>
      <c r="E705" s="197" t="s">
        <v>174</v>
      </c>
      <c r="F705" s="198" t="s">
        <v>346</v>
      </c>
      <c r="G705" s="14"/>
      <c r="H705" s="199">
        <v>1694.1600000000001</v>
      </c>
      <c r="I705" s="200"/>
      <c r="J705" s="14"/>
      <c r="K705" s="14"/>
      <c r="L705" s="196"/>
      <c r="M705" s="201"/>
      <c r="N705" s="202"/>
      <c r="O705" s="202"/>
      <c r="P705" s="202"/>
      <c r="Q705" s="202"/>
      <c r="R705" s="202"/>
      <c r="S705" s="202"/>
      <c r="T705" s="20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197" t="s">
        <v>329</v>
      </c>
      <c r="AU705" s="197" t="s">
        <v>85</v>
      </c>
      <c r="AV705" s="14" t="s">
        <v>88</v>
      </c>
      <c r="AW705" s="14" t="s">
        <v>33</v>
      </c>
      <c r="AX705" s="14" t="s">
        <v>8</v>
      </c>
      <c r="AY705" s="197" t="s">
        <v>321</v>
      </c>
    </row>
    <row r="706" s="2" customFormat="1" ht="37.8" customHeight="1">
      <c r="A706" s="38"/>
      <c r="B706" s="173"/>
      <c r="C706" s="174" t="s">
        <v>1024</v>
      </c>
      <c r="D706" s="174" t="s">
        <v>323</v>
      </c>
      <c r="E706" s="175" t="s">
        <v>1025</v>
      </c>
      <c r="F706" s="176" t="s">
        <v>1026</v>
      </c>
      <c r="G706" s="177" t="s">
        <v>355</v>
      </c>
      <c r="H706" s="178">
        <v>152474.39999999999</v>
      </c>
      <c r="I706" s="179"/>
      <c r="J706" s="180">
        <f>ROUND(I706*H706,0)</f>
        <v>0</v>
      </c>
      <c r="K706" s="176" t="s">
        <v>327</v>
      </c>
      <c r="L706" s="39"/>
      <c r="M706" s="181" t="s">
        <v>1</v>
      </c>
      <c r="N706" s="182" t="s">
        <v>42</v>
      </c>
      <c r="O706" s="77"/>
      <c r="P706" s="183">
        <f>O706*H706</f>
        <v>0</v>
      </c>
      <c r="Q706" s="183">
        <v>0</v>
      </c>
      <c r="R706" s="183">
        <f>Q706*H706</f>
        <v>0</v>
      </c>
      <c r="S706" s="183">
        <v>0</v>
      </c>
      <c r="T706" s="184">
        <f>S706*H706</f>
        <v>0</v>
      </c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R706" s="185" t="s">
        <v>91</v>
      </c>
      <c r="AT706" s="185" t="s">
        <v>323</v>
      </c>
      <c r="AU706" s="185" t="s">
        <v>85</v>
      </c>
      <c r="AY706" s="19" t="s">
        <v>321</v>
      </c>
      <c r="BE706" s="186">
        <f>IF(N706="základní",J706,0)</f>
        <v>0</v>
      </c>
      <c r="BF706" s="186">
        <f>IF(N706="snížená",J706,0)</f>
        <v>0</v>
      </c>
      <c r="BG706" s="186">
        <f>IF(N706="zákl. přenesená",J706,0)</f>
        <v>0</v>
      </c>
      <c r="BH706" s="186">
        <f>IF(N706="sníž. přenesená",J706,0)</f>
        <v>0</v>
      </c>
      <c r="BI706" s="186">
        <f>IF(N706="nulová",J706,0)</f>
        <v>0</v>
      </c>
      <c r="BJ706" s="19" t="s">
        <v>8</v>
      </c>
      <c r="BK706" s="186">
        <f>ROUND(I706*H706,0)</f>
        <v>0</v>
      </c>
      <c r="BL706" s="19" t="s">
        <v>91</v>
      </c>
      <c r="BM706" s="185" t="s">
        <v>1027</v>
      </c>
    </row>
    <row r="707" s="13" customFormat="1">
      <c r="A707" s="13"/>
      <c r="B707" s="187"/>
      <c r="C707" s="13"/>
      <c r="D707" s="188" t="s">
        <v>329</v>
      </c>
      <c r="E707" s="189" t="s">
        <v>1</v>
      </c>
      <c r="F707" s="190" t="s">
        <v>1028</v>
      </c>
      <c r="G707" s="13"/>
      <c r="H707" s="191">
        <v>152474.39999999999</v>
      </c>
      <c r="I707" s="192"/>
      <c r="J707" s="13"/>
      <c r="K707" s="13"/>
      <c r="L707" s="187"/>
      <c r="M707" s="193"/>
      <c r="N707" s="194"/>
      <c r="O707" s="194"/>
      <c r="P707" s="194"/>
      <c r="Q707" s="194"/>
      <c r="R707" s="194"/>
      <c r="S707" s="194"/>
      <c r="T707" s="195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189" t="s">
        <v>329</v>
      </c>
      <c r="AU707" s="189" t="s">
        <v>85</v>
      </c>
      <c r="AV707" s="13" t="s">
        <v>85</v>
      </c>
      <c r="AW707" s="13" t="s">
        <v>33</v>
      </c>
      <c r="AX707" s="13" t="s">
        <v>8</v>
      </c>
      <c r="AY707" s="189" t="s">
        <v>321</v>
      </c>
    </row>
    <row r="708" s="2" customFormat="1" ht="44.25" customHeight="1">
      <c r="A708" s="38"/>
      <c r="B708" s="173"/>
      <c r="C708" s="174" t="s">
        <v>1029</v>
      </c>
      <c r="D708" s="174" t="s">
        <v>323</v>
      </c>
      <c r="E708" s="175" t="s">
        <v>1030</v>
      </c>
      <c r="F708" s="176" t="s">
        <v>1031</v>
      </c>
      <c r="G708" s="177" t="s">
        <v>418</v>
      </c>
      <c r="H708" s="178">
        <v>3</v>
      </c>
      <c r="I708" s="179"/>
      <c r="J708" s="180">
        <f>ROUND(I708*H708,0)</f>
        <v>0</v>
      </c>
      <c r="K708" s="176" t="s">
        <v>327</v>
      </c>
      <c r="L708" s="39"/>
      <c r="M708" s="181" t="s">
        <v>1</v>
      </c>
      <c r="N708" s="182" t="s">
        <v>42</v>
      </c>
      <c r="O708" s="77"/>
      <c r="P708" s="183">
        <f>O708*H708</f>
        <v>0</v>
      </c>
      <c r="Q708" s="183">
        <v>0</v>
      </c>
      <c r="R708" s="183">
        <f>Q708*H708</f>
        <v>0</v>
      </c>
      <c r="S708" s="183">
        <v>0</v>
      </c>
      <c r="T708" s="184">
        <f>S708*H708</f>
        <v>0</v>
      </c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R708" s="185" t="s">
        <v>91</v>
      </c>
      <c r="AT708" s="185" t="s">
        <v>323</v>
      </c>
      <c r="AU708" s="185" t="s">
        <v>85</v>
      </c>
      <c r="AY708" s="19" t="s">
        <v>321</v>
      </c>
      <c r="BE708" s="186">
        <f>IF(N708="základní",J708,0)</f>
        <v>0</v>
      </c>
      <c r="BF708" s="186">
        <f>IF(N708="snížená",J708,0)</f>
        <v>0</v>
      </c>
      <c r="BG708" s="186">
        <f>IF(N708="zákl. přenesená",J708,0)</f>
        <v>0</v>
      </c>
      <c r="BH708" s="186">
        <f>IF(N708="sníž. přenesená",J708,0)</f>
        <v>0</v>
      </c>
      <c r="BI708" s="186">
        <f>IF(N708="nulová",J708,0)</f>
        <v>0</v>
      </c>
      <c r="BJ708" s="19" t="s">
        <v>8</v>
      </c>
      <c r="BK708" s="186">
        <f>ROUND(I708*H708,0)</f>
        <v>0</v>
      </c>
      <c r="BL708" s="19" t="s">
        <v>91</v>
      </c>
      <c r="BM708" s="185" t="s">
        <v>1032</v>
      </c>
    </row>
    <row r="709" s="13" customFormat="1">
      <c r="A709" s="13"/>
      <c r="B709" s="187"/>
      <c r="C709" s="13"/>
      <c r="D709" s="188" t="s">
        <v>329</v>
      </c>
      <c r="E709" s="189" t="s">
        <v>1</v>
      </c>
      <c r="F709" s="190" t="s">
        <v>1033</v>
      </c>
      <c r="G709" s="13"/>
      <c r="H709" s="191">
        <v>3</v>
      </c>
      <c r="I709" s="192"/>
      <c r="J709" s="13"/>
      <c r="K709" s="13"/>
      <c r="L709" s="187"/>
      <c r="M709" s="193"/>
      <c r="N709" s="194"/>
      <c r="O709" s="194"/>
      <c r="P709" s="194"/>
      <c r="Q709" s="194"/>
      <c r="R709" s="194"/>
      <c r="S709" s="194"/>
      <c r="T709" s="195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189" t="s">
        <v>329</v>
      </c>
      <c r="AU709" s="189" t="s">
        <v>85</v>
      </c>
      <c r="AV709" s="13" t="s">
        <v>85</v>
      </c>
      <c r="AW709" s="13" t="s">
        <v>33</v>
      </c>
      <c r="AX709" s="13" t="s">
        <v>8</v>
      </c>
      <c r="AY709" s="189" t="s">
        <v>321</v>
      </c>
    </row>
    <row r="710" s="2" customFormat="1" ht="37.8" customHeight="1">
      <c r="A710" s="38"/>
      <c r="B710" s="173"/>
      <c r="C710" s="174" t="s">
        <v>1034</v>
      </c>
      <c r="D710" s="174" t="s">
        <v>323</v>
      </c>
      <c r="E710" s="175" t="s">
        <v>1035</v>
      </c>
      <c r="F710" s="176" t="s">
        <v>1036</v>
      </c>
      <c r="G710" s="177" t="s">
        <v>355</v>
      </c>
      <c r="H710" s="178">
        <v>1694.1600000000001</v>
      </c>
      <c r="I710" s="179"/>
      <c r="J710" s="180">
        <f>ROUND(I710*H710,0)</f>
        <v>0</v>
      </c>
      <c r="K710" s="176" t="s">
        <v>327</v>
      </c>
      <c r="L710" s="39"/>
      <c r="M710" s="181" t="s">
        <v>1</v>
      </c>
      <c r="N710" s="182" t="s">
        <v>42</v>
      </c>
      <c r="O710" s="77"/>
      <c r="P710" s="183">
        <f>O710*H710</f>
        <v>0</v>
      </c>
      <c r="Q710" s="183">
        <v>0</v>
      </c>
      <c r="R710" s="183">
        <f>Q710*H710</f>
        <v>0</v>
      </c>
      <c r="S710" s="183">
        <v>0</v>
      </c>
      <c r="T710" s="184">
        <f>S710*H710</f>
        <v>0</v>
      </c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R710" s="185" t="s">
        <v>91</v>
      </c>
      <c r="AT710" s="185" t="s">
        <v>323</v>
      </c>
      <c r="AU710" s="185" t="s">
        <v>85</v>
      </c>
      <c r="AY710" s="19" t="s">
        <v>321</v>
      </c>
      <c r="BE710" s="186">
        <f>IF(N710="základní",J710,0)</f>
        <v>0</v>
      </c>
      <c r="BF710" s="186">
        <f>IF(N710="snížená",J710,0)</f>
        <v>0</v>
      </c>
      <c r="BG710" s="186">
        <f>IF(N710="zákl. přenesená",J710,0)</f>
        <v>0</v>
      </c>
      <c r="BH710" s="186">
        <f>IF(N710="sníž. přenesená",J710,0)</f>
        <v>0</v>
      </c>
      <c r="BI710" s="186">
        <f>IF(N710="nulová",J710,0)</f>
        <v>0</v>
      </c>
      <c r="BJ710" s="19" t="s">
        <v>8</v>
      </c>
      <c r="BK710" s="186">
        <f>ROUND(I710*H710,0)</f>
        <v>0</v>
      </c>
      <c r="BL710" s="19" t="s">
        <v>91</v>
      </c>
      <c r="BM710" s="185" t="s">
        <v>1037</v>
      </c>
    </row>
    <row r="711" s="13" customFormat="1">
      <c r="A711" s="13"/>
      <c r="B711" s="187"/>
      <c r="C711" s="13"/>
      <c r="D711" s="188" t="s">
        <v>329</v>
      </c>
      <c r="E711" s="189" t="s">
        <v>1</v>
      </c>
      <c r="F711" s="190" t="s">
        <v>174</v>
      </c>
      <c r="G711" s="13"/>
      <c r="H711" s="191">
        <v>1694.1600000000001</v>
      </c>
      <c r="I711" s="192"/>
      <c r="J711" s="13"/>
      <c r="K711" s="13"/>
      <c r="L711" s="187"/>
      <c r="M711" s="193"/>
      <c r="N711" s="194"/>
      <c r="O711" s="194"/>
      <c r="P711" s="194"/>
      <c r="Q711" s="194"/>
      <c r="R711" s="194"/>
      <c r="S711" s="194"/>
      <c r="T711" s="195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189" t="s">
        <v>329</v>
      </c>
      <c r="AU711" s="189" t="s">
        <v>85</v>
      </c>
      <c r="AV711" s="13" t="s">
        <v>85</v>
      </c>
      <c r="AW711" s="13" t="s">
        <v>33</v>
      </c>
      <c r="AX711" s="13" t="s">
        <v>8</v>
      </c>
      <c r="AY711" s="189" t="s">
        <v>321</v>
      </c>
    </row>
    <row r="712" s="2" customFormat="1" ht="16.5" customHeight="1">
      <c r="A712" s="38"/>
      <c r="B712" s="173"/>
      <c r="C712" s="174" t="s">
        <v>1038</v>
      </c>
      <c r="D712" s="174" t="s">
        <v>323</v>
      </c>
      <c r="E712" s="175" t="s">
        <v>1039</v>
      </c>
      <c r="F712" s="176" t="s">
        <v>1040</v>
      </c>
      <c r="G712" s="177" t="s">
        <v>355</v>
      </c>
      <c r="H712" s="178">
        <v>1694.1600000000001</v>
      </c>
      <c r="I712" s="179"/>
      <c r="J712" s="180">
        <f>ROUND(I712*H712,0)</f>
        <v>0</v>
      </c>
      <c r="K712" s="176" t="s">
        <v>327</v>
      </c>
      <c r="L712" s="39"/>
      <c r="M712" s="181" t="s">
        <v>1</v>
      </c>
      <c r="N712" s="182" t="s">
        <v>42</v>
      </c>
      <c r="O712" s="77"/>
      <c r="P712" s="183">
        <f>O712*H712</f>
        <v>0</v>
      </c>
      <c r="Q712" s="183">
        <v>0</v>
      </c>
      <c r="R712" s="183">
        <f>Q712*H712</f>
        <v>0</v>
      </c>
      <c r="S712" s="183">
        <v>0</v>
      </c>
      <c r="T712" s="184">
        <f>S712*H712</f>
        <v>0</v>
      </c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R712" s="185" t="s">
        <v>91</v>
      </c>
      <c r="AT712" s="185" t="s">
        <v>323</v>
      </c>
      <c r="AU712" s="185" t="s">
        <v>85</v>
      </c>
      <c r="AY712" s="19" t="s">
        <v>321</v>
      </c>
      <c r="BE712" s="186">
        <f>IF(N712="základní",J712,0)</f>
        <v>0</v>
      </c>
      <c r="BF712" s="186">
        <f>IF(N712="snížená",J712,0)</f>
        <v>0</v>
      </c>
      <c r="BG712" s="186">
        <f>IF(N712="zákl. přenesená",J712,0)</f>
        <v>0</v>
      </c>
      <c r="BH712" s="186">
        <f>IF(N712="sníž. přenesená",J712,0)</f>
        <v>0</v>
      </c>
      <c r="BI712" s="186">
        <f>IF(N712="nulová",J712,0)</f>
        <v>0</v>
      </c>
      <c r="BJ712" s="19" t="s">
        <v>8</v>
      </c>
      <c r="BK712" s="186">
        <f>ROUND(I712*H712,0)</f>
        <v>0</v>
      </c>
      <c r="BL712" s="19" t="s">
        <v>91</v>
      </c>
      <c r="BM712" s="185" t="s">
        <v>1041</v>
      </c>
    </row>
    <row r="713" s="13" customFormat="1">
      <c r="A713" s="13"/>
      <c r="B713" s="187"/>
      <c r="C713" s="13"/>
      <c r="D713" s="188" t="s">
        <v>329</v>
      </c>
      <c r="E713" s="189" t="s">
        <v>1</v>
      </c>
      <c r="F713" s="190" t="s">
        <v>174</v>
      </c>
      <c r="G713" s="13"/>
      <c r="H713" s="191">
        <v>1694.1600000000001</v>
      </c>
      <c r="I713" s="192"/>
      <c r="J713" s="13"/>
      <c r="K713" s="13"/>
      <c r="L713" s="187"/>
      <c r="M713" s="193"/>
      <c r="N713" s="194"/>
      <c r="O713" s="194"/>
      <c r="P713" s="194"/>
      <c r="Q713" s="194"/>
      <c r="R713" s="194"/>
      <c r="S713" s="194"/>
      <c r="T713" s="195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189" t="s">
        <v>329</v>
      </c>
      <c r="AU713" s="189" t="s">
        <v>85</v>
      </c>
      <c r="AV713" s="13" t="s">
        <v>85</v>
      </c>
      <c r="AW713" s="13" t="s">
        <v>33</v>
      </c>
      <c r="AX713" s="13" t="s">
        <v>8</v>
      </c>
      <c r="AY713" s="189" t="s">
        <v>321</v>
      </c>
    </row>
    <row r="714" s="2" customFormat="1" ht="16.5" customHeight="1">
      <c r="A714" s="38"/>
      <c r="B714" s="173"/>
      <c r="C714" s="174" t="s">
        <v>1042</v>
      </c>
      <c r="D714" s="174" t="s">
        <v>323</v>
      </c>
      <c r="E714" s="175" t="s">
        <v>1043</v>
      </c>
      <c r="F714" s="176" t="s">
        <v>1044</v>
      </c>
      <c r="G714" s="177" t="s">
        <v>355</v>
      </c>
      <c r="H714" s="178">
        <v>152474.39999999999</v>
      </c>
      <c r="I714" s="179"/>
      <c r="J714" s="180">
        <f>ROUND(I714*H714,0)</f>
        <v>0</v>
      </c>
      <c r="K714" s="176" t="s">
        <v>327</v>
      </c>
      <c r="L714" s="39"/>
      <c r="M714" s="181" t="s">
        <v>1</v>
      </c>
      <c r="N714" s="182" t="s">
        <v>42</v>
      </c>
      <c r="O714" s="77"/>
      <c r="P714" s="183">
        <f>O714*H714</f>
        <v>0</v>
      </c>
      <c r="Q714" s="183">
        <v>0</v>
      </c>
      <c r="R714" s="183">
        <f>Q714*H714</f>
        <v>0</v>
      </c>
      <c r="S714" s="183">
        <v>0</v>
      </c>
      <c r="T714" s="184">
        <f>S714*H714</f>
        <v>0</v>
      </c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R714" s="185" t="s">
        <v>91</v>
      </c>
      <c r="AT714" s="185" t="s">
        <v>323</v>
      </c>
      <c r="AU714" s="185" t="s">
        <v>85</v>
      </c>
      <c r="AY714" s="19" t="s">
        <v>321</v>
      </c>
      <c r="BE714" s="186">
        <f>IF(N714="základní",J714,0)</f>
        <v>0</v>
      </c>
      <c r="BF714" s="186">
        <f>IF(N714="snížená",J714,0)</f>
        <v>0</v>
      </c>
      <c r="BG714" s="186">
        <f>IF(N714="zákl. přenesená",J714,0)</f>
        <v>0</v>
      </c>
      <c r="BH714" s="186">
        <f>IF(N714="sníž. přenesená",J714,0)</f>
        <v>0</v>
      </c>
      <c r="BI714" s="186">
        <f>IF(N714="nulová",J714,0)</f>
        <v>0</v>
      </c>
      <c r="BJ714" s="19" t="s">
        <v>8</v>
      </c>
      <c r="BK714" s="186">
        <f>ROUND(I714*H714,0)</f>
        <v>0</v>
      </c>
      <c r="BL714" s="19" t="s">
        <v>91</v>
      </c>
      <c r="BM714" s="185" t="s">
        <v>1045</v>
      </c>
    </row>
    <row r="715" s="13" customFormat="1">
      <c r="A715" s="13"/>
      <c r="B715" s="187"/>
      <c r="C715" s="13"/>
      <c r="D715" s="188" t="s">
        <v>329</v>
      </c>
      <c r="E715" s="189" t="s">
        <v>1</v>
      </c>
      <c r="F715" s="190" t="s">
        <v>1028</v>
      </c>
      <c r="G715" s="13"/>
      <c r="H715" s="191">
        <v>152474.39999999999</v>
      </c>
      <c r="I715" s="192"/>
      <c r="J715" s="13"/>
      <c r="K715" s="13"/>
      <c r="L715" s="187"/>
      <c r="M715" s="193"/>
      <c r="N715" s="194"/>
      <c r="O715" s="194"/>
      <c r="P715" s="194"/>
      <c r="Q715" s="194"/>
      <c r="R715" s="194"/>
      <c r="S715" s="194"/>
      <c r="T715" s="195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189" t="s">
        <v>329</v>
      </c>
      <c r="AU715" s="189" t="s">
        <v>85</v>
      </c>
      <c r="AV715" s="13" t="s">
        <v>85</v>
      </c>
      <c r="AW715" s="13" t="s">
        <v>33</v>
      </c>
      <c r="AX715" s="13" t="s">
        <v>8</v>
      </c>
      <c r="AY715" s="189" t="s">
        <v>321</v>
      </c>
    </row>
    <row r="716" s="2" customFormat="1" ht="21.75" customHeight="1">
      <c r="A716" s="38"/>
      <c r="B716" s="173"/>
      <c r="C716" s="174" t="s">
        <v>1046</v>
      </c>
      <c r="D716" s="174" t="s">
        <v>323</v>
      </c>
      <c r="E716" s="175" t="s">
        <v>1047</v>
      </c>
      <c r="F716" s="176" t="s">
        <v>1048</v>
      </c>
      <c r="G716" s="177" t="s">
        <v>355</v>
      </c>
      <c r="H716" s="178">
        <v>1694.1600000000001</v>
      </c>
      <c r="I716" s="179"/>
      <c r="J716" s="180">
        <f>ROUND(I716*H716,0)</f>
        <v>0</v>
      </c>
      <c r="K716" s="176" t="s">
        <v>327</v>
      </c>
      <c r="L716" s="39"/>
      <c r="M716" s="181" t="s">
        <v>1</v>
      </c>
      <c r="N716" s="182" t="s">
        <v>42</v>
      </c>
      <c r="O716" s="77"/>
      <c r="P716" s="183">
        <f>O716*H716</f>
        <v>0</v>
      </c>
      <c r="Q716" s="183">
        <v>0</v>
      </c>
      <c r="R716" s="183">
        <f>Q716*H716</f>
        <v>0</v>
      </c>
      <c r="S716" s="183">
        <v>0</v>
      </c>
      <c r="T716" s="184">
        <f>S716*H716</f>
        <v>0</v>
      </c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R716" s="185" t="s">
        <v>91</v>
      </c>
      <c r="AT716" s="185" t="s">
        <v>323</v>
      </c>
      <c r="AU716" s="185" t="s">
        <v>85</v>
      </c>
      <c r="AY716" s="19" t="s">
        <v>321</v>
      </c>
      <c r="BE716" s="186">
        <f>IF(N716="základní",J716,0)</f>
        <v>0</v>
      </c>
      <c r="BF716" s="186">
        <f>IF(N716="snížená",J716,0)</f>
        <v>0</v>
      </c>
      <c r="BG716" s="186">
        <f>IF(N716="zákl. přenesená",J716,0)</f>
        <v>0</v>
      </c>
      <c r="BH716" s="186">
        <f>IF(N716="sníž. přenesená",J716,0)</f>
        <v>0</v>
      </c>
      <c r="BI716" s="186">
        <f>IF(N716="nulová",J716,0)</f>
        <v>0</v>
      </c>
      <c r="BJ716" s="19" t="s">
        <v>8</v>
      </c>
      <c r="BK716" s="186">
        <f>ROUND(I716*H716,0)</f>
        <v>0</v>
      </c>
      <c r="BL716" s="19" t="s">
        <v>91</v>
      </c>
      <c r="BM716" s="185" t="s">
        <v>1049</v>
      </c>
    </row>
    <row r="717" s="13" customFormat="1">
      <c r="A717" s="13"/>
      <c r="B717" s="187"/>
      <c r="C717" s="13"/>
      <c r="D717" s="188" t="s">
        <v>329</v>
      </c>
      <c r="E717" s="189" t="s">
        <v>1</v>
      </c>
      <c r="F717" s="190" t="s">
        <v>174</v>
      </c>
      <c r="G717" s="13"/>
      <c r="H717" s="191">
        <v>1694.1600000000001</v>
      </c>
      <c r="I717" s="192"/>
      <c r="J717" s="13"/>
      <c r="K717" s="13"/>
      <c r="L717" s="187"/>
      <c r="M717" s="193"/>
      <c r="N717" s="194"/>
      <c r="O717" s="194"/>
      <c r="P717" s="194"/>
      <c r="Q717" s="194"/>
      <c r="R717" s="194"/>
      <c r="S717" s="194"/>
      <c r="T717" s="195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189" t="s">
        <v>329</v>
      </c>
      <c r="AU717" s="189" t="s">
        <v>85</v>
      </c>
      <c r="AV717" s="13" t="s">
        <v>85</v>
      </c>
      <c r="AW717" s="13" t="s">
        <v>33</v>
      </c>
      <c r="AX717" s="13" t="s">
        <v>8</v>
      </c>
      <c r="AY717" s="189" t="s">
        <v>321</v>
      </c>
    </row>
    <row r="718" s="2" customFormat="1" ht="33" customHeight="1">
      <c r="A718" s="38"/>
      <c r="B718" s="173"/>
      <c r="C718" s="174" t="s">
        <v>1050</v>
      </c>
      <c r="D718" s="174" t="s">
        <v>323</v>
      </c>
      <c r="E718" s="175" t="s">
        <v>1051</v>
      </c>
      <c r="F718" s="176" t="s">
        <v>1052</v>
      </c>
      <c r="G718" s="177" t="s">
        <v>355</v>
      </c>
      <c r="H718" s="178">
        <v>59.603999999999999</v>
      </c>
      <c r="I718" s="179"/>
      <c r="J718" s="180">
        <f>ROUND(I718*H718,0)</f>
        <v>0</v>
      </c>
      <c r="K718" s="176" t="s">
        <v>327</v>
      </c>
      <c r="L718" s="39"/>
      <c r="M718" s="181" t="s">
        <v>1</v>
      </c>
      <c r="N718" s="182" t="s">
        <v>42</v>
      </c>
      <c r="O718" s="77"/>
      <c r="P718" s="183">
        <f>O718*H718</f>
        <v>0</v>
      </c>
      <c r="Q718" s="183">
        <v>0.00012999999999999999</v>
      </c>
      <c r="R718" s="183">
        <f>Q718*H718</f>
        <v>0.0077485199999999992</v>
      </c>
      <c r="S718" s="183">
        <v>0</v>
      </c>
      <c r="T718" s="184">
        <f>S718*H718</f>
        <v>0</v>
      </c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R718" s="185" t="s">
        <v>91</v>
      </c>
      <c r="AT718" s="185" t="s">
        <v>323</v>
      </c>
      <c r="AU718" s="185" t="s">
        <v>85</v>
      </c>
      <c r="AY718" s="19" t="s">
        <v>321</v>
      </c>
      <c r="BE718" s="186">
        <f>IF(N718="základní",J718,0)</f>
        <v>0</v>
      </c>
      <c r="BF718" s="186">
        <f>IF(N718="snížená",J718,0)</f>
        <v>0</v>
      </c>
      <c r="BG718" s="186">
        <f>IF(N718="zákl. přenesená",J718,0)</f>
        <v>0</v>
      </c>
      <c r="BH718" s="186">
        <f>IF(N718="sníž. přenesená",J718,0)</f>
        <v>0</v>
      </c>
      <c r="BI718" s="186">
        <f>IF(N718="nulová",J718,0)</f>
        <v>0</v>
      </c>
      <c r="BJ718" s="19" t="s">
        <v>8</v>
      </c>
      <c r="BK718" s="186">
        <f>ROUND(I718*H718,0)</f>
        <v>0</v>
      </c>
      <c r="BL718" s="19" t="s">
        <v>91</v>
      </c>
      <c r="BM718" s="185" t="s">
        <v>1053</v>
      </c>
    </row>
    <row r="719" s="13" customFormat="1">
      <c r="A719" s="13"/>
      <c r="B719" s="187"/>
      <c r="C719" s="13"/>
      <c r="D719" s="188" t="s">
        <v>329</v>
      </c>
      <c r="E719" s="189" t="s">
        <v>1</v>
      </c>
      <c r="F719" s="190" t="s">
        <v>216</v>
      </c>
      <c r="G719" s="13"/>
      <c r="H719" s="191">
        <v>11.5</v>
      </c>
      <c r="I719" s="192"/>
      <c r="J719" s="13"/>
      <c r="K719" s="13"/>
      <c r="L719" s="187"/>
      <c r="M719" s="193"/>
      <c r="N719" s="194"/>
      <c r="O719" s="194"/>
      <c r="P719" s="194"/>
      <c r="Q719" s="194"/>
      <c r="R719" s="194"/>
      <c r="S719" s="194"/>
      <c r="T719" s="195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189" t="s">
        <v>329</v>
      </c>
      <c r="AU719" s="189" t="s">
        <v>85</v>
      </c>
      <c r="AV719" s="13" t="s">
        <v>85</v>
      </c>
      <c r="AW719" s="13" t="s">
        <v>33</v>
      </c>
      <c r="AX719" s="13" t="s">
        <v>77</v>
      </c>
      <c r="AY719" s="189" t="s">
        <v>321</v>
      </c>
    </row>
    <row r="720" s="13" customFormat="1">
      <c r="A720" s="13"/>
      <c r="B720" s="187"/>
      <c r="C720" s="13"/>
      <c r="D720" s="188" t="s">
        <v>329</v>
      </c>
      <c r="E720" s="189" t="s">
        <v>1</v>
      </c>
      <c r="F720" s="190" t="s">
        <v>219</v>
      </c>
      <c r="G720" s="13"/>
      <c r="H720" s="191">
        <v>22.704000000000001</v>
      </c>
      <c r="I720" s="192"/>
      <c r="J720" s="13"/>
      <c r="K720" s="13"/>
      <c r="L720" s="187"/>
      <c r="M720" s="193"/>
      <c r="N720" s="194"/>
      <c r="O720" s="194"/>
      <c r="P720" s="194"/>
      <c r="Q720" s="194"/>
      <c r="R720" s="194"/>
      <c r="S720" s="194"/>
      <c r="T720" s="195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189" t="s">
        <v>329</v>
      </c>
      <c r="AU720" s="189" t="s">
        <v>85</v>
      </c>
      <c r="AV720" s="13" t="s">
        <v>85</v>
      </c>
      <c r="AW720" s="13" t="s">
        <v>33</v>
      </c>
      <c r="AX720" s="13" t="s">
        <v>77</v>
      </c>
      <c r="AY720" s="189" t="s">
        <v>321</v>
      </c>
    </row>
    <row r="721" s="13" customFormat="1">
      <c r="A721" s="13"/>
      <c r="B721" s="187"/>
      <c r="C721" s="13"/>
      <c r="D721" s="188" t="s">
        <v>329</v>
      </c>
      <c r="E721" s="189" t="s">
        <v>1</v>
      </c>
      <c r="F721" s="190" t="s">
        <v>228</v>
      </c>
      <c r="G721" s="13"/>
      <c r="H721" s="191">
        <v>25.399999999999999</v>
      </c>
      <c r="I721" s="192"/>
      <c r="J721" s="13"/>
      <c r="K721" s="13"/>
      <c r="L721" s="187"/>
      <c r="M721" s="193"/>
      <c r="N721" s="194"/>
      <c r="O721" s="194"/>
      <c r="P721" s="194"/>
      <c r="Q721" s="194"/>
      <c r="R721" s="194"/>
      <c r="S721" s="194"/>
      <c r="T721" s="195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189" t="s">
        <v>329</v>
      </c>
      <c r="AU721" s="189" t="s">
        <v>85</v>
      </c>
      <c r="AV721" s="13" t="s">
        <v>85</v>
      </c>
      <c r="AW721" s="13" t="s">
        <v>33</v>
      </c>
      <c r="AX721" s="13" t="s">
        <v>77</v>
      </c>
      <c r="AY721" s="189" t="s">
        <v>321</v>
      </c>
    </row>
    <row r="722" s="14" customFormat="1">
      <c r="A722" s="14"/>
      <c r="B722" s="196"/>
      <c r="C722" s="14"/>
      <c r="D722" s="188" t="s">
        <v>329</v>
      </c>
      <c r="E722" s="197" t="s">
        <v>1</v>
      </c>
      <c r="F722" s="198" t="s">
        <v>346</v>
      </c>
      <c r="G722" s="14"/>
      <c r="H722" s="199">
        <v>59.603999999999999</v>
      </c>
      <c r="I722" s="200"/>
      <c r="J722" s="14"/>
      <c r="K722" s="14"/>
      <c r="L722" s="196"/>
      <c r="M722" s="201"/>
      <c r="N722" s="202"/>
      <c r="O722" s="202"/>
      <c r="P722" s="202"/>
      <c r="Q722" s="202"/>
      <c r="R722" s="202"/>
      <c r="S722" s="202"/>
      <c r="T722" s="203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197" t="s">
        <v>329</v>
      </c>
      <c r="AU722" s="197" t="s">
        <v>85</v>
      </c>
      <c r="AV722" s="14" t="s">
        <v>88</v>
      </c>
      <c r="AW722" s="14" t="s">
        <v>33</v>
      </c>
      <c r="AX722" s="14" t="s">
        <v>8</v>
      </c>
      <c r="AY722" s="197" t="s">
        <v>321</v>
      </c>
    </row>
    <row r="723" s="2" customFormat="1" ht="37.8" customHeight="1">
      <c r="A723" s="38"/>
      <c r="B723" s="173"/>
      <c r="C723" s="174" t="s">
        <v>1054</v>
      </c>
      <c r="D723" s="174" t="s">
        <v>323</v>
      </c>
      <c r="E723" s="175" t="s">
        <v>1055</v>
      </c>
      <c r="F723" s="176" t="s">
        <v>1056</v>
      </c>
      <c r="G723" s="177" t="s">
        <v>355</v>
      </c>
      <c r="H723" s="178">
        <v>455.72000000000003</v>
      </c>
      <c r="I723" s="179"/>
      <c r="J723" s="180">
        <f>ROUND(I723*H723,0)</f>
        <v>0</v>
      </c>
      <c r="K723" s="176" t="s">
        <v>327</v>
      </c>
      <c r="L723" s="39"/>
      <c r="M723" s="181" t="s">
        <v>1</v>
      </c>
      <c r="N723" s="182" t="s">
        <v>42</v>
      </c>
      <c r="O723" s="77"/>
      <c r="P723" s="183">
        <f>O723*H723</f>
        <v>0</v>
      </c>
      <c r="Q723" s="183">
        <v>0.00021000000000000001</v>
      </c>
      <c r="R723" s="183">
        <f>Q723*H723</f>
        <v>0.095701200000000014</v>
      </c>
      <c r="S723" s="183">
        <v>0</v>
      </c>
      <c r="T723" s="184">
        <f>S723*H723</f>
        <v>0</v>
      </c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R723" s="185" t="s">
        <v>91</v>
      </c>
      <c r="AT723" s="185" t="s">
        <v>323</v>
      </c>
      <c r="AU723" s="185" t="s">
        <v>85</v>
      </c>
      <c r="AY723" s="19" t="s">
        <v>321</v>
      </c>
      <c r="BE723" s="186">
        <f>IF(N723="základní",J723,0)</f>
        <v>0</v>
      </c>
      <c r="BF723" s="186">
        <f>IF(N723="snížená",J723,0)</f>
        <v>0</v>
      </c>
      <c r="BG723" s="186">
        <f>IF(N723="zákl. přenesená",J723,0)</f>
        <v>0</v>
      </c>
      <c r="BH723" s="186">
        <f>IF(N723="sníž. přenesená",J723,0)</f>
        <v>0</v>
      </c>
      <c r="BI723" s="186">
        <f>IF(N723="nulová",J723,0)</f>
        <v>0</v>
      </c>
      <c r="BJ723" s="19" t="s">
        <v>8</v>
      </c>
      <c r="BK723" s="186">
        <f>ROUND(I723*H723,0)</f>
        <v>0</v>
      </c>
      <c r="BL723" s="19" t="s">
        <v>91</v>
      </c>
      <c r="BM723" s="185" t="s">
        <v>1057</v>
      </c>
    </row>
    <row r="724" s="13" customFormat="1">
      <c r="A724" s="13"/>
      <c r="B724" s="187"/>
      <c r="C724" s="13"/>
      <c r="D724" s="188" t="s">
        <v>329</v>
      </c>
      <c r="E724" s="189" t="s">
        <v>1</v>
      </c>
      <c r="F724" s="190" t="s">
        <v>210</v>
      </c>
      <c r="G724" s="13"/>
      <c r="H724" s="191">
        <v>403.72000000000003</v>
      </c>
      <c r="I724" s="192"/>
      <c r="J724" s="13"/>
      <c r="K724" s="13"/>
      <c r="L724" s="187"/>
      <c r="M724" s="193"/>
      <c r="N724" s="194"/>
      <c r="O724" s="194"/>
      <c r="P724" s="194"/>
      <c r="Q724" s="194"/>
      <c r="R724" s="194"/>
      <c r="S724" s="194"/>
      <c r="T724" s="195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189" t="s">
        <v>329</v>
      </c>
      <c r="AU724" s="189" t="s">
        <v>85</v>
      </c>
      <c r="AV724" s="13" t="s">
        <v>85</v>
      </c>
      <c r="AW724" s="13" t="s">
        <v>33</v>
      </c>
      <c r="AX724" s="13" t="s">
        <v>77</v>
      </c>
      <c r="AY724" s="189" t="s">
        <v>321</v>
      </c>
    </row>
    <row r="725" s="13" customFormat="1">
      <c r="A725" s="13"/>
      <c r="B725" s="187"/>
      <c r="C725" s="13"/>
      <c r="D725" s="188" t="s">
        <v>329</v>
      </c>
      <c r="E725" s="189" t="s">
        <v>1</v>
      </c>
      <c r="F725" s="190" t="s">
        <v>213</v>
      </c>
      <c r="G725" s="13"/>
      <c r="H725" s="191">
        <v>52</v>
      </c>
      <c r="I725" s="192"/>
      <c r="J725" s="13"/>
      <c r="K725" s="13"/>
      <c r="L725" s="187"/>
      <c r="M725" s="193"/>
      <c r="N725" s="194"/>
      <c r="O725" s="194"/>
      <c r="P725" s="194"/>
      <c r="Q725" s="194"/>
      <c r="R725" s="194"/>
      <c r="S725" s="194"/>
      <c r="T725" s="195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189" t="s">
        <v>329</v>
      </c>
      <c r="AU725" s="189" t="s">
        <v>85</v>
      </c>
      <c r="AV725" s="13" t="s">
        <v>85</v>
      </c>
      <c r="AW725" s="13" t="s">
        <v>33</v>
      </c>
      <c r="AX725" s="13" t="s">
        <v>77</v>
      </c>
      <c r="AY725" s="189" t="s">
        <v>321</v>
      </c>
    </row>
    <row r="726" s="14" customFormat="1">
      <c r="A726" s="14"/>
      <c r="B726" s="196"/>
      <c r="C726" s="14"/>
      <c r="D726" s="188" t="s">
        <v>329</v>
      </c>
      <c r="E726" s="197" t="s">
        <v>1</v>
      </c>
      <c r="F726" s="198" t="s">
        <v>346</v>
      </c>
      <c r="G726" s="14"/>
      <c r="H726" s="199">
        <v>455.72000000000003</v>
      </c>
      <c r="I726" s="200"/>
      <c r="J726" s="14"/>
      <c r="K726" s="14"/>
      <c r="L726" s="196"/>
      <c r="M726" s="201"/>
      <c r="N726" s="202"/>
      <c r="O726" s="202"/>
      <c r="P726" s="202"/>
      <c r="Q726" s="202"/>
      <c r="R726" s="202"/>
      <c r="S726" s="202"/>
      <c r="T726" s="203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197" t="s">
        <v>329</v>
      </c>
      <c r="AU726" s="197" t="s">
        <v>85</v>
      </c>
      <c r="AV726" s="14" t="s">
        <v>88</v>
      </c>
      <c r="AW726" s="14" t="s">
        <v>33</v>
      </c>
      <c r="AX726" s="14" t="s">
        <v>8</v>
      </c>
      <c r="AY726" s="197" t="s">
        <v>321</v>
      </c>
    </row>
    <row r="727" s="2" customFormat="1" ht="24.15" customHeight="1">
      <c r="A727" s="38"/>
      <c r="B727" s="173"/>
      <c r="C727" s="174" t="s">
        <v>1058</v>
      </c>
      <c r="D727" s="174" t="s">
        <v>323</v>
      </c>
      <c r="E727" s="175" t="s">
        <v>1059</v>
      </c>
      <c r="F727" s="176" t="s">
        <v>1060</v>
      </c>
      <c r="G727" s="177" t="s">
        <v>1061</v>
      </c>
      <c r="H727" s="178">
        <v>3</v>
      </c>
      <c r="I727" s="179"/>
      <c r="J727" s="180">
        <f>ROUND(I727*H727,0)</f>
        <v>0</v>
      </c>
      <c r="K727" s="176" t="s">
        <v>327</v>
      </c>
      <c r="L727" s="39"/>
      <c r="M727" s="181" t="s">
        <v>1</v>
      </c>
      <c r="N727" s="182" t="s">
        <v>42</v>
      </c>
      <c r="O727" s="77"/>
      <c r="P727" s="183">
        <f>O727*H727</f>
        <v>0</v>
      </c>
      <c r="Q727" s="183">
        <v>0</v>
      </c>
      <c r="R727" s="183">
        <f>Q727*H727</f>
        <v>0</v>
      </c>
      <c r="S727" s="183">
        <v>0</v>
      </c>
      <c r="T727" s="184">
        <f>S727*H727</f>
        <v>0</v>
      </c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R727" s="185" t="s">
        <v>91</v>
      </c>
      <c r="AT727" s="185" t="s">
        <v>323</v>
      </c>
      <c r="AU727" s="185" t="s">
        <v>85</v>
      </c>
      <c r="AY727" s="19" t="s">
        <v>321</v>
      </c>
      <c r="BE727" s="186">
        <f>IF(N727="základní",J727,0)</f>
        <v>0</v>
      </c>
      <c r="BF727" s="186">
        <f>IF(N727="snížená",J727,0)</f>
        <v>0</v>
      </c>
      <c r="BG727" s="186">
        <f>IF(N727="zákl. přenesená",J727,0)</f>
        <v>0</v>
      </c>
      <c r="BH727" s="186">
        <f>IF(N727="sníž. přenesená",J727,0)</f>
        <v>0</v>
      </c>
      <c r="BI727" s="186">
        <f>IF(N727="nulová",J727,0)</f>
        <v>0</v>
      </c>
      <c r="BJ727" s="19" t="s">
        <v>8</v>
      </c>
      <c r="BK727" s="186">
        <f>ROUND(I727*H727,0)</f>
        <v>0</v>
      </c>
      <c r="BL727" s="19" t="s">
        <v>91</v>
      </c>
      <c r="BM727" s="185" t="s">
        <v>1062</v>
      </c>
    </row>
    <row r="728" s="13" customFormat="1">
      <c r="A728" s="13"/>
      <c r="B728" s="187"/>
      <c r="C728" s="13"/>
      <c r="D728" s="188" t="s">
        <v>329</v>
      </c>
      <c r="E728" s="189" t="s">
        <v>1</v>
      </c>
      <c r="F728" s="190" t="s">
        <v>88</v>
      </c>
      <c r="G728" s="13"/>
      <c r="H728" s="191">
        <v>3</v>
      </c>
      <c r="I728" s="192"/>
      <c r="J728" s="13"/>
      <c r="K728" s="13"/>
      <c r="L728" s="187"/>
      <c r="M728" s="193"/>
      <c r="N728" s="194"/>
      <c r="O728" s="194"/>
      <c r="P728" s="194"/>
      <c r="Q728" s="194"/>
      <c r="R728" s="194"/>
      <c r="S728" s="194"/>
      <c r="T728" s="195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189" t="s">
        <v>329</v>
      </c>
      <c r="AU728" s="189" t="s">
        <v>85</v>
      </c>
      <c r="AV728" s="13" t="s">
        <v>85</v>
      </c>
      <c r="AW728" s="13" t="s">
        <v>33</v>
      </c>
      <c r="AX728" s="13" t="s">
        <v>8</v>
      </c>
      <c r="AY728" s="189" t="s">
        <v>321</v>
      </c>
    </row>
    <row r="729" s="2" customFormat="1" ht="33" customHeight="1">
      <c r="A729" s="38"/>
      <c r="B729" s="173"/>
      <c r="C729" s="174" t="s">
        <v>1063</v>
      </c>
      <c r="D729" s="174" t="s">
        <v>323</v>
      </c>
      <c r="E729" s="175" t="s">
        <v>1064</v>
      </c>
      <c r="F729" s="176" t="s">
        <v>1065</v>
      </c>
      <c r="G729" s="177" t="s">
        <v>1061</v>
      </c>
      <c r="H729" s="178">
        <v>90</v>
      </c>
      <c r="I729" s="179"/>
      <c r="J729" s="180">
        <f>ROUND(I729*H729,0)</f>
        <v>0</v>
      </c>
      <c r="K729" s="176" t="s">
        <v>327</v>
      </c>
      <c r="L729" s="39"/>
      <c r="M729" s="181" t="s">
        <v>1</v>
      </c>
      <c r="N729" s="182" t="s">
        <v>42</v>
      </c>
      <c r="O729" s="77"/>
      <c r="P729" s="183">
        <f>O729*H729</f>
        <v>0</v>
      </c>
      <c r="Q729" s="183">
        <v>0</v>
      </c>
      <c r="R729" s="183">
        <f>Q729*H729</f>
        <v>0</v>
      </c>
      <c r="S729" s="183">
        <v>0</v>
      </c>
      <c r="T729" s="184">
        <f>S729*H729</f>
        <v>0</v>
      </c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R729" s="185" t="s">
        <v>91</v>
      </c>
      <c r="AT729" s="185" t="s">
        <v>323</v>
      </c>
      <c r="AU729" s="185" t="s">
        <v>85</v>
      </c>
      <c r="AY729" s="19" t="s">
        <v>321</v>
      </c>
      <c r="BE729" s="186">
        <f>IF(N729="základní",J729,0)</f>
        <v>0</v>
      </c>
      <c r="BF729" s="186">
        <f>IF(N729="snížená",J729,0)</f>
        <v>0</v>
      </c>
      <c r="BG729" s="186">
        <f>IF(N729="zákl. přenesená",J729,0)</f>
        <v>0</v>
      </c>
      <c r="BH729" s="186">
        <f>IF(N729="sníž. přenesená",J729,0)</f>
        <v>0</v>
      </c>
      <c r="BI729" s="186">
        <f>IF(N729="nulová",J729,0)</f>
        <v>0</v>
      </c>
      <c r="BJ729" s="19" t="s">
        <v>8</v>
      </c>
      <c r="BK729" s="186">
        <f>ROUND(I729*H729,0)</f>
        <v>0</v>
      </c>
      <c r="BL729" s="19" t="s">
        <v>91</v>
      </c>
      <c r="BM729" s="185" t="s">
        <v>1066</v>
      </c>
    </row>
    <row r="730" s="13" customFormat="1">
      <c r="A730" s="13"/>
      <c r="B730" s="187"/>
      <c r="C730" s="13"/>
      <c r="D730" s="188" t="s">
        <v>329</v>
      </c>
      <c r="E730" s="189" t="s">
        <v>1</v>
      </c>
      <c r="F730" s="190" t="s">
        <v>1067</v>
      </c>
      <c r="G730" s="13"/>
      <c r="H730" s="191">
        <v>90</v>
      </c>
      <c r="I730" s="192"/>
      <c r="J730" s="13"/>
      <c r="K730" s="13"/>
      <c r="L730" s="187"/>
      <c r="M730" s="193"/>
      <c r="N730" s="194"/>
      <c r="O730" s="194"/>
      <c r="P730" s="194"/>
      <c r="Q730" s="194"/>
      <c r="R730" s="194"/>
      <c r="S730" s="194"/>
      <c r="T730" s="195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189" t="s">
        <v>329</v>
      </c>
      <c r="AU730" s="189" t="s">
        <v>85</v>
      </c>
      <c r="AV730" s="13" t="s">
        <v>85</v>
      </c>
      <c r="AW730" s="13" t="s">
        <v>33</v>
      </c>
      <c r="AX730" s="13" t="s">
        <v>8</v>
      </c>
      <c r="AY730" s="189" t="s">
        <v>321</v>
      </c>
    </row>
    <row r="731" s="2" customFormat="1" ht="24.15" customHeight="1">
      <c r="A731" s="38"/>
      <c r="B731" s="173"/>
      <c r="C731" s="174" t="s">
        <v>1068</v>
      </c>
      <c r="D731" s="174" t="s">
        <v>323</v>
      </c>
      <c r="E731" s="175" t="s">
        <v>1069</v>
      </c>
      <c r="F731" s="176" t="s">
        <v>1070</v>
      </c>
      <c r="G731" s="177" t="s">
        <v>1061</v>
      </c>
      <c r="H731" s="178">
        <v>3</v>
      </c>
      <c r="I731" s="179"/>
      <c r="J731" s="180">
        <f>ROUND(I731*H731,0)</f>
        <v>0</v>
      </c>
      <c r="K731" s="176" t="s">
        <v>327</v>
      </c>
      <c r="L731" s="39"/>
      <c r="M731" s="181" t="s">
        <v>1</v>
      </c>
      <c r="N731" s="182" t="s">
        <v>42</v>
      </c>
      <c r="O731" s="77"/>
      <c r="P731" s="183">
        <f>O731*H731</f>
        <v>0</v>
      </c>
      <c r="Q731" s="183">
        <v>0</v>
      </c>
      <c r="R731" s="183">
        <f>Q731*H731</f>
        <v>0</v>
      </c>
      <c r="S731" s="183">
        <v>0</v>
      </c>
      <c r="T731" s="184">
        <f>S731*H731</f>
        <v>0</v>
      </c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R731" s="185" t="s">
        <v>91</v>
      </c>
      <c r="AT731" s="185" t="s">
        <v>323</v>
      </c>
      <c r="AU731" s="185" t="s">
        <v>85</v>
      </c>
      <c r="AY731" s="19" t="s">
        <v>321</v>
      </c>
      <c r="BE731" s="186">
        <f>IF(N731="základní",J731,0)</f>
        <v>0</v>
      </c>
      <c r="BF731" s="186">
        <f>IF(N731="snížená",J731,0)</f>
        <v>0</v>
      </c>
      <c r="BG731" s="186">
        <f>IF(N731="zákl. přenesená",J731,0)</f>
        <v>0</v>
      </c>
      <c r="BH731" s="186">
        <f>IF(N731="sníž. přenesená",J731,0)</f>
        <v>0</v>
      </c>
      <c r="BI731" s="186">
        <f>IF(N731="nulová",J731,0)</f>
        <v>0</v>
      </c>
      <c r="BJ731" s="19" t="s">
        <v>8</v>
      </c>
      <c r="BK731" s="186">
        <f>ROUND(I731*H731,0)</f>
        <v>0</v>
      </c>
      <c r="BL731" s="19" t="s">
        <v>91</v>
      </c>
      <c r="BM731" s="185" t="s">
        <v>1071</v>
      </c>
    </row>
    <row r="732" s="13" customFormat="1">
      <c r="A732" s="13"/>
      <c r="B732" s="187"/>
      <c r="C732" s="13"/>
      <c r="D732" s="188" t="s">
        <v>329</v>
      </c>
      <c r="E732" s="189" t="s">
        <v>1</v>
      </c>
      <c r="F732" s="190" t="s">
        <v>88</v>
      </c>
      <c r="G732" s="13"/>
      <c r="H732" s="191">
        <v>3</v>
      </c>
      <c r="I732" s="192"/>
      <c r="J732" s="13"/>
      <c r="K732" s="13"/>
      <c r="L732" s="187"/>
      <c r="M732" s="193"/>
      <c r="N732" s="194"/>
      <c r="O732" s="194"/>
      <c r="P732" s="194"/>
      <c r="Q732" s="194"/>
      <c r="R732" s="194"/>
      <c r="S732" s="194"/>
      <c r="T732" s="195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189" t="s">
        <v>329</v>
      </c>
      <c r="AU732" s="189" t="s">
        <v>85</v>
      </c>
      <c r="AV732" s="13" t="s">
        <v>85</v>
      </c>
      <c r="AW732" s="13" t="s">
        <v>33</v>
      </c>
      <c r="AX732" s="13" t="s">
        <v>8</v>
      </c>
      <c r="AY732" s="189" t="s">
        <v>321</v>
      </c>
    </row>
    <row r="733" s="2" customFormat="1" ht="24.15" customHeight="1">
      <c r="A733" s="38"/>
      <c r="B733" s="173"/>
      <c r="C733" s="174" t="s">
        <v>1072</v>
      </c>
      <c r="D733" s="174" t="s">
        <v>323</v>
      </c>
      <c r="E733" s="175" t="s">
        <v>1073</v>
      </c>
      <c r="F733" s="176" t="s">
        <v>1074</v>
      </c>
      <c r="G733" s="177" t="s">
        <v>355</v>
      </c>
      <c r="H733" s="178">
        <v>1939.701</v>
      </c>
      <c r="I733" s="179"/>
      <c r="J733" s="180">
        <f>ROUND(I733*H733,0)</f>
        <v>0</v>
      </c>
      <c r="K733" s="176" t="s">
        <v>327</v>
      </c>
      <c r="L733" s="39"/>
      <c r="M733" s="181" t="s">
        <v>1</v>
      </c>
      <c r="N733" s="182" t="s">
        <v>42</v>
      </c>
      <c r="O733" s="77"/>
      <c r="P733" s="183">
        <f>O733*H733</f>
        <v>0</v>
      </c>
      <c r="Q733" s="183">
        <v>3.4999999999999997E-05</v>
      </c>
      <c r="R733" s="183">
        <f>Q733*H733</f>
        <v>0.067889535000000001</v>
      </c>
      <c r="S733" s="183">
        <v>0</v>
      </c>
      <c r="T733" s="184">
        <f>S733*H733</f>
        <v>0</v>
      </c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R733" s="185" t="s">
        <v>91</v>
      </c>
      <c r="AT733" s="185" t="s">
        <v>323</v>
      </c>
      <c r="AU733" s="185" t="s">
        <v>85</v>
      </c>
      <c r="AY733" s="19" t="s">
        <v>321</v>
      </c>
      <c r="BE733" s="186">
        <f>IF(N733="základní",J733,0)</f>
        <v>0</v>
      </c>
      <c r="BF733" s="186">
        <f>IF(N733="snížená",J733,0)</f>
        <v>0</v>
      </c>
      <c r="BG733" s="186">
        <f>IF(N733="zákl. přenesená",J733,0)</f>
        <v>0</v>
      </c>
      <c r="BH733" s="186">
        <f>IF(N733="sníž. přenesená",J733,0)</f>
        <v>0</v>
      </c>
      <c r="BI733" s="186">
        <f>IF(N733="nulová",J733,0)</f>
        <v>0</v>
      </c>
      <c r="BJ733" s="19" t="s">
        <v>8</v>
      </c>
      <c r="BK733" s="186">
        <f>ROUND(I733*H733,0)</f>
        <v>0</v>
      </c>
      <c r="BL733" s="19" t="s">
        <v>91</v>
      </c>
      <c r="BM733" s="185" t="s">
        <v>1075</v>
      </c>
    </row>
    <row r="734" s="13" customFormat="1">
      <c r="A734" s="13"/>
      <c r="B734" s="187"/>
      <c r="C734" s="13"/>
      <c r="D734" s="188" t="s">
        <v>329</v>
      </c>
      <c r="E734" s="189" t="s">
        <v>1</v>
      </c>
      <c r="F734" s="190" t="s">
        <v>1076</v>
      </c>
      <c r="G734" s="13"/>
      <c r="H734" s="191">
        <v>646.56700000000001</v>
      </c>
      <c r="I734" s="192"/>
      <c r="J734" s="13"/>
      <c r="K734" s="13"/>
      <c r="L734" s="187"/>
      <c r="M734" s="193"/>
      <c r="N734" s="194"/>
      <c r="O734" s="194"/>
      <c r="P734" s="194"/>
      <c r="Q734" s="194"/>
      <c r="R734" s="194"/>
      <c r="S734" s="194"/>
      <c r="T734" s="195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189" t="s">
        <v>329</v>
      </c>
      <c r="AU734" s="189" t="s">
        <v>85</v>
      </c>
      <c r="AV734" s="13" t="s">
        <v>85</v>
      </c>
      <c r="AW734" s="13" t="s">
        <v>33</v>
      </c>
      <c r="AX734" s="13" t="s">
        <v>77</v>
      </c>
      <c r="AY734" s="189" t="s">
        <v>321</v>
      </c>
    </row>
    <row r="735" s="14" customFormat="1">
      <c r="A735" s="14"/>
      <c r="B735" s="196"/>
      <c r="C735" s="14"/>
      <c r="D735" s="188" t="s">
        <v>329</v>
      </c>
      <c r="E735" s="197" t="s">
        <v>1</v>
      </c>
      <c r="F735" s="198" t="s">
        <v>1077</v>
      </c>
      <c r="G735" s="14"/>
      <c r="H735" s="199">
        <v>646.56700000000001</v>
      </c>
      <c r="I735" s="200"/>
      <c r="J735" s="14"/>
      <c r="K735" s="14"/>
      <c r="L735" s="196"/>
      <c r="M735" s="201"/>
      <c r="N735" s="202"/>
      <c r="O735" s="202"/>
      <c r="P735" s="202"/>
      <c r="Q735" s="202"/>
      <c r="R735" s="202"/>
      <c r="S735" s="202"/>
      <c r="T735" s="203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197" t="s">
        <v>329</v>
      </c>
      <c r="AU735" s="197" t="s">
        <v>85</v>
      </c>
      <c r="AV735" s="14" t="s">
        <v>88</v>
      </c>
      <c r="AW735" s="14" t="s">
        <v>33</v>
      </c>
      <c r="AX735" s="14" t="s">
        <v>77</v>
      </c>
      <c r="AY735" s="197" t="s">
        <v>321</v>
      </c>
    </row>
    <row r="736" s="13" customFormat="1">
      <c r="A736" s="13"/>
      <c r="B736" s="187"/>
      <c r="C736" s="13"/>
      <c r="D736" s="188" t="s">
        <v>329</v>
      </c>
      <c r="E736" s="189" t="s">
        <v>1</v>
      </c>
      <c r="F736" s="190" t="s">
        <v>1076</v>
      </c>
      <c r="G736" s="13"/>
      <c r="H736" s="191">
        <v>646.56700000000001</v>
      </c>
      <c r="I736" s="192"/>
      <c r="J736" s="13"/>
      <c r="K736" s="13"/>
      <c r="L736" s="187"/>
      <c r="M736" s="193"/>
      <c r="N736" s="194"/>
      <c r="O736" s="194"/>
      <c r="P736" s="194"/>
      <c r="Q736" s="194"/>
      <c r="R736" s="194"/>
      <c r="S736" s="194"/>
      <c r="T736" s="195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189" t="s">
        <v>329</v>
      </c>
      <c r="AU736" s="189" t="s">
        <v>85</v>
      </c>
      <c r="AV736" s="13" t="s">
        <v>85</v>
      </c>
      <c r="AW736" s="13" t="s">
        <v>33</v>
      </c>
      <c r="AX736" s="13" t="s">
        <v>77</v>
      </c>
      <c r="AY736" s="189" t="s">
        <v>321</v>
      </c>
    </row>
    <row r="737" s="14" customFormat="1">
      <c r="A737" s="14"/>
      <c r="B737" s="196"/>
      <c r="C737" s="14"/>
      <c r="D737" s="188" t="s">
        <v>329</v>
      </c>
      <c r="E737" s="197" t="s">
        <v>1</v>
      </c>
      <c r="F737" s="198" t="s">
        <v>1078</v>
      </c>
      <c r="G737" s="14"/>
      <c r="H737" s="199">
        <v>646.56700000000001</v>
      </c>
      <c r="I737" s="200"/>
      <c r="J737" s="14"/>
      <c r="K737" s="14"/>
      <c r="L737" s="196"/>
      <c r="M737" s="201"/>
      <c r="N737" s="202"/>
      <c r="O737" s="202"/>
      <c r="P737" s="202"/>
      <c r="Q737" s="202"/>
      <c r="R737" s="202"/>
      <c r="S737" s="202"/>
      <c r="T737" s="20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197" t="s">
        <v>329</v>
      </c>
      <c r="AU737" s="197" t="s">
        <v>85</v>
      </c>
      <c r="AV737" s="14" t="s">
        <v>88</v>
      </c>
      <c r="AW737" s="14" t="s">
        <v>33</v>
      </c>
      <c r="AX737" s="14" t="s">
        <v>77</v>
      </c>
      <c r="AY737" s="197" t="s">
        <v>321</v>
      </c>
    </row>
    <row r="738" s="13" customFormat="1">
      <c r="A738" s="13"/>
      <c r="B738" s="187"/>
      <c r="C738" s="13"/>
      <c r="D738" s="188" t="s">
        <v>329</v>
      </c>
      <c r="E738" s="189" t="s">
        <v>1</v>
      </c>
      <c r="F738" s="190" t="s">
        <v>1076</v>
      </c>
      <c r="G738" s="13"/>
      <c r="H738" s="191">
        <v>646.56700000000001</v>
      </c>
      <c r="I738" s="192"/>
      <c r="J738" s="13"/>
      <c r="K738" s="13"/>
      <c r="L738" s="187"/>
      <c r="M738" s="193"/>
      <c r="N738" s="194"/>
      <c r="O738" s="194"/>
      <c r="P738" s="194"/>
      <c r="Q738" s="194"/>
      <c r="R738" s="194"/>
      <c r="S738" s="194"/>
      <c r="T738" s="195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189" t="s">
        <v>329</v>
      </c>
      <c r="AU738" s="189" t="s">
        <v>85</v>
      </c>
      <c r="AV738" s="13" t="s">
        <v>85</v>
      </c>
      <c r="AW738" s="13" t="s">
        <v>33</v>
      </c>
      <c r="AX738" s="13" t="s">
        <v>77</v>
      </c>
      <c r="AY738" s="189" t="s">
        <v>321</v>
      </c>
    </row>
    <row r="739" s="14" customFormat="1">
      <c r="A739" s="14"/>
      <c r="B739" s="196"/>
      <c r="C739" s="14"/>
      <c r="D739" s="188" t="s">
        <v>329</v>
      </c>
      <c r="E739" s="197" t="s">
        <v>1</v>
      </c>
      <c r="F739" s="198" t="s">
        <v>1079</v>
      </c>
      <c r="G739" s="14"/>
      <c r="H739" s="199">
        <v>646.56700000000001</v>
      </c>
      <c r="I739" s="200"/>
      <c r="J739" s="14"/>
      <c r="K739" s="14"/>
      <c r="L739" s="196"/>
      <c r="M739" s="201"/>
      <c r="N739" s="202"/>
      <c r="O739" s="202"/>
      <c r="P739" s="202"/>
      <c r="Q739" s="202"/>
      <c r="R739" s="202"/>
      <c r="S739" s="202"/>
      <c r="T739" s="203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197" t="s">
        <v>329</v>
      </c>
      <c r="AU739" s="197" t="s">
        <v>85</v>
      </c>
      <c r="AV739" s="14" t="s">
        <v>88</v>
      </c>
      <c r="AW739" s="14" t="s">
        <v>33</v>
      </c>
      <c r="AX739" s="14" t="s">
        <v>77</v>
      </c>
      <c r="AY739" s="197" t="s">
        <v>321</v>
      </c>
    </row>
    <row r="740" s="15" customFormat="1">
      <c r="A740" s="15"/>
      <c r="B740" s="204"/>
      <c r="C740" s="15"/>
      <c r="D740" s="188" t="s">
        <v>329</v>
      </c>
      <c r="E740" s="205" t="s">
        <v>1</v>
      </c>
      <c r="F740" s="206" t="s">
        <v>442</v>
      </c>
      <c r="G740" s="15"/>
      <c r="H740" s="207">
        <v>1939.701</v>
      </c>
      <c r="I740" s="208"/>
      <c r="J740" s="15"/>
      <c r="K740" s="15"/>
      <c r="L740" s="204"/>
      <c r="M740" s="209"/>
      <c r="N740" s="210"/>
      <c r="O740" s="210"/>
      <c r="P740" s="210"/>
      <c r="Q740" s="210"/>
      <c r="R740" s="210"/>
      <c r="S740" s="210"/>
      <c r="T740" s="211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05" t="s">
        <v>329</v>
      </c>
      <c r="AU740" s="205" t="s">
        <v>85</v>
      </c>
      <c r="AV740" s="15" t="s">
        <v>91</v>
      </c>
      <c r="AW740" s="15" t="s">
        <v>33</v>
      </c>
      <c r="AX740" s="15" t="s">
        <v>8</v>
      </c>
      <c r="AY740" s="205" t="s">
        <v>321</v>
      </c>
    </row>
    <row r="741" s="2" customFormat="1" ht="24.15" customHeight="1">
      <c r="A741" s="38"/>
      <c r="B741" s="173"/>
      <c r="C741" s="174" t="s">
        <v>1080</v>
      </c>
      <c r="D741" s="174" t="s">
        <v>323</v>
      </c>
      <c r="E741" s="175" t="s">
        <v>1081</v>
      </c>
      <c r="F741" s="176" t="s">
        <v>1082</v>
      </c>
      <c r="G741" s="177" t="s">
        <v>355</v>
      </c>
      <c r="H741" s="178">
        <v>993.20799999999997</v>
      </c>
      <c r="I741" s="179"/>
      <c r="J741" s="180">
        <f>ROUND(I741*H741,0)</f>
        <v>0</v>
      </c>
      <c r="K741" s="176" t="s">
        <v>327</v>
      </c>
      <c r="L741" s="39"/>
      <c r="M741" s="181" t="s">
        <v>1</v>
      </c>
      <c r="N741" s="182" t="s">
        <v>42</v>
      </c>
      <c r="O741" s="77"/>
      <c r="P741" s="183">
        <f>O741*H741</f>
        <v>0</v>
      </c>
      <c r="Q741" s="183">
        <v>0</v>
      </c>
      <c r="R741" s="183">
        <f>Q741*H741</f>
        <v>0</v>
      </c>
      <c r="S741" s="183">
        <v>0</v>
      </c>
      <c r="T741" s="184">
        <f>S741*H741</f>
        <v>0</v>
      </c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R741" s="185" t="s">
        <v>91</v>
      </c>
      <c r="AT741" s="185" t="s">
        <v>323</v>
      </c>
      <c r="AU741" s="185" t="s">
        <v>85</v>
      </c>
      <c r="AY741" s="19" t="s">
        <v>321</v>
      </c>
      <c r="BE741" s="186">
        <f>IF(N741="základní",J741,0)</f>
        <v>0</v>
      </c>
      <c r="BF741" s="186">
        <f>IF(N741="snížená",J741,0)</f>
        <v>0</v>
      </c>
      <c r="BG741" s="186">
        <f>IF(N741="zákl. přenesená",J741,0)</f>
        <v>0</v>
      </c>
      <c r="BH741" s="186">
        <f>IF(N741="sníž. přenesená",J741,0)</f>
        <v>0</v>
      </c>
      <c r="BI741" s="186">
        <f>IF(N741="nulová",J741,0)</f>
        <v>0</v>
      </c>
      <c r="BJ741" s="19" t="s">
        <v>8</v>
      </c>
      <c r="BK741" s="186">
        <f>ROUND(I741*H741,0)</f>
        <v>0</v>
      </c>
      <c r="BL741" s="19" t="s">
        <v>91</v>
      </c>
      <c r="BM741" s="185" t="s">
        <v>1083</v>
      </c>
    </row>
    <row r="742" s="13" customFormat="1">
      <c r="A742" s="13"/>
      <c r="B742" s="187"/>
      <c r="C742" s="13"/>
      <c r="D742" s="188" t="s">
        <v>329</v>
      </c>
      <c r="E742" s="189" t="s">
        <v>1</v>
      </c>
      <c r="F742" s="190" t="s">
        <v>1084</v>
      </c>
      <c r="G742" s="13"/>
      <c r="H742" s="191">
        <v>410.31999999999999</v>
      </c>
      <c r="I742" s="192"/>
      <c r="J742" s="13"/>
      <c r="K742" s="13"/>
      <c r="L742" s="187"/>
      <c r="M742" s="193"/>
      <c r="N742" s="194"/>
      <c r="O742" s="194"/>
      <c r="P742" s="194"/>
      <c r="Q742" s="194"/>
      <c r="R742" s="194"/>
      <c r="S742" s="194"/>
      <c r="T742" s="195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189" t="s">
        <v>329</v>
      </c>
      <c r="AU742" s="189" t="s">
        <v>85</v>
      </c>
      <c r="AV742" s="13" t="s">
        <v>85</v>
      </c>
      <c r="AW742" s="13" t="s">
        <v>33</v>
      </c>
      <c r="AX742" s="13" t="s">
        <v>77</v>
      </c>
      <c r="AY742" s="189" t="s">
        <v>321</v>
      </c>
    </row>
    <row r="743" s="13" customFormat="1">
      <c r="A743" s="13"/>
      <c r="B743" s="187"/>
      <c r="C743" s="13"/>
      <c r="D743" s="188" t="s">
        <v>329</v>
      </c>
      <c r="E743" s="189" t="s">
        <v>1</v>
      </c>
      <c r="F743" s="190" t="s">
        <v>1085</v>
      </c>
      <c r="G743" s="13"/>
      <c r="H743" s="191">
        <v>276.80000000000001</v>
      </c>
      <c r="I743" s="192"/>
      <c r="J743" s="13"/>
      <c r="K743" s="13"/>
      <c r="L743" s="187"/>
      <c r="M743" s="193"/>
      <c r="N743" s="194"/>
      <c r="O743" s="194"/>
      <c r="P743" s="194"/>
      <c r="Q743" s="194"/>
      <c r="R743" s="194"/>
      <c r="S743" s="194"/>
      <c r="T743" s="195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189" t="s">
        <v>329</v>
      </c>
      <c r="AU743" s="189" t="s">
        <v>85</v>
      </c>
      <c r="AV743" s="13" t="s">
        <v>85</v>
      </c>
      <c r="AW743" s="13" t="s">
        <v>33</v>
      </c>
      <c r="AX743" s="13" t="s">
        <v>77</v>
      </c>
      <c r="AY743" s="189" t="s">
        <v>321</v>
      </c>
    </row>
    <row r="744" s="13" customFormat="1">
      <c r="A744" s="13"/>
      <c r="B744" s="187"/>
      <c r="C744" s="13"/>
      <c r="D744" s="188" t="s">
        <v>329</v>
      </c>
      <c r="E744" s="189" t="s">
        <v>1</v>
      </c>
      <c r="F744" s="190" t="s">
        <v>1086</v>
      </c>
      <c r="G744" s="13"/>
      <c r="H744" s="191">
        <v>56.700000000000003</v>
      </c>
      <c r="I744" s="192"/>
      <c r="J744" s="13"/>
      <c r="K744" s="13"/>
      <c r="L744" s="187"/>
      <c r="M744" s="193"/>
      <c r="N744" s="194"/>
      <c r="O744" s="194"/>
      <c r="P744" s="194"/>
      <c r="Q744" s="194"/>
      <c r="R744" s="194"/>
      <c r="S744" s="194"/>
      <c r="T744" s="195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189" t="s">
        <v>329</v>
      </c>
      <c r="AU744" s="189" t="s">
        <v>85</v>
      </c>
      <c r="AV744" s="13" t="s">
        <v>85</v>
      </c>
      <c r="AW744" s="13" t="s">
        <v>33</v>
      </c>
      <c r="AX744" s="13" t="s">
        <v>77</v>
      </c>
      <c r="AY744" s="189" t="s">
        <v>321</v>
      </c>
    </row>
    <row r="745" s="13" customFormat="1">
      <c r="A745" s="13"/>
      <c r="B745" s="187"/>
      <c r="C745" s="13"/>
      <c r="D745" s="188" t="s">
        <v>329</v>
      </c>
      <c r="E745" s="189" t="s">
        <v>1</v>
      </c>
      <c r="F745" s="190" t="s">
        <v>1087</v>
      </c>
      <c r="G745" s="13"/>
      <c r="H745" s="191">
        <v>97.200000000000003</v>
      </c>
      <c r="I745" s="192"/>
      <c r="J745" s="13"/>
      <c r="K745" s="13"/>
      <c r="L745" s="187"/>
      <c r="M745" s="193"/>
      <c r="N745" s="194"/>
      <c r="O745" s="194"/>
      <c r="P745" s="194"/>
      <c r="Q745" s="194"/>
      <c r="R745" s="194"/>
      <c r="S745" s="194"/>
      <c r="T745" s="195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189" t="s">
        <v>329</v>
      </c>
      <c r="AU745" s="189" t="s">
        <v>85</v>
      </c>
      <c r="AV745" s="13" t="s">
        <v>85</v>
      </c>
      <c r="AW745" s="13" t="s">
        <v>33</v>
      </c>
      <c r="AX745" s="13" t="s">
        <v>77</v>
      </c>
      <c r="AY745" s="189" t="s">
        <v>321</v>
      </c>
    </row>
    <row r="746" s="13" customFormat="1">
      <c r="A746" s="13"/>
      <c r="B746" s="187"/>
      <c r="C746" s="13"/>
      <c r="D746" s="188" t="s">
        <v>329</v>
      </c>
      <c r="E746" s="189" t="s">
        <v>1</v>
      </c>
      <c r="F746" s="190" t="s">
        <v>1088</v>
      </c>
      <c r="G746" s="13"/>
      <c r="H746" s="191">
        <v>5.2919999999999998</v>
      </c>
      <c r="I746" s="192"/>
      <c r="J746" s="13"/>
      <c r="K746" s="13"/>
      <c r="L746" s="187"/>
      <c r="M746" s="193"/>
      <c r="N746" s="194"/>
      <c r="O746" s="194"/>
      <c r="P746" s="194"/>
      <c r="Q746" s="194"/>
      <c r="R746" s="194"/>
      <c r="S746" s="194"/>
      <c r="T746" s="195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189" t="s">
        <v>329</v>
      </c>
      <c r="AU746" s="189" t="s">
        <v>85</v>
      </c>
      <c r="AV746" s="13" t="s">
        <v>85</v>
      </c>
      <c r="AW746" s="13" t="s">
        <v>33</v>
      </c>
      <c r="AX746" s="13" t="s">
        <v>77</v>
      </c>
      <c r="AY746" s="189" t="s">
        <v>321</v>
      </c>
    </row>
    <row r="747" s="13" customFormat="1">
      <c r="A747" s="13"/>
      <c r="B747" s="187"/>
      <c r="C747" s="13"/>
      <c r="D747" s="188" t="s">
        <v>329</v>
      </c>
      <c r="E747" s="189" t="s">
        <v>1</v>
      </c>
      <c r="F747" s="190" t="s">
        <v>1089</v>
      </c>
      <c r="G747" s="13"/>
      <c r="H747" s="191">
        <v>16.800000000000001</v>
      </c>
      <c r="I747" s="192"/>
      <c r="J747" s="13"/>
      <c r="K747" s="13"/>
      <c r="L747" s="187"/>
      <c r="M747" s="193"/>
      <c r="N747" s="194"/>
      <c r="O747" s="194"/>
      <c r="P747" s="194"/>
      <c r="Q747" s="194"/>
      <c r="R747" s="194"/>
      <c r="S747" s="194"/>
      <c r="T747" s="195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189" t="s">
        <v>329</v>
      </c>
      <c r="AU747" s="189" t="s">
        <v>85</v>
      </c>
      <c r="AV747" s="13" t="s">
        <v>85</v>
      </c>
      <c r="AW747" s="13" t="s">
        <v>33</v>
      </c>
      <c r="AX747" s="13" t="s">
        <v>77</v>
      </c>
      <c r="AY747" s="189" t="s">
        <v>321</v>
      </c>
    </row>
    <row r="748" s="13" customFormat="1">
      <c r="A748" s="13"/>
      <c r="B748" s="187"/>
      <c r="C748" s="13"/>
      <c r="D748" s="188" t="s">
        <v>329</v>
      </c>
      <c r="E748" s="189" t="s">
        <v>1</v>
      </c>
      <c r="F748" s="190" t="s">
        <v>1090</v>
      </c>
      <c r="G748" s="13"/>
      <c r="H748" s="191">
        <v>76.079999999999998</v>
      </c>
      <c r="I748" s="192"/>
      <c r="J748" s="13"/>
      <c r="K748" s="13"/>
      <c r="L748" s="187"/>
      <c r="M748" s="193"/>
      <c r="N748" s="194"/>
      <c r="O748" s="194"/>
      <c r="P748" s="194"/>
      <c r="Q748" s="194"/>
      <c r="R748" s="194"/>
      <c r="S748" s="194"/>
      <c r="T748" s="195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189" t="s">
        <v>329</v>
      </c>
      <c r="AU748" s="189" t="s">
        <v>85</v>
      </c>
      <c r="AV748" s="13" t="s">
        <v>85</v>
      </c>
      <c r="AW748" s="13" t="s">
        <v>33</v>
      </c>
      <c r="AX748" s="13" t="s">
        <v>77</v>
      </c>
      <c r="AY748" s="189" t="s">
        <v>321</v>
      </c>
    </row>
    <row r="749" s="13" customFormat="1">
      <c r="A749" s="13"/>
      <c r="B749" s="187"/>
      <c r="C749" s="13"/>
      <c r="D749" s="188" t="s">
        <v>329</v>
      </c>
      <c r="E749" s="189" t="s">
        <v>1</v>
      </c>
      <c r="F749" s="190" t="s">
        <v>1091</v>
      </c>
      <c r="G749" s="13"/>
      <c r="H749" s="191">
        <v>40.704000000000001</v>
      </c>
      <c r="I749" s="192"/>
      <c r="J749" s="13"/>
      <c r="K749" s="13"/>
      <c r="L749" s="187"/>
      <c r="M749" s="193"/>
      <c r="N749" s="194"/>
      <c r="O749" s="194"/>
      <c r="P749" s="194"/>
      <c r="Q749" s="194"/>
      <c r="R749" s="194"/>
      <c r="S749" s="194"/>
      <c r="T749" s="195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189" t="s">
        <v>329</v>
      </c>
      <c r="AU749" s="189" t="s">
        <v>85</v>
      </c>
      <c r="AV749" s="13" t="s">
        <v>85</v>
      </c>
      <c r="AW749" s="13" t="s">
        <v>33</v>
      </c>
      <c r="AX749" s="13" t="s">
        <v>77</v>
      </c>
      <c r="AY749" s="189" t="s">
        <v>321</v>
      </c>
    </row>
    <row r="750" s="13" customFormat="1">
      <c r="A750" s="13"/>
      <c r="B750" s="187"/>
      <c r="C750" s="13"/>
      <c r="D750" s="188" t="s">
        <v>329</v>
      </c>
      <c r="E750" s="189" t="s">
        <v>1</v>
      </c>
      <c r="F750" s="190" t="s">
        <v>1092</v>
      </c>
      <c r="G750" s="13"/>
      <c r="H750" s="191">
        <v>13.311999999999999</v>
      </c>
      <c r="I750" s="192"/>
      <c r="J750" s="13"/>
      <c r="K750" s="13"/>
      <c r="L750" s="187"/>
      <c r="M750" s="193"/>
      <c r="N750" s="194"/>
      <c r="O750" s="194"/>
      <c r="P750" s="194"/>
      <c r="Q750" s="194"/>
      <c r="R750" s="194"/>
      <c r="S750" s="194"/>
      <c r="T750" s="195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189" t="s">
        <v>329</v>
      </c>
      <c r="AU750" s="189" t="s">
        <v>85</v>
      </c>
      <c r="AV750" s="13" t="s">
        <v>85</v>
      </c>
      <c r="AW750" s="13" t="s">
        <v>33</v>
      </c>
      <c r="AX750" s="13" t="s">
        <v>77</v>
      </c>
      <c r="AY750" s="189" t="s">
        <v>321</v>
      </c>
    </row>
    <row r="751" s="14" customFormat="1">
      <c r="A751" s="14"/>
      <c r="B751" s="196"/>
      <c r="C751" s="14"/>
      <c r="D751" s="188" t="s">
        <v>329</v>
      </c>
      <c r="E751" s="197" t="s">
        <v>1</v>
      </c>
      <c r="F751" s="198" t="s">
        <v>346</v>
      </c>
      <c r="G751" s="14"/>
      <c r="H751" s="199">
        <v>993.20799999999997</v>
      </c>
      <c r="I751" s="200"/>
      <c r="J751" s="14"/>
      <c r="K751" s="14"/>
      <c r="L751" s="196"/>
      <c r="M751" s="201"/>
      <c r="N751" s="202"/>
      <c r="O751" s="202"/>
      <c r="P751" s="202"/>
      <c r="Q751" s="202"/>
      <c r="R751" s="202"/>
      <c r="S751" s="202"/>
      <c r="T751" s="203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197" t="s">
        <v>329</v>
      </c>
      <c r="AU751" s="197" t="s">
        <v>85</v>
      </c>
      <c r="AV751" s="14" t="s">
        <v>88</v>
      </c>
      <c r="AW751" s="14" t="s">
        <v>33</v>
      </c>
      <c r="AX751" s="14" t="s">
        <v>8</v>
      </c>
      <c r="AY751" s="197" t="s">
        <v>321</v>
      </c>
    </row>
    <row r="752" s="2" customFormat="1" ht="16.5" customHeight="1">
      <c r="A752" s="38"/>
      <c r="B752" s="173"/>
      <c r="C752" s="174" t="s">
        <v>1093</v>
      </c>
      <c r="D752" s="174" t="s">
        <v>323</v>
      </c>
      <c r="E752" s="175" t="s">
        <v>1094</v>
      </c>
      <c r="F752" s="176" t="s">
        <v>1095</v>
      </c>
      <c r="G752" s="177" t="s">
        <v>418</v>
      </c>
      <c r="H752" s="178">
        <v>4</v>
      </c>
      <c r="I752" s="179"/>
      <c r="J752" s="180">
        <f>ROUND(I752*H752,0)</f>
        <v>0</v>
      </c>
      <c r="K752" s="176" t="s">
        <v>327</v>
      </c>
      <c r="L752" s="39"/>
      <c r="M752" s="181" t="s">
        <v>1</v>
      </c>
      <c r="N752" s="182" t="s">
        <v>42</v>
      </c>
      <c r="O752" s="77"/>
      <c r="P752" s="183">
        <f>O752*H752</f>
        <v>0</v>
      </c>
      <c r="Q752" s="183">
        <v>0.000176</v>
      </c>
      <c r="R752" s="183">
        <f>Q752*H752</f>
        <v>0.00070399999999999998</v>
      </c>
      <c r="S752" s="183">
        <v>0</v>
      </c>
      <c r="T752" s="184">
        <f>S752*H752</f>
        <v>0</v>
      </c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R752" s="185" t="s">
        <v>91</v>
      </c>
      <c r="AT752" s="185" t="s">
        <v>323</v>
      </c>
      <c r="AU752" s="185" t="s">
        <v>85</v>
      </c>
      <c r="AY752" s="19" t="s">
        <v>321</v>
      </c>
      <c r="BE752" s="186">
        <f>IF(N752="základní",J752,0)</f>
        <v>0</v>
      </c>
      <c r="BF752" s="186">
        <f>IF(N752="snížená",J752,0)</f>
        <v>0</v>
      </c>
      <c r="BG752" s="186">
        <f>IF(N752="zákl. přenesená",J752,0)</f>
        <v>0</v>
      </c>
      <c r="BH752" s="186">
        <f>IF(N752="sníž. přenesená",J752,0)</f>
        <v>0</v>
      </c>
      <c r="BI752" s="186">
        <f>IF(N752="nulová",J752,0)</f>
        <v>0</v>
      </c>
      <c r="BJ752" s="19" t="s">
        <v>8</v>
      </c>
      <c r="BK752" s="186">
        <f>ROUND(I752*H752,0)</f>
        <v>0</v>
      </c>
      <c r="BL752" s="19" t="s">
        <v>91</v>
      </c>
      <c r="BM752" s="185" t="s">
        <v>1096</v>
      </c>
    </row>
    <row r="753" s="13" customFormat="1">
      <c r="A753" s="13"/>
      <c r="B753" s="187"/>
      <c r="C753" s="13"/>
      <c r="D753" s="188" t="s">
        <v>329</v>
      </c>
      <c r="E753" s="189" t="s">
        <v>1</v>
      </c>
      <c r="F753" s="190" t="s">
        <v>1097</v>
      </c>
      <c r="G753" s="13"/>
      <c r="H753" s="191">
        <v>4</v>
      </c>
      <c r="I753" s="192"/>
      <c r="J753" s="13"/>
      <c r="K753" s="13"/>
      <c r="L753" s="187"/>
      <c r="M753" s="193"/>
      <c r="N753" s="194"/>
      <c r="O753" s="194"/>
      <c r="P753" s="194"/>
      <c r="Q753" s="194"/>
      <c r="R753" s="194"/>
      <c r="S753" s="194"/>
      <c r="T753" s="195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189" t="s">
        <v>329</v>
      </c>
      <c r="AU753" s="189" t="s">
        <v>85</v>
      </c>
      <c r="AV753" s="13" t="s">
        <v>85</v>
      </c>
      <c r="AW753" s="13" t="s">
        <v>33</v>
      </c>
      <c r="AX753" s="13" t="s">
        <v>8</v>
      </c>
      <c r="AY753" s="189" t="s">
        <v>321</v>
      </c>
    </row>
    <row r="754" s="2" customFormat="1" ht="16.5" customHeight="1">
      <c r="A754" s="38"/>
      <c r="B754" s="173"/>
      <c r="C754" s="212" t="s">
        <v>1098</v>
      </c>
      <c r="D754" s="212" t="s">
        <v>550</v>
      </c>
      <c r="E754" s="213" t="s">
        <v>1099</v>
      </c>
      <c r="F754" s="214" t="s">
        <v>1100</v>
      </c>
      <c r="G754" s="215" t="s">
        <v>418</v>
      </c>
      <c r="H754" s="216">
        <v>2</v>
      </c>
      <c r="I754" s="217"/>
      <c r="J754" s="218">
        <f>ROUND(I754*H754,0)</f>
        <v>0</v>
      </c>
      <c r="K754" s="214" t="s">
        <v>327</v>
      </c>
      <c r="L754" s="219"/>
      <c r="M754" s="220" t="s">
        <v>1</v>
      </c>
      <c r="N754" s="221" t="s">
        <v>42</v>
      </c>
      <c r="O754" s="77"/>
      <c r="P754" s="183">
        <f>O754*H754</f>
        <v>0</v>
      </c>
      <c r="Q754" s="183">
        <v>0.012</v>
      </c>
      <c r="R754" s="183">
        <f>Q754*H754</f>
        <v>0.024</v>
      </c>
      <c r="S754" s="183">
        <v>0</v>
      </c>
      <c r="T754" s="184">
        <f>S754*H754</f>
        <v>0</v>
      </c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R754" s="185" t="s">
        <v>363</v>
      </c>
      <c r="AT754" s="185" t="s">
        <v>550</v>
      </c>
      <c r="AU754" s="185" t="s">
        <v>85</v>
      </c>
      <c r="AY754" s="19" t="s">
        <v>321</v>
      </c>
      <c r="BE754" s="186">
        <f>IF(N754="základní",J754,0)</f>
        <v>0</v>
      </c>
      <c r="BF754" s="186">
        <f>IF(N754="snížená",J754,0)</f>
        <v>0</v>
      </c>
      <c r="BG754" s="186">
        <f>IF(N754="zákl. přenesená",J754,0)</f>
        <v>0</v>
      </c>
      <c r="BH754" s="186">
        <f>IF(N754="sníž. přenesená",J754,0)</f>
        <v>0</v>
      </c>
      <c r="BI754" s="186">
        <f>IF(N754="nulová",J754,0)</f>
        <v>0</v>
      </c>
      <c r="BJ754" s="19" t="s">
        <v>8</v>
      </c>
      <c r="BK754" s="186">
        <f>ROUND(I754*H754,0)</f>
        <v>0</v>
      </c>
      <c r="BL754" s="19" t="s">
        <v>91</v>
      </c>
      <c r="BM754" s="185" t="s">
        <v>1101</v>
      </c>
    </row>
    <row r="755" s="2" customFormat="1" ht="16.5" customHeight="1">
      <c r="A755" s="38"/>
      <c r="B755" s="173"/>
      <c r="C755" s="212" t="s">
        <v>1102</v>
      </c>
      <c r="D755" s="212" t="s">
        <v>550</v>
      </c>
      <c r="E755" s="213" t="s">
        <v>1103</v>
      </c>
      <c r="F755" s="214" t="s">
        <v>1104</v>
      </c>
      <c r="G755" s="215" t="s">
        <v>418</v>
      </c>
      <c r="H755" s="216">
        <v>2</v>
      </c>
      <c r="I755" s="217"/>
      <c r="J755" s="218">
        <f>ROUND(I755*H755,0)</f>
        <v>0</v>
      </c>
      <c r="K755" s="214" t="s">
        <v>327</v>
      </c>
      <c r="L755" s="219"/>
      <c r="M755" s="220" t="s">
        <v>1</v>
      </c>
      <c r="N755" s="221" t="s">
        <v>42</v>
      </c>
      <c r="O755" s="77"/>
      <c r="P755" s="183">
        <f>O755*H755</f>
        <v>0</v>
      </c>
      <c r="Q755" s="183">
        <v>0.0089999999999999993</v>
      </c>
      <c r="R755" s="183">
        <f>Q755*H755</f>
        <v>0.017999999999999999</v>
      </c>
      <c r="S755" s="183">
        <v>0</v>
      </c>
      <c r="T755" s="184">
        <f>S755*H755</f>
        <v>0</v>
      </c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R755" s="185" t="s">
        <v>363</v>
      </c>
      <c r="AT755" s="185" t="s">
        <v>550</v>
      </c>
      <c r="AU755" s="185" t="s">
        <v>85</v>
      </c>
      <c r="AY755" s="19" t="s">
        <v>321</v>
      </c>
      <c r="BE755" s="186">
        <f>IF(N755="základní",J755,0)</f>
        <v>0</v>
      </c>
      <c r="BF755" s="186">
        <f>IF(N755="snížená",J755,0)</f>
        <v>0</v>
      </c>
      <c r="BG755" s="186">
        <f>IF(N755="zákl. přenesená",J755,0)</f>
        <v>0</v>
      </c>
      <c r="BH755" s="186">
        <f>IF(N755="sníž. přenesená",J755,0)</f>
        <v>0</v>
      </c>
      <c r="BI755" s="186">
        <f>IF(N755="nulová",J755,0)</f>
        <v>0</v>
      </c>
      <c r="BJ755" s="19" t="s">
        <v>8</v>
      </c>
      <c r="BK755" s="186">
        <f>ROUND(I755*H755,0)</f>
        <v>0</v>
      </c>
      <c r="BL755" s="19" t="s">
        <v>91</v>
      </c>
      <c r="BM755" s="185" t="s">
        <v>1105</v>
      </c>
    </row>
    <row r="756" s="2" customFormat="1" ht="33" customHeight="1">
      <c r="A756" s="38"/>
      <c r="B756" s="173"/>
      <c r="C756" s="174" t="s">
        <v>1106</v>
      </c>
      <c r="D756" s="174" t="s">
        <v>323</v>
      </c>
      <c r="E756" s="175" t="s">
        <v>1107</v>
      </c>
      <c r="F756" s="176" t="s">
        <v>1108</v>
      </c>
      <c r="G756" s="177" t="s">
        <v>349</v>
      </c>
      <c r="H756" s="178">
        <v>4.9299999999999997</v>
      </c>
      <c r="I756" s="179"/>
      <c r="J756" s="180">
        <f>ROUND(I756*H756,0)</f>
        <v>0</v>
      </c>
      <c r="K756" s="176" t="s">
        <v>327</v>
      </c>
      <c r="L756" s="39"/>
      <c r="M756" s="181" t="s">
        <v>1</v>
      </c>
      <c r="N756" s="182" t="s">
        <v>42</v>
      </c>
      <c r="O756" s="77"/>
      <c r="P756" s="183">
        <f>O756*H756</f>
        <v>0</v>
      </c>
      <c r="Q756" s="183">
        <v>0</v>
      </c>
      <c r="R756" s="183">
        <f>Q756*H756</f>
        <v>0</v>
      </c>
      <c r="S756" s="183">
        <v>0</v>
      </c>
      <c r="T756" s="184">
        <f>S756*H756</f>
        <v>0</v>
      </c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R756" s="185" t="s">
        <v>91</v>
      </c>
      <c r="AT756" s="185" t="s">
        <v>323</v>
      </c>
      <c r="AU756" s="185" t="s">
        <v>85</v>
      </c>
      <c r="AY756" s="19" t="s">
        <v>321</v>
      </c>
      <c r="BE756" s="186">
        <f>IF(N756="základní",J756,0)</f>
        <v>0</v>
      </c>
      <c r="BF756" s="186">
        <f>IF(N756="snížená",J756,0)</f>
        <v>0</v>
      </c>
      <c r="BG756" s="186">
        <f>IF(N756="zákl. přenesená",J756,0)</f>
        <v>0</v>
      </c>
      <c r="BH756" s="186">
        <f>IF(N756="sníž. přenesená",J756,0)</f>
        <v>0</v>
      </c>
      <c r="BI756" s="186">
        <f>IF(N756="nulová",J756,0)</f>
        <v>0</v>
      </c>
      <c r="BJ756" s="19" t="s">
        <v>8</v>
      </c>
      <c r="BK756" s="186">
        <f>ROUND(I756*H756,0)</f>
        <v>0</v>
      </c>
      <c r="BL756" s="19" t="s">
        <v>91</v>
      </c>
      <c r="BM756" s="185" t="s">
        <v>1109</v>
      </c>
    </row>
    <row r="757" s="13" customFormat="1">
      <c r="A757" s="13"/>
      <c r="B757" s="187"/>
      <c r="C757" s="13"/>
      <c r="D757" s="188" t="s">
        <v>329</v>
      </c>
      <c r="E757" s="189" t="s">
        <v>1</v>
      </c>
      <c r="F757" s="190" t="s">
        <v>1110</v>
      </c>
      <c r="G757" s="13"/>
      <c r="H757" s="191">
        <v>4.6509999999999998</v>
      </c>
      <c r="I757" s="192"/>
      <c r="J757" s="13"/>
      <c r="K757" s="13"/>
      <c r="L757" s="187"/>
      <c r="M757" s="193"/>
      <c r="N757" s="194"/>
      <c r="O757" s="194"/>
      <c r="P757" s="194"/>
      <c r="Q757" s="194"/>
      <c r="R757" s="194"/>
      <c r="S757" s="194"/>
      <c r="T757" s="195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189" t="s">
        <v>329</v>
      </c>
      <c r="AU757" s="189" t="s">
        <v>85</v>
      </c>
      <c r="AV757" s="13" t="s">
        <v>85</v>
      </c>
      <c r="AW757" s="13" t="s">
        <v>33</v>
      </c>
      <c r="AX757" s="13" t="s">
        <v>77</v>
      </c>
      <c r="AY757" s="189" t="s">
        <v>321</v>
      </c>
    </row>
    <row r="758" s="13" customFormat="1">
      <c r="A758" s="13"/>
      <c r="B758" s="187"/>
      <c r="C758" s="13"/>
      <c r="D758" s="188" t="s">
        <v>329</v>
      </c>
      <c r="E758" s="189" t="s">
        <v>1</v>
      </c>
      <c r="F758" s="190" t="s">
        <v>1111</v>
      </c>
      <c r="G758" s="13"/>
      <c r="H758" s="191">
        <v>0.27900000000000003</v>
      </c>
      <c r="I758" s="192"/>
      <c r="J758" s="13"/>
      <c r="K758" s="13"/>
      <c r="L758" s="187"/>
      <c r="M758" s="193"/>
      <c r="N758" s="194"/>
      <c r="O758" s="194"/>
      <c r="P758" s="194"/>
      <c r="Q758" s="194"/>
      <c r="R758" s="194"/>
      <c r="S758" s="194"/>
      <c r="T758" s="195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189" t="s">
        <v>329</v>
      </c>
      <c r="AU758" s="189" t="s">
        <v>85</v>
      </c>
      <c r="AV758" s="13" t="s">
        <v>85</v>
      </c>
      <c r="AW758" s="13" t="s">
        <v>33</v>
      </c>
      <c r="AX758" s="13" t="s">
        <v>77</v>
      </c>
      <c r="AY758" s="189" t="s">
        <v>321</v>
      </c>
    </row>
    <row r="759" s="14" customFormat="1">
      <c r="A759" s="14"/>
      <c r="B759" s="196"/>
      <c r="C759" s="14"/>
      <c r="D759" s="188" t="s">
        <v>329</v>
      </c>
      <c r="E759" s="197" t="s">
        <v>1</v>
      </c>
      <c r="F759" s="198" t="s">
        <v>346</v>
      </c>
      <c r="G759" s="14"/>
      <c r="H759" s="199">
        <v>4.9299999999999997</v>
      </c>
      <c r="I759" s="200"/>
      <c r="J759" s="14"/>
      <c r="K759" s="14"/>
      <c r="L759" s="196"/>
      <c r="M759" s="201"/>
      <c r="N759" s="202"/>
      <c r="O759" s="202"/>
      <c r="P759" s="202"/>
      <c r="Q759" s="202"/>
      <c r="R759" s="202"/>
      <c r="S759" s="202"/>
      <c r="T759" s="20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197" t="s">
        <v>329</v>
      </c>
      <c r="AU759" s="197" t="s">
        <v>85</v>
      </c>
      <c r="AV759" s="14" t="s">
        <v>88</v>
      </c>
      <c r="AW759" s="14" t="s">
        <v>33</v>
      </c>
      <c r="AX759" s="14" t="s">
        <v>8</v>
      </c>
      <c r="AY759" s="197" t="s">
        <v>321</v>
      </c>
    </row>
    <row r="760" s="2" customFormat="1" ht="24.15" customHeight="1">
      <c r="A760" s="38"/>
      <c r="B760" s="173"/>
      <c r="C760" s="212" t="s">
        <v>1112</v>
      </c>
      <c r="D760" s="212" t="s">
        <v>550</v>
      </c>
      <c r="E760" s="213" t="s">
        <v>1113</v>
      </c>
      <c r="F760" s="214" t="s">
        <v>1114</v>
      </c>
      <c r="G760" s="215" t="s">
        <v>349</v>
      </c>
      <c r="H760" s="216">
        <v>5.1159999999999997</v>
      </c>
      <c r="I760" s="217"/>
      <c r="J760" s="218">
        <f>ROUND(I760*H760,0)</f>
        <v>0</v>
      </c>
      <c r="K760" s="214" t="s">
        <v>327</v>
      </c>
      <c r="L760" s="219"/>
      <c r="M760" s="220" t="s">
        <v>1</v>
      </c>
      <c r="N760" s="221" t="s">
        <v>42</v>
      </c>
      <c r="O760" s="77"/>
      <c r="P760" s="183">
        <f>O760*H760</f>
        <v>0</v>
      </c>
      <c r="Q760" s="183">
        <v>1</v>
      </c>
      <c r="R760" s="183">
        <f>Q760*H760</f>
        <v>5.1159999999999997</v>
      </c>
      <c r="S760" s="183">
        <v>0</v>
      </c>
      <c r="T760" s="184">
        <f>S760*H760</f>
        <v>0</v>
      </c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R760" s="185" t="s">
        <v>363</v>
      </c>
      <c r="AT760" s="185" t="s">
        <v>550</v>
      </c>
      <c r="AU760" s="185" t="s">
        <v>85</v>
      </c>
      <c r="AY760" s="19" t="s">
        <v>321</v>
      </c>
      <c r="BE760" s="186">
        <f>IF(N760="základní",J760,0)</f>
        <v>0</v>
      </c>
      <c r="BF760" s="186">
        <f>IF(N760="snížená",J760,0)</f>
        <v>0</v>
      </c>
      <c r="BG760" s="186">
        <f>IF(N760="zákl. přenesená",J760,0)</f>
        <v>0</v>
      </c>
      <c r="BH760" s="186">
        <f>IF(N760="sníž. přenesená",J760,0)</f>
        <v>0</v>
      </c>
      <c r="BI760" s="186">
        <f>IF(N760="nulová",J760,0)</f>
        <v>0</v>
      </c>
      <c r="BJ760" s="19" t="s">
        <v>8</v>
      </c>
      <c r="BK760" s="186">
        <f>ROUND(I760*H760,0)</f>
        <v>0</v>
      </c>
      <c r="BL760" s="19" t="s">
        <v>91</v>
      </c>
      <c r="BM760" s="185" t="s">
        <v>1115</v>
      </c>
    </row>
    <row r="761" s="13" customFormat="1">
      <c r="A761" s="13"/>
      <c r="B761" s="187"/>
      <c r="C761" s="13"/>
      <c r="D761" s="188" t="s">
        <v>329</v>
      </c>
      <c r="E761" s="189" t="s">
        <v>1</v>
      </c>
      <c r="F761" s="190" t="s">
        <v>1116</v>
      </c>
      <c r="G761" s="13"/>
      <c r="H761" s="191">
        <v>5.1159999999999997</v>
      </c>
      <c r="I761" s="192"/>
      <c r="J761" s="13"/>
      <c r="K761" s="13"/>
      <c r="L761" s="187"/>
      <c r="M761" s="193"/>
      <c r="N761" s="194"/>
      <c r="O761" s="194"/>
      <c r="P761" s="194"/>
      <c r="Q761" s="194"/>
      <c r="R761" s="194"/>
      <c r="S761" s="194"/>
      <c r="T761" s="195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189" t="s">
        <v>329</v>
      </c>
      <c r="AU761" s="189" t="s">
        <v>85</v>
      </c>
      <c r="AV761" s="13" t="s">
        <v>85</v>
      </c>
      <c r="AW761" s="13" t="s">
        <v>33</v>
      </c>
      <c r="AX761" s="13" t="s">
        <v>77</v>
      </c>
      <c r="AY761" s="189" t="s">
        <v>321</v>
      </c>
    </row>
    <row r="762" s="14" customFormat="1">
      <c r="A762" s="14"/>
      <c r="B762" s="196"/>
      <c r="C762" s="14"/>
      <c r="D762" s="188" t="s">
        <v>329</v>
      </c>
      <c r="E762" s="197" t="s">
        <v>1</v>
      </c>
      <c r="F762" s="198" t="s">
        <v>346</v>
      </c>
      <c r="G762" s="14"/>
      <c r="H762" s="199">
        <v>5.1159999999999997</v>
      </c>
      <c r="I762" s="200"/>
      <c r="J762" s="14"/>
      <c r="K762" s="14"/>
      <c r="L762" s="196"/>
      <c r="M762" s="201"/>
      <c r="N762" s="202"/>
      <c r="O762" s="202"/>
      <c r="P762" s="202"/>
      <c r="Q762" s="202"/>
      <c r="R762" s="202"/>
      <c r="S762" s="202"/>
      <c r="T762" s="203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197" t="s">
        <v>329</v>
      </c>
      <c r="AU762" s="197" t="s">
        <v>85</v>
      </c>
      <c r="AV762" s="14" t="s">
        <v>88</v>
      </c>
      <c r="AW762" s="14" t="s">
        <v>33</v>
      </c>
      <c r="AX762" s="14" t="s">
        <v>8</v>
      </c>
      <c r="AY762" s="197" t="s">
        <v>321</v>
      </c>
    </row>
    <row r="763" s="2" customFormat="1" ht="24.15" customHeight="1">
      <c r="A763" s="38"/>
      <c r="B763" s="173"/>
      <c r="C763" s="212" t="s">
        <v>1117</v>
      </c>
      <c r="D763" s="212" t="s">
        <v>550</v>
      </c>
      <c r="E763" s="213" t="s">
        <v>1118</v>
      </c>
      <c r="F763" s="214" t="s">
        <v>1119</v>
      </c>
      <c r="G763" s="215" t="s">
        <v>349</v>
      </c>
      <c r="H763" s="216">
        <v>0.307</v>
      </c>
      <c r="I763" s="217"/>
      <c r="J763" s="218">
        <f>ROUND(I763*H763,0)</f>
        <v>0</v>
      </c>
      <c r="K763" s="214" t="s">
        <v>1</v>
      </c>
      <c r="L763" s="219"/>
      <c r="M763" s="220" t="s">
        <v>1</v>
      </c>
      <c r="N763" s="221" t="s">
        <v>42</v>
      </c>
      <c r="O763" s="77"/>
      <c r="P763" s="183">
        <f>O763*H763</f>
        <v>0</v>
      </c>
      <c r="Q763" s="183">
        <v>1</v>
      </c>
      <c r="R763" s="183">
        <f>Q763*H763</f>
        <v>0.307</v>
      </c>
      <c r="S763" s="183">
        <v>0</v>
      </c>
      <c r="T763" s="184">
        <f>S763*H763</f>
        <v>0</v>
      </c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R763" s="185" t="s">
        <v>363</v>
      </c>
      <c r="AT763" s="185" t="s">
        <v>550</v>
      </c>
      <c r="AU763" s="185" t="s">
        <v>85</v>
      </c>
      <c r="AY763" s="19" t="s">
        <v>321</v>
      </c>
      <c r="BE763" s="186">
        <f>IF(N763="základní",J763,0)</f>
        <v>0</v>
      </c>
      <c r="BF763" s="186">
        <f>IF(N763="snížená",J763,0)</f>
        <v>0</v>
      </c>
      <c r="BG763" s="186">
        <f>IF(N763="zákl. přenesená",J763,0)</f>
        <v>0</v>
      </c>
      <c r="BH763" s="186">
        <f>IF(N763="sníž. přenesená",J763,0)</f>
        <v>0</v>
      </c>
      <c r="BI763" s="186">
        <f>IF(N763="nulová",J763,0)</f>
        <v>0</v>
      </c>
      <c r="BJ763" s="19" t="s">
        <v>8</v>
      </c>
      <c r="BK763" s="186">
        <f>ROUND(I763*H763,0)</f>
        <v>0</v>
      </c>
      <c r="BL763" s="19" t="s">
        <v>91</v>
      </c>
      <c r="BM763" s="185" t="s">
        <v>1120</v>
      </c>
    </row>
    <row r="764" s="13" customFormat="1">
      <c r="A764" s="13"/>
      <c r="B764" s="187"/>
      <c r="C764" s="13"/>
      <c r="D764" s="188" t="s">
        <v>329</v>
      </c>
      <c r="E764" s="189" t="s">
        <v>1</v>
      </c>
      <c r="F764" s="190" t="s">
        <v>1121</v>
      </c>
      <c r="G764" s="13"/>
      <c r="H764" s="191">
        <v>0.307</v>
      </c>
      <c r="I764" s="192"/>
      <c r="J764" s="13"/>
      <c r="K764" s="13"/>
      <c r="L764" s="187"/>
      <c r="M764" s="193"/>
      <c r="N764" s="194"/>
      <c r="O764" s="194"/>
      <c r="P764" s="194"/>
      <c r="Q764" s="194"/>
      <c r="R764" s="194"/>
      <c r="S764" s="194"/>
      <c r="T764" s="195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189" t="s">
        <v>329</v>
      </c>
      <c r="AU764" s="189" t="s">
        <v>85</v>
      </c>
      <c r="AV764" s="13" t="s">
        <v>85</v>
      </c>
      <c r="AW764" s="13" t="s">
        <v>33</v>
      </c>
      <c r="AX764" s="13" t="s">
        <v>8</v>
      </c>
      <c r="AY764" s="189" t="s">
        <v>321</v>
      </c>
    </row>
    <row r="765" s="2" customFormat="1" ht="24.15" customHeight="1">
      <c r="A765" s="38"/>
      <c r="B765" s="173"/>
      <c r="C765" s="212" t="s">
        <v>1122</v>
      </c>
      <c r="D765" s="212" t="s">
        <v>550</v>
      </c>
      <c r="E765" s="213" t="s">
        <v>1123</v>
      </c>
      <c r="F765" s="214" t="s">
        <v>1124</v>
      </c>
      <c r="G765" s="215" t="s">
        <v>1125</v>
      </c>
      <c r="H765" s="216">
        <v>4930</v>
      </c>
      <c r="I765" s="217"/>
      <c r="J765" s="218">
        <f>ROUND(I765*H765,0)</f>
        <v>0</v>
      </c>
      <c r="K765" s="214" t="s">
        <v>1</v>
      </c>
      <c r="L765" s="219"/>
      <c r="M765" s="220" t="s">
        <v>1</v>
      </c>
      <c r="N765" s="221" t="s">
        <v>42</v>
      </c>
      <c r="O765" s="77"/>
      <c r="P765" s="183">
        <f>O765*H765</f>
        <v>0</v>
      </c>
      <c r="Q765" s="183">
        <v>0.001</v>
      </c>
      <c r="R765" s="183">
        <f>Q765*H765</f>
        <v>4.9299999999999997</v>
      </c>
      <c r="S765" s="183">
        <v>0</v>
      </c>
      <c r="T765" s="184">
        <f>S765*H765</f>
        <v>0</v>
      </c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R765" s="185" t="s">
        <v>363</v>
      </c>
      <c r="AT765" s="185" t="s">
        <v>550</v>
      </c>
      <c r="AU765" s="185" t="s">
        <v>85</v>
      </c>
      <c r="AY765" s="19" t="s">
        <v>321</v>
      </c>
      <c r="BE765" s="186">
        <f>IF(N765="základní",J765,0)</f>
        <v>0</v>
      </c>
      <c r="BF765" s="186">
        <f>IF(N765="snížená",J765,0)</f>
        <v>0</v>
      </c>
      <c r="BG765" s="186">
        <f>IF(N765="zákl. přenesená",J765,0)</f>
        <v>0</v>
      </c>
      <c r="BH765" s="186">
        <f>IF(N765="sníž. přenesená",J765,0)</f>
        <v>0</v>
      </c>
      <c r="BI765" s="186">
        <f>IF(N765="nulová",J765,0)</f>
        <v>0</v>
      </c>
      <c r="BJ765" s="19" t="s">
        <v>8</v>
      </c>
      <c r="BK765" s="186">
        <f>ROUND(I765*H765,0)</f>
        <v>0</v>
      </c>
      <c r="BL765" s="19" t="s">
        <v>91</v>
      </c>
      <c r="BM765" s="185" t="s">
        <v>1126</v>
      </c>
    </row>
    <row r="766" s="13" customFormat="1">
      <c r="A766" s="13"/>
      <c r="B766" s="187"/>
      <c r="C766" s="13"/>
      <c r="D766" s="188" t="s">
        <v>329</v>
      </c>
      <c r="E766" s="189" t="s">
        <v>1</v>
      </c>
      <c r="F766" s="190" t="s">
        <v>1127</v>
      </c>
      <c r="G766" s="13"/>
      <c r="H766" s="191">
        <v>4651</v>
      </c>
      <c r="I766" s="192"/>
      <c r="J766" s="13"/>
      <c r="K766" s="13"/>
      <c r="L766" s="187"/>
      <c r="M766" s="193"/>
      <c r="N766" s="194"/>
      <c r="O766" s="194"/>
      <c r="P766" s="194"/>
      <c r="Q766" s="194"/>
      <c r="R766" s="194"/>
      <c r="S766" s="194"/>
      <c r="T766" s="195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189" t="s">
        <v>329</v>
      </c>
      <c r="AU766" s="189" t="s">
        <v>85</v>
      </c>
      <c r="AV766" s="13" t="s">
        <v>85</v>
      </c>
      <c r="AW766" s="13" t="s">
        <v>33</v>
      </c>
      <c r="AX766" s="13" t="s">
        <v>77</v>
      </c>
      <c r="AY766" s="189" t="s">
        <v>321</v>
      </c>
    </row>
    <row r="767" s="13" customFormat="1">
      <c r="A767" s="13"/>
      <c r="B767" s="187"/>
      <c r="C767" s="13"/>
      <c r="D767" s="188" t="s">
        <v>329</v>
      </c>
      <c r="E767" s="189" t="s">
        <v>1</v>
      </c>
      <c r="F767" s="190" t="s">
        <v>1128</v>
      </c>
      <c r="G767" s="13"/>
      <c r="H767" s="191">
        <v>279</v>
      </c>
      <c r="I767" s="192"/>
      <c r="J767" s="13"/>
      <c r="K767" s="13"/>
      <c r="L767" s="187"/>
      <c r="M767" s="193"/>
      <c r="N767" s="194"/>
      <c r="O767" s="194"/>
      <c r="P767" s="194"/>
      <c r="Q767" s="194"/>
      <c r="R767" s="194"/>
      <c r="S767" s="194"/>
      <c r="T767" s="195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189" t="s">
        <v>329</v>
      </c>
      <c r="AU767" s="189" t="s">
        <v>85</v>
      </c>
      <c r="AV767" s="13" t="s">
        <v>85</v>
      </c>
      <c r="AW767" s="13" t="s">
        <v>33</v>
      </c>
      <c r="AX767" s="13" t="s">
        <v>77</v>
      </c>
      <c r="AY767" s="189" t="s">
        <v>321</v>
      </c>
    </row>
    <row r="768" s="14" customFormat="1">
      <c r="A768" s="14"/>
      <c r="B768" s="196"/>
      <c r="C768" s="14"/>
      <c r="D768" s="188" t="s">
        <v>329</v>
      </c>
      <c r="E768" s="197" t="s">
        <v>1</v>
      </c>
      <c r="F768" s="198" t="s">
        <v>346</v>
      </c>
      <c r="G768" s="14"/>
      <c r="H768" s="199">
        <v>4930</v>
      </c>
      <c r="I768" s="200"/>
      <c r="J768" s="14"/>
      <c r="K768" s="14"/>
      <c r="L768" s="196"/>
      <c r="M768" s="201"/>
      <c r="N768" s="202"/>
      <c r="O768" s="202"/>
      <c r="P768" s="202"/>
      <c r="Q768" s="202"/>
      <c r="R768" s="202"/>
      <c r="S768" s="202"/>
      <c r="T768" s="20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197" t="s">
        <v>329</v>
      </c>
      <c r="AU768" s="197" t="s">
        <v>85</v>
      </c>
      <c r="AV768" s="14" t="s">
        <v>88</v>
      </c>
      <c r="AW768" s="14" t="s">
        <v>33</v>
      </c>
      <c r="AX768" s="14" t="s">
        <v>8</v>
      </c>
      <c r="AY768" s="197" t="s">
        <v>321</v>
      </c>
    </row>
    <row r="769" s="2" customFormat="1" ht="16.5" customHeight="1">
      <c r="A769" s="38"/>
      <c r="B769" s="173"/>
      <c r="C769" s="212" t="s">
        <v>1129</v>
      </c>
      <c r="D769" s="212" t="s">
        <v>550</v>
      </c>
      <c r="E769" s="213" t="s">
        <v>1130</v>
      </c>
      <c r="F769" s="214" t="s">
        <v>1131</v>
      </c>
      <c r="G769" s="215" t="s">
        <v>1125</v>
      </c>
      <c r="H769" s="216">
        <v>4930</v>
      </c>
      <c r="I769" s="217"/>
      <c r="J769" s="218">
        <f>ROUND(I769*H769,0)</f>
        <v>0</v>
      </c>
      <c r="K769" s="214" t="s">
        <v>1</v>
      </c>
      <c r="L769" s="219"/>
      <c r="M769" s="220" t="s">
        <v>1</v>
      </c>
      <c r="N769" s="221" t="s">
        <v>42</v>
      </c>
      <c r="O769" s="77"/>
      <c r="P769" s="183">
        <f>O769*H769</f>
        <v>0</v>
      </c>
      <c r="Q769" s="183">
        <v>0</v>
      </c>
      <c r="R769" s="183">
        <f>Q769*H769</f>
        <v>0</v>
      </c>
      <c r="S769" s="183">
        <v>0</v>
      </c>
      <c r="T769" s="184">
        <f>S769*H769</f>
        <v>0</v>
      </c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R769" s="185" t="s">
        <v>363</v>
      </c>
      <c r="AT769" s="185" t="s">
        <v>550</v>
      </c>
      <c r="AU769" s="185" t="s">
        <v>85</v>
      </c>
      <c r="AY769" s="19" t="s">
        <v>321</v>
      </c>
      <c r="BE769" s="186">
        <f>IF(N769="základní",J769,0)</f>
        <v>0</v>
      </c>
      <c r="BF769" s="186">
        <f>IF(N769="snížená",J769,0)</f>
        <v>0</v>
      </c>
      <c r="BG769" s="186">
        <f>IF(N769="zákl. přenesená",J769,0)</f>
        <v>0</v>
      </c>
      <c r="BH769" s="186">
        <f>IF(N769="sníž. přenesená",J769,0)</f>
        <v>0</v>
      </c>
      <c r="BI769" s="186">
        <f>IF(N769="nulová",J769,0)</f>
        <v>0</v>
      </c>
      <c r="BJ769" s="19" t="s">
        <v>8</v>
      </c>
      <c r="BK769" s="186">
        <f>ROUND(I769*H769,0)</f>
        <v>0</v>
      </c>
      <c r="BL769" s="19" t="s">
        <v>91</v>
      </c>
      <c r="BM769" s="185" t="s">
        <v>1132</v>
      </c>
    </row>
    <row r="770" s="13" customFormat="1">
      <c r="A770" s="13"/>
      <c r="B770" s="187"/>
      <c r="C770" s="13"/>
      <c r="D770" s="188" t="s">
        <v>329</v>
      </c>
      <c r="E770" s="189" t="s">
        <v>1</v>
      </c>
      <c r="F770" s="190" t="s">
        <v>1127</v>
      </c>
      <c r="G770" s="13"/>
      <c r="H770" s="191">
        <v>4651</v>
      </c>
      <c r="I770" s="192"/>
      <c r="J770" s="13"/>
      <c r="K770" s="13"/>
      <c r="L770" s="187"/>
      <c r="M770" s="193"/>
      <c r="N770" s="194"/>
      <c r="O770" s="194"/>
      <c r="P770" s="194"/>
      <c r="Q770" s="194"/>
      <c r="R770" s="194"/>
      <c r="S770" s="194"/>
      <c r="T770" s="195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189" t="s">
        <v>329</v>
      </c>
      <c r="AU770" s="189" t="s">
        <v>85</v>
      </c>
      <c r="AV770" s="13" t="s">
        <v>85</v>
      </c>
      <c r="AW770" s="13" t="s">
        <v>33</v>
      </c>
      <c r="AX770" s="13" t="s">
        <v>77</v>
      </c>
      <c r="AY770" s="189" t="s">
        <v>321</v>
      </c>
    </row>
    <row r="771" s="13" customFormat="1">
      <c r="A771" s="13"/>
      <c r="B771" s="187"/>
      <c r="C771" s="13"/>
      <c r="D771" s="188" t="s">
        <v>329</v>
      </c>
      <c r="E771" s="189" t="s">
        <v>1</v>
      </c>
      <c r="F771" s="190" t="s">
        <v>1128</v>
      </c>
      <c r="G771" s="13"/>
      <c r="H771" s="191">
        <v>279</v>
      </c>
      <c r="I771" s="192"/>
      <c r="J771" s="13"/>
      <c r="K771" s="13"/>
      <c r="L771" s="187"/>
      <c r="M771" s="193"/>
      <c r="N771" s="194"/>
      <c r="O771" s="194"/>
      <c r="P771" s="194"/>
      <c r="Q771" s="194"/>
      <c r="R771" s="194"/>
      <c r="S771" s="194"/>
      <c r="T771" s="195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189" t="s">
        <v>329</v>
      </c>
      <c r="AU771" s="189" t="s">
        <v>85</v>
      </c>
      <c r="AV771" s="13" t="s">
        <v>85</v>
      </c>
      <c r="AW771" s="13" t="s">
        <v>33</v>
      </c>
      <c r="AX771" s="13" t="s">
        <v>77</v>
      </c>
      <c r="AY771" s="189" t="s">
        <v>321</v>
      </c>
    </row>
    <row r="772" s="14" customFormat="1">
      <c r="A772" s="14"/>
      <c r="B772" s="196"/>
      <c r="C772" s="14"/>
      <c r="D772" s="188" t="s">
        <v>329</v>
      </c>
      <c r="E772" s="197" t="s">
        <v>1</v>
      </c>
      <c r="F772" s="198" t="s">
        <v>346</v>
      </c>
      <c r="G772" s="14"/>
      <c r="H772" s="199">
        <v>4930</v>
      </c>
      <c r="I772" s="200"/>
      <c r="J772" s="14"/>
      <c r="K772" s="14"/>
      <c r="L772" s="196"/>
      <c r="M772" s="201"/>
      <c r="N772" s="202"/>
      <c r="O772" s="202"/>
      <c r="P772" s="202"/>
      <c r="Q772" s="202"/>
      <c r="R772" s="202"/>
      <c r="S772" s="202"/>
      <c r="T772" s="20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197" t="s">
        <v>329</v>
      </c>
      <c r="AU772" s="197" t="s">
        <v>85</v>
      </c>
      <c r="AV772" s="14" t="s">
        <v>88</v>
      </c>
      <c r="AW772" s="14" t="s">
        <v>33</v>
      </c>
      <c r="AX772" s="14" t="s">
        <v>8</v>
      </c>
      <c r="AY772" s="197" t="s">
        <v>321</v>
      </c>
    </row>
    <row r="773" s="2" customFormat="1" ht="24.15" customHeight="1">
      <c r="A773" s="38"/>
      <c r="B773" s="173"/>
      <c r="C773" s="174" t="s">
        <v>1133</v>
      </c>
      <c r="D773" s="174" t="s">
        <v>323</v>
      </c>
      <c r="E773" s="175" t="s">
        <v>1134</v>
      </c>
      <c r="F773" s="176" t="s">
        <v>1135</v>
      </c>
      <c r="G773" s="177" t="s">
        <v>418</v>
      </c>
      <c r="H773" s="178">
        <v>4</v>
      </c>
      <c r="I773" s="179"/>
      <c r="J773" s="180">
        <f>ROUND(I773*H773,0)</f>
        <v>0</v>
      </c>
      <c r="K773" s="176" t="s">
        <v>327</v>
      </c>
      <c r="L773" s="39"/>
      <c r="M773" s="181" t="s">
        <v>1</v>
      </c>
      <c r="N773" s="182" t="s">
        <v>42</v>
      </c>
      <c r="O773" s="77"/>
      <c r="P773" s="183">
        <f>O773*H773</f>
        <v>0</v>
      </c>
      <c r="Q773" s="183">
        <v>1.42788E-05</v>
      </c>
      <c r="R773" s="183">
        <f>Q773*H773</f>
        <v>5.7115199999999998E-05</v>
      </c>
      <c r="S773" s="183">
        <v>0</v>
      </c>
      <c r="T773" s="184">
        <f>S773*H773</f>
        <v>0</v>
      </c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R773" s="185" t="s">
        <v>91</v>
      </c>
      <c r="AT773" s="185" t="s">
        <v>323</v>
      </c>
      <c r="AU773" s="185" t="s">
        <v>85</v>
      </c>
      <c r="AY773" s="19" t="s">
        <v>321</v>
      </c>
      <c r="BE773" s="186">
        <f>IF(N773="základní",J773,0)</f>
        <v>0</v>
      </c>
      <c r="BF773" s="186">
        <f>IF(N773="snížená",J773,0)</f>
        <v>0</v>
      </c>
      <c r="BG773" s="186">
        <f>IF(N773="zákl. přenesená",J773,0)</f>
        <v>0</v>
      </c>
      <c r="BH773" s="186">
        <f>IF(N773="sníž. přenesená",J773,0)</f>
        <v>0</v>
      </c>
      <c r="BI773" s="186">
        <f>IF(N773="nulová",J773,0)</f>
        <v>0</v>
      </c>
      <c r="BJ773" s="19" t="s">
        <v>8</v>
      </c>
      <c r="BK773" s="186">
        <f>ROUND(I773*H773,0)</f>
        <v>0</v>
      </c>
      <c r="BL773" s="19" t="s">
        <v>91</v>
      </c>
      <c r="BM773" s="185" t="s">
        <v>1136</v>
      </c>
    </row>
    <row r="774" s="13" customFormat="1">
      <c r="A774" s="13"/>
      <c r="B774" s="187"/>
      <c r="C774" s="13"/>
      <c r="D774" s="188" t="s">
        <v>329</v>
      </c>
      <c r="E774" s="189" t="s">
        <v>1</v>
      </c>
      <c r="F774" s="190" t="s">
        <v>1137</v>
      </c>
      <c r="G774" s="13"/>
      <c r="H774" s="191">
        <v>4</v>
      </c>
      <c r="I774" s="192"/>
      <c r="J774" s="13"/>
      <c r="K774" s="13"/>
      <c r="L774" s="187"/>
      <c r="M774" s="193"/>
      <c r="N774" s="194"/>
      <c r="O774" s="194"/>
      <c r="P774" s="194"/>
      <c r="Q774" s="194"/>
      <c r="R774" s="194"/>
      <c r="S774" s="194"/>
      <c r="T774" s="195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189" t="s">
        <v>329</v>
      </c>
      <c r="AU774" s="189" t="s">
        <v>85</v>
      </c>
      <c r="AV774" s="13" t="s">
        <v>85</v>
      </c>
      <c r="AW774" s="13" t="s">
        <v>33</v>
      </c>
      <c r="AX774" s="13" t="s">
        <v>77</v>
      </c>
      <c r="AY774" s="189" t="s">
        <v>321</v>
      </c>
    </row>
    <row r="775" s="14" customFormat="1">
      <c r="A775" s="14"/>
      <c r="B775" s="196"/>
      <c r="C775" s="14"/>
      <c r="D775" s="188" t="s">
        <v>329</v>
      </c>
      <c r="E775" s="197" t="s">
        <v>1</v>
      </c>
      <c r="F775" s="198" t="s">
        <v>1138</v>
      </c>
      <c r="G775" s="14"/>
      <c r="H775" s="199">
        <v>4</v>
      </c>
      <c r="I775" s="200"/>
      <c r="J775" s="14"/>
      <c r="K775" s="14"/>
      <c r="L775" s="196"/>
      <c r="M775" s="201"/>
      <c r="N775" s="202"/>
      <c r="O775" s="202"/>
      <c r="P775" s="202"/>
      <c r="Q775" s="202"/>
      <c r="R775" s="202"/>
      <c r="S775" s="202"/>
      <c r="T775" s="20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197" t="s">
        <v>329</v>
      </c>
      <c r="AU775" s="197" t="s">
        <v>85</v>
      </c>
      <c r="AV775" s="14" t="s">
        <v>88</v>
      </c>
      <c r="AW775" s="14" t="s">
        <v>33</v>
      </c>
      <c r="AX775" s="14" t="s">
        <v>8</v>
      </c>
      <c r="AY775" s="197" t="s">
        <v>321</v>
      </c>
    </row>
    <row r="776" s="2" customFormat="1" ht="24.15" customHeight="1">
      <c r="A776" s="38"/>
      <c r="B776" s="173"/>
      <c r="C776" s="174" t="s">
        <v>1139</v>
      </c>
      <c r="D776" s="174" t="s">
        <v>323</v>
      </c>
      <c r="E776" s="175" t="s">
        <v>1140</v>
      </c>
      <c r="F776" s="176" t="s">
        <v>1141</v>
      </c>
      <c r="G776" s="177" t="s">
        <v>418</v>
      </c>
      <c r="H776" s="178">
        <v>16</v>
      </c>
      <c r="I776" s="179"/>
      <c r="J776" s="180">
        <f>ROUND(I776*H776,0)</f>
        <v>0</v>
      </c>
      <c r="K776" s="176" t="s">
        <v>327</v>
      </c>
      <c r="L776" s="39"/>
      <c r="M776" s="181" t="s">
        <v>1</v>
      </c>
      <c r="N776" s="182" t="s">
        <v>42</v>
      </c>
      <c r="O776" s="77"/>
      <c r="P776" s="183">
        <f>O776*H776</f>
        <v>0</v>
      </c>
      <c r="Q776" s="183">
        <v>6.8787000000000004E-05</v>
      </c>
      <c r="R776" s="183">
        <f>Q776*H776</f>
        <v>0.0011005920000000001</v>
      </c>
      <c r="S776" s="183">
        <v>0</v>
      </c>
      <c r="T776" s="184">
        <f>S776*H776</f>
        <v>0</v>
      </c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R776" s="185" t="s">
        <v>91</v>
      </c>
      <c r="AT776" s="185" t="s">
        <v>323</v>
      </c>
      <c r="AU776" s="185" t="s">
        <v>85</v>
      </c>
      <c r="AY776" s="19" t="s">
        <v>321</v>
      </c>
      <c r="BE776" s="186">
        <f>IF(N776="základní",J776,0)</f>
        <v>0</v>
      </c>
      <c r="BF776" s="186">
        <f>IF(N776="snížená",J776,0)</f>
        <v>0</v>
      </c>
      <c r="BG776" s="186">
        <f>IF(N776="zákl. přenesená",J776,0)</f>
        <v>0</v>
      </c>
      <c r="BH776" s="186">
        <f>IF(N776="sníž. přenesená",J776,0)</f>
        <v>0</v>
      </c>
      <c r="BI776" s="186">
        <f>IF(N776="nulová",J776,0)</f>
        <v>0</v>
      </c>
      <c r="BJ776" s="19" t="s">
        <v>8</v>
      </c>
      <c r="BK776" s="186">
        <f>ROUND(I776*H776,0)</f>
        <v>0</v>
      </c>
      <c r="BL776" s="19" t="s">
        <v>91</v>
      </c>
      <c r="BM776" s="185" t="s">
        <v>1142</v>
      </c>
    </row>
    <row r="777" s="13" customFormat="1">
      <c r="A777" s="13"/>
      <c r="B777" s="187"/>
      <c r="C777" s="13"/>
      <c r="D777" s="188" t="s">
        <v>329</v>
      </c>
      <c r="E777" s="189" t="s">
        <v>1</v>
      </c>
      <c r="F777" s="190" t="s">
        <v>1143</v>
      </c>
      <c r="G777" s="13"/>
      <c r="H777" s="191">
        <v>16</v>
      </c>
      <c r="I777" s="192"/>
      <c r="J777" s="13"/>
      <c r="K777" s="13"/>
      <c r="L777" s="187"/>
      <c r="M777" s="193"/>
      <c r="N777" s="194"/>
      <c r="O777" s="194"/>
      <c r="P777" s="194"/>
      <c r="Q777" s="194"/>
      <c r="R777" s="194"/>
      <c r="S777" s="194"/>
      <c r="T777" s="195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189" t="s">
        <v>329</v>
      </c>
      <c r="AU777" s="189" t="s">
        <v>85</v>
      </c>
      <c r="AV777" s="13" t="s">
        <v>85</v>
      </c>
      <c r="AW777" s="13" t="s">
        <v>33</v>
      </c>
      <c r="AX777" s="13" t="s">
        <v>77</v>
      </c>
      <c r="AY777" s="189" t="s">
        <v>321</v>
      </c>
    </row>
    <row r="778" s="14" customFormat="1">
      <c r="A778" s="14"/>
      <c r="B778" s="196"/>
      <c r="C778" s="14"/>
      <c r="D778" s="188" t="s">
        <v>329</v>
      </c>
      <c r="E778" s="197" t="s">
        <v>1</v>
      </c>
      <c r="F778" s="198" t="s">
        <v>1138</v>
      </c>
      <c r="G778" s="14"/>
      <c r="H778" s="199">
        <v>16</v>
      </c>
      <c r="I778" s="200"/>
      <c r="J778" s="14"/>
      <c r="K778" s="14"/>
      <c r="L778" s="196"/>
      <c r="M778" s="201"/>
      <c r="N778" s="202"/>
      <c r="O778" s="202"/>
      <c r="P778" s="202"/>
      <c r="Q778" s="202"/>
      <c r="R778" s="202"/>
      <c r="S778" s="202"/>
      <c r="T778" s="203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197" t="s">
        <v>329</v>
      </c>
      <c r="AU778" s="197" t="s">
        <v>85</v>
      </c>
      <c r="AV778" s="14" t="s">
        <v>88</v>
      </c>
      <c r="AW778" s="14" t="s">
        <v>33</v>
      </c>
      <c r="AX778" s="14" t="s">
        <v>8</v>
      </c>
      <c r="AY778" s="197" t="s">
        <v>321</v>
      </c>
    </row>
    <row r="779" s="2" customFormat="1" ht="21.75" customHeight="1">
      <c r="A779" s="38"/>
      <c r="B779" s="173"/>
      <c r="C779" s="174" t="s">
        <v>1144</v>
      </c>
      <c r="D779" s="174" t="s">
        <v>323</v>
      </c>
      <c r="E779" s="175" t="s">
        <v>1145</v>
      </c>
      <c r="F779" s="176" t="s">
        <v>1146</v>
      </c>
      <c r="G779" s="177" t="s">
        <v>418</v>
      </c>
      <c r="H779" s="178">
        <v>4</v>
      </c>
      <c r="I779" s="179"/>
      <c r="J779" s="180">
        <f>ROUND(I779*H779,0)</f>
        <v>0</v>
      </c>
      <c r="K779" s="176" t="s">
        <v>327</v>
      </c>
      <c r="L779" s="39"/>
      <c r="M779" s="181" t="s">
        <v>1</v>
      </c>
      <c r="N779" s="182" t="s">
        <v>42</v>
      </c>
      <c r="O779" s="77"/>
      <c r="P779" s="183">
        <f>O779*H779</f>
        <v>0</v>
      </c>
      <c r="Q779" s="183">
        <v>0.00012999999999999999</v>
      </c>
      <c r="R779" s="183">
        <f>Q779*H779</f>
        <v>0.00051999999999999995</v>
      </c>
      <c r="S779" s="183">
        <v>0</v>
      </c>
      <c r="T779" s="184">
        <f>S779*H779</f>
        <v>0</v>
      </c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R779" s="185" t="s">
        <v>91</v>
      </c>
      <c r="AT779" s="185" t="s">
        <v>323</v>
      </c>
      <c r="AU779" s="185" t="s">
        <v>85</v>
      </c>
      <c r="AY779" s="19" t="s">
        <v>321</v>
      </c>
      <c r="BE779" s="186">
        <f>IF(N779="základní",J779,0)</f>
        <v>0</v>
      </c>
      <c r="BF779" s="186">
        <f>IF(N779="snížená",J779,0)</f>
        <v>0</v>
      </c>
      <c r="BG779" s="186">
        <f>IF(N779="zákl. přenesená",J779,0)</f>
        <v>0</v>
      </c>
      <c r="BH779" s="186">
        <f>IF(N779="sníž. přenesená",J779,0)</f>
        <v>0</v>
      </c>
      <c r="BI779" s="186">
        <f>IF(N779="nulová",J779,0)</f>
        <v>0</v>
      </c>
      <c r="BJ779" s="19" t="s">
        <v>8</v>
      </c>
      <c r="BK779" s="186">
        <f>ROUND(I779*H779,0)</f>
        <v>0</v>
      </c>
      <c r="BL779" s="19" t="s">
        <v>91</v>
      </c>
      <c r="BM779" s="185" t="s">
        <v>1147</v>
      </c>
    </row>
    <row r="780" s="13" customFormat="1">
      <c r="A780" s="13"/>
      <c r="B780" s="187"/>
      <c r="C780" s="13"/>
      <c r="D780" s="188" t="s">
        <v>329</v>
      </c>
      <c r="E780" s="189" t="s">
        <v>1</v>
      </c>
      <c r="F780" s="190" t="s">
        <v>1137</v>
      </c>
      <c r="G780" s="13"/>
      <c r="H780" s="191">
        <v>4</v>
      </c>
      <c r="I780" s="192"/>
      <c r="J780" s="13"/>
      <c r="K780" s="13"/>
      <c r="L780" s="187"/>
      <c r="M780" s="193"/>
      <c r="N780" s="194"/>
      <c r="O780" s="194"/>
      <c r="P780" s="194"/>
      <c r="Q780" s="194"/>
      <c r="R780" s="194"/>
      <c r="S780" s="194"/>
      <c r="T780" s="195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189" t="s">
        <v>329</v>
      </c>
      <c r="AU780" s="189" t="s">
        <v>85</v>
      </c>
      <c r="AV780" s="13" t="s">
        <v>85</v>
      </c>
      <c r="AW780" s="13" t="s">
        <v>33</v>
      </c>
      <c r="AX780" s="13" t="s">
        <v>77</v>
      </c>
      <c r="AY780" s="189" t="s">
        <v>321</v>
      </c>
    </row>
    <row r="781" s="14" customFormat="1">
      <c r="A781" s="14"/>
      <c r="B781" s="196"/>
      <c r="C781" s="14"/>
      <c r="D781" s="188" t="s">
        <v>329</v>
      </c>
      <c r="E781" s="197" t="s">
        <v>1</v>
      </c>
      <c r="F781" s="198" t="s">
        <v>1138</v>
      </c>
      <c r="G781" s="14"/>
      <c r="H781" s="199">
        <v>4</v>
      </c>
      <c r="I781" s="200"/>
      <c r="J781" s="14"/>
      <c r="K781" s="14"/>
      <c r="L781" s="196"/>
      <c r="M781" s="201"/>
      <c r="N781" s="202"/>
      <c r="O781" s="202"/>
      <c r="P781" s="202"/>
      <c r="Q781" s="202"/>
      <c r="R781" s="202"/>
      <c r="S781" s="202"/>
      <c r="T781" s="203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197" t="s">
        <v>329</v>
      </c>
      <c r="AU781" s="197" t="s">
        <v>85</v>
      </c>
      <c r="AV781" s="14" t="s">
        <v>88</v>
      </c>
      <c r="AW781" s="14" t="s">
        <v>33</v>
      </c>
      <c r="AX781" s="14" t="s">
        <v>8</v>
      </c>
      <c r="AY781" s="197" t="s">
        <v>321</v>
      </c>
    </row>
    <row r="782" s="2" customFormat="1" ht="21.75" customHeight="1">
      <c r="A782" s="38"/>
      <c r="B782" s="173"/>
      <c r="C782" s="174" t="s">
        <v>1148</v>
      </c>
      <c r="D782" s="174" t="s">
        <v>323</v>
      </c>
      <c r="E782" s="175" t="s">
        <v>1149</v>
      </c>
      <c r="F782" s="176" t="s">
        <v>1150</v>
      </c>
      <c r="G782" s="177" t="s">
        <v>418</v>
      </c>
      <c r="H782" s="178">
        <v>16</v>
      </c>
      <c r="I782" s="179"/>
      <c r="J782" s="180">
        <f>ROUND(I782*H782,0)</f>
        <v>0</v>
      </c>
      <c r="K782" s="176" t="s">
        <v>327</v>
      </c>
      <c r="L782" s="39"/>
      <c r="M782" s="181" t="s">
        <v>1</v>
      </c>
      <c r="N782" s="182" t="s">
        <v>42</v>
      </c>
      <c r="O782" s="77"/>
      <c r="P782" s="183">
        <f>O782*H782</f>
        <v>0</v>
      </c>
      <c r="Q782" s="183">
        <v>0.00059999999999999995</v>
      </c>
      <c r="R782" s="183">
        <f>Q782*H782</f>
        <v>0.0095999999999999992</v>
      </c>
      <c r="S782" s="183">
        <v>0</v>
      </c>
      <c r="T782" s="184">
        <f>S782*H782</f>
        <v>0</v>
      </c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R782" s="185" t="s">
        <v>91</v>
      </c>
      <c r="AT782" s="185" t="s">
        <v>323</v>
      </c>
      <c r="AU782" s="185" t="s">
        <v>85</v>
      </c>
      <c r="AY782" s="19" t="s">
        <v>321</v>
      </c>
      <c r="BE782" s="186">
        <f>IF(N782="základní",J782,0)</f>
        <v>0</v>
      </c>
      <c r="BF782" s="186">
        <f>IF(N782="snížená",J782,0)</f>
        <v>0</v>
      </c>
      <c r="BG782" s="186">
        <f>IF(N782="zákl. přenesená",J782,0)</f>
        <v>0</v>
      </c>
      <c r="BH782" s="186">
        <f>IF(N782="sníž. přenesená",J782,0)</f>
        <v>0</v>
      </c>
      <c r="BI782" s="186">
        <f>IF(N782="nulová",J782,0)</f>
        <v>0</v>
      </c>
      <c r="BJ782" s="19" t="s">
        <v>8</v>
      </c>
      <c r="BK782" s="186">
        <f>ROUND(I782*H782,0)</f>
        <v>0</v>
      </c>
      <c r="BL782" s="19" t="s">
        <v>91</v>
      </c>
      <c r="BM782" s="185" t="s">
        <v>1151</v>
      </c>
    </row>
    <row r="783" s="13" customFormat="1">
      <c r="A783" s="13"/>
      <c r="B783" s="187"/>
      <c r="C783" s="13"/>
      <c r="D783" s="188" t="s">
        <v>329</v>
      </c>
      <c r="E783" s="189" t="s">
        <v>1</v>
      </c>
      <c r="F783" s="190" t="s">
        <v>1143</v>
      </c>
      <c r="G783" s="13"/>
      <c r="H783" s="191">
        <v>16</v>
      </c>
      <c r="I783" s="192"/>
      <c r="J783" s="13"/>
      <c r="K783" s="13"/>
      <c r="L783" s="187"/>
      <c r="M783" s="193"/>
      <c r="N783" s="194"/>
      <c r="O783" s="194"/>
      <c r="P783" s="194"/>
      <c r="Q783" s="194"/>
      <c r="R783" s="194"/>
      <c r="S783" s="194"/>
      <c r="T783" s="195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189" t="s">
        <v>329</v>
      </c>
      <c r="AU783" s="189" t="s">
        <v>85</v>
      </c>
      <c r="AV783" s="13" t="s">
        <v>85</v>
      </c>
      <c r="AW783" s="13" t="s">
        <v>33</v>
      </c>
      <c r="AX783" s="13" t="s">
        <v>77</v>
      </c>
      <c r="AY783" s="189" t="s">
        <v>321</v>
      </c>
    </row>
    <row r="784" s="14" customFormat="1">
      <c r="A784" s="14"/>
      <c r="B784" s="196"/>
      <c r="C784" s="14"/>
      <c r="D784" s="188" t="s">
        <v>329</v>
      </c>
      <c r="E784" s="197" t="s">
        <v>1</v>
      </c>
      <c r="F784" s="198" t="s">
        <v>1138</v>
      </c>
      <c r="G784" s="14"/>
      <c r="H784" s="199">
        <v>16</v>
      </c>
      <c r="I784" s="200"/>
      <c r="J784" s="14"/>
      <c r="K784" s="14"/>
      <c r="L784" s="196"/>
      <c r="M784" s="201"/>
      <c r="N784" s="202"/>
      <c r="O784" s="202"/>
      <c r="P784" s="202"/>
      <c r="Q784" s="202"/>
      <c r="R784" s="202"/>
      <c r="S784" s="202"/>
      <c r="T784" s="203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197" t="s">
        <v>329</v>
      </c>
      <c r="AU784" s="197" t="s">
        <v>85</v>
      </c>
      <c r="AV784" s="14" t="s">
        <v>88</v>
      </c>
      <c r="AW784" s="14" t="s">
        <v>33</v>
      </c>
      <c r="AX784" s="14" t="s">
        <v>8</v>
      </c>
      <c r="AY784" s="197" t="s">
        <v>321</v>
      </c>
    </row>
    <row r="785" s="2" customFormat="1" ht="21.75" customHeight="1">
      <c r="A785" s="38"/>
      <c r="B785" s="173"/>
      <c r="C785" s="174" t="s">
        <v>1152</v>
      </c>
      <c r="D785" s="174" t="s">
        <v>323</v>
      </c>
      <c r="E785" s="175" t="s">
        <v>1153</v>
      </c>
      <c r="F785" s="176" t="s">
        <v>1154</v>
      </c>
      <c r="G785" s="177" t="s">
        <v>355</v>
      </c>
      <c r="H785" s="178">
        <v>178.203</v>
      </c>
      <c r="I785" s="179"/>
      <c r="J785" s="180">
        <f>ROUND(I785*H785,0)</f>
        <v>0</v>
      </c>
      <c r="K785" s="176" t="s">
        <v>327</v>
      </c>
      <c r="L785" s="39"/>
      <c r="M785" s="181" t="s">
        <v>1</v>
      </c>
      <c r="N785" s="182" t="s">
        <v>42</v>
      </c>
      <c r="O785" s="77"/>
      <c r="P785" s="183">
        <f>O785*H785</f>
        <v>0</v>
      </c>
      <c r="Q785" s="183">
        <v>0</v>
      </c>
      <c r="R785" s="183">
        <f>Q785*H785</f>
        <v>0</v>
      </c>
      <c r="S785" s="183">
        <v>0.13100000000000001</v>
      </c>
      <c r="T785" s="184">
        <f>S785*H785</f>
        <v>23.344593</v>
      </c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R785" s="185" t="s">
        <v>91</v>
      </c>
      <c r="AT785" s="185" t="s">
        <v>323</v>
      </c>
      <c r="AU785" s="185" t="s">
        <v>85</v>
      </c>
      <c r="AY785" s="19" t="s">
        <v>321</v>
      </c>
      <c r="BE785" s="186">
        <f>IF(N785="základní",J785,0)</f>
        <v>0</v>
      </c>
      <c r="BF785" s="186">
        <f>IF(N785="snížená",J785,0)</f>
        <v>0</v>
      </c>
      <c r="BG785" s="186">
        <f>IF(N785="zákl. přenesená",J785,0)</f>
        <v>0</v>
      </c>
      <c r="BH785" s="186">
        <f>IF(N785="sníž. přenesená",J785,0)</f>
        <v>0</v>
      </c>
      <c r="BI785" s="186">
        <f>IF(N785="nulová",J785,0)</f>
        <v>0</v>
      </c>
      <c r="BJ785" s="19" t="s">
        <v>8</v>
      </c>
      <c r="BK785" s="186">
        <f>ROUND(I785*H785,0)</f>
        <v>0</v>
      </c>
      <c r="BL785" s="19" t="s">
        <v>91</v>
      </c>
      <c r="BM785" s="185" t="s">
        <v>1155</v>
      </c>
    </row>
    <row r="786" s="13" customFormat="1">
      <c r="A786" s="13"/>
      <c r="B786" s="187"/>
      <c r="C786" s="13"/>
      <c r="D786" s="188" t="s">
        <v>329</v>
      </c>
      <c r="E786" s="189" t="s">
        <v>1</v>
      </c>
      <c r="F786" s="190" t="s">
        <v>1156</v>
      </c>
      <c r="G786" s="13"/>
      <c r="H786" s="191">
        <v>29.899999999999999</v>
      </c>
      <c r="I786" s="192"/>
      <c r="J786" s="13"/>
      <c r="K786" s="13"/>
      <c r="L786" s="187"/>
      <c r="M786" s="193"/>
      <c r="N786" s="194"/>
      <c r="O786" s="194"/>
      <c r="P786" s="194"/>
      <c r="Q786" s="194"/>
      <c r="R786" s="194"/>
      <c r="S786" s="194"/>
      <c r="T786" s="195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189" t="s">
        <v>329</v>
      </c>
      <c r="AU786" s="189" t="s">
        <v>85</v>
      </c>
      <c r="AV786" s="13" t="s">
        <v>85</v>
      </c>
      <c r="AW786" s="13" t="s">
        <v>33</v>
      </c>
      <c r="AX786" s="13" t="s">
        <v>77</v>
      </c>
      <c r="AY786" s="189" t="s">
        <v>321</v>
      </c>
    </row>
    <row r="787" s="13" customFormat="1">
      <c r="A787" s="13"/>
      <c r="B787" s="187"/>
      <c r="C787" s="13"/>
      <c r="D787" s="188" t="s">
        <v>329</v>
      </c>
      <c r="E787" s="189" t="s">
        <v>1</v>
      </c>
      <c r="F787" s="190" t="s">
        <v>1157</v>
      </c>
      <c r="G787" s="13"/>
      <c r="H787" s="191">
        <v>20.937999999999999</v>
      </c>
      <c r="I787" s="192"/>
      <c r="J787" s="13"/>
      <c r="K787" s="13"/>
      <c r="L787" s="187"/>
      <c r="M787" s="193"/>
      <c r="N787" s="194"/>
      <c r="O787" s="194"/>
      <c r="P787" s="194"/>
      <c r="Q787" s="194"/>
      <c r="R787" s="194"/>
      <c r="S787" s="194"/>
      <c r="T787" s="195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189" t="s">
        <v>329</v>
      </c>
      <c r="AU787" s="189" t="s">
        <v>85</v>
      </c>
      <c r="AV787" s="13" t="s">
        <v>85</v>
      </c>
      <c r="AW787" s="13" t="s">
        <v>33</v>
      </c>
      <c r="AX787" s="13" t="s">
        <v>77</v>
      </c>
      <c r="AY787" s="189" t="s">
        <v>321</v>
      </c>
    </row>
    <row r="788" s="13" customFormat="1">
      <c r="A788" s="13"/>
      <c r="B788" s="187"/>
      <c r="C788" s="13"/>
      <c r="D788" s="188" t="s">
        <v>329</v>
      </c>
      <c r="E788" s="189" t="s">
        <v>1</v>
      </c>
      <c r="F788" s="190" t="s">
        <v>1158</v>
      </c>
      <c r="G788" s="13"/>
      <c r="H788" s="191">
        <v>20.632000000000001</v>
      </c>
      <c r="I788" s="192"/>
      <c r="J788" s="13"/>
      <c r="K788" s="13"/>
      <c r="L788" s="187"/>
      <c r="M788" s="193"/>
      <c r="N788" s="194"/>
      <c r="O788" s="194"/>
      <c r="P788" s="194"/>
      <c r="Q788" s="194"/>
      <c r="R788" s="194"/>
      <c r="S788" s="194"/>
      <c r="T788" s="195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189" t="s">
        <v>329</v>
      </c>
      <c r="AU788" s="189" t="s">
        <v>85</v>
      </c>
      <c r="AV788" s="13" t="s">
        <v>85</v>
      </c>
      <c r="AW788" s="13" t="s">
        <v>33</v>
      </c>
      <c r="AX788" s="13" t="s">
        <v>77</v>
      </c>
      <c r="AY788" s="189" t="s">
        <v>321</v>
      </c>
    </row>
    <row r="789" s="13" customFormat="1">
      <c r="A789" s="13"/>
      <c r="B789" s="187"/>
      <c r="C789" s="13"/>
      <c r="D789" s="188" t="s">
        <v>329</v>
      </c>
      <c r="E789" s="189" t="s">
        <v>1</v>
      </c>
      <c r="F789" s="190" t="s">
        <v>1159</v>
      </c>
      <c r="G789" s="13"/>
      <c r="H789" s="191">
        <v>45.786999999999999</v>
      </c>
      <c r="I789" s="192"/>
      <c r="J789" s="13"/>
      <c r="K789" s="13"/>
      <c r="L789" s="187"/>
      <c r="M789" s="193"/>
      <c r="N789" s="194"/>
      <c r="O789" s="194"/>
      <c r="P789" s="194"/>
      <c r="Q789" s="194"/>
      <c r="R789" s="194"/>
      <c r="S789" s="194"/>
      <c r="T789" s="195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189" t="s">
        <v>329</v>
      </c>
      <c r="AU789" s="189" t="s">
        <v>85</v>
      </c>
      <c r="AV789" s="13" t="s">
        <v>85</v>
      </c>
      <c r="AW789" s="13" t="s">
        <v>33</v>
      </c>
      <c r="AX789" s="13" t="s">
        <v>77</v>
      </c>
      <c r="AY789" s="189" t="s">
        <v>321</v>
      </c>
    </row>
    <row r="790" s="13" customFormat="1">
      <c r="A790" s="13"/>
      <c r="B790" s="187"/>
      <c r="C790" s="13"/>
      <c r="D790" s="188" t="s">
        <v>329</v>
      </c>
      <c r="E790" s="189" t="s">
        <v>1</v>
      </c>
      <c r="F790" s="190" t="s">
        <v>1160</v>
      </c>
      <c r="G790" s="13"/>
      <c r="H790" s="191">
        <v>60.945999999999998</v>
      </c>
      <c r="I790" s="192"/>
      <c r="J790" s="13"/>
      <c r="K790" s="13"/>
      <c r="L790" s="187"/>
      <c r="M790" s="193"/>
      <c r="N790" s="194"/>
      <c r="O790" s="194"/>
      <c r="P790" s="194"/>
      <c r="Q790" s="194"/>
      <c r="R790" s="194"/>
      <c r="S790" s="194"/>
      <c r="T790" s="195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189" t="s">
        <v>329</v>
      </c>
      <c r="AU790" s="189" t="s">
        <v>85</v>
      </c>
      <c r="AV790" s="13" t="s">
        <v>85</v>
      </c>
      <c r="AW790" s="13" t="s">
        <v>33</v>
      </c>
      <c r="AX790" s="13" t="s">
        <v>77</v>
      </c>
      <c r="AY790" s="189" t="s">
        <v>321</v>
      </c>
    </row>
    <row r="791" s="14" customFormat="1">
      <c r="A791" s="14"/>
      <c r="B791" s="196"/>
      <c r="C791" s="14"/>
      <c r="D791" s="188" t="s">
        <v>329</v>
      </c>
      <c r="E791" s="197" t="s">
        <v>1</v>
      </c>
      <c r="F791" s="198" t="s">
        <v>1161</v>
      </c>
      <c r="G791" s="14"/>
      <c r="H791" s="199">
        <v>178.203</v>
      </c>
      <c r="I791" s="200"/>
      <c r="J791" s="14"/>
      <c r="K791" s="14"/>
      <c r="L791" s="196"/>
      <c r="M791" s="201"/>
      <c r="N791" s="202"/>
      <c r="O791" s="202"/>
      <c r="P791" s="202"/>
      <c r="Q791" s="202"/>
      <c r="R791" s="202"/>
      <c r="S791" s="202"/>
      <c r="T791" s="20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197" t="s">
        <v>329</v>
      </c>
      <c r="AU791" s="197" t="s">
        <v>85</v>
      </c>
      <c r="AV791" s="14" t="s">
        <v>88</v>
      </c>
      <c r="AW791" s="14" t="s">
        <v>33</v>
      </c>
      <c r="AX791" s="14" t="s">
        <v>8</v>
      </c>
      <c r="AY791" s="197" t="s">
        <v>321</v>
      </c>
    </row>
    <row r="792" s="2" customFormat="1" ht="21.75" customHeight="1">
      <c r="A792" s="38"/>
      <c r="B792" s="173"/>
      <c r="C792" s="174" t="s">
        <v>1162</v>
      </c>
      <c r="D792" s="174" t="s">
        <v>323</v>
      </c>
      <c r="E792" s="175" t="s">
        <v>1163</v>
      </c>
      <c r="F792" s="176" t="s">
        <v>1164</v>
      </c>
      <c r="G792" s="177" t="s">
        <v>355</v>
      </c>
      <c r="H792" s="178">
        <v>90.555999999999997</v>
      </c>
      <c r="I792" s="179"/>
      <c r="J792" s="180">
        <f>ROUND(I792*H792,0)</f>
        <v>0</v>
      </c>
      <c r="K792" s="176" t="s">
        <v>327</v>
      </c>
      <c r="L792" s="39"/>
      <c r="M792" s="181" t="s">
        <v>1</v>
      </c>
      <c r="N792" s="182" t="s">
        <v>42</v>
      </c>
      <c r="O792" s="77"/>
      <c r="P792" s="183">
        <f>O792*H792</f>
        <v>0</v>
      </c>
      <c r="Q792" s="183">
        <v>0</v>
      </c>
      <c r="R792" s="183">
        <f>Q792*H792</f>
        <v>0</v>
      </c>
      <c r="S792" s="183">
        <v>0.26100000000000001</v>
      </c>
      <c r="T792" s="184">
        <f>S792*H792</f>
        <v>23.635116</v>
      </c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R792" s="185" t="s">
        <v>91</v>
      </c>
      <c r="AT792" s="185" t="s">
        <v>323</v>
      </c>
      <c r="AU792" s="185" t="s">
        <v>85</v>
      </c>
      <c r="AY792" s="19" t="s">
        <v>321</v>
      </c>
      <c r="BE792" s="186">
        <f>IF(N792="základní",J792,0)</f>
        <v>0</v>
      </c>
      <c r="BF792" s="186">
        <f>IF(N792="snížená",J792,0)</f>
        <v>0</v>
      </c>
      <c r="BG792" s="186">
        <f>IF(N792="zákl. přenesená",J792,0)</f>
        <v>0</v>
      </c>
      <c r="BH792" s="186">
        <f>IF(N792="sníž. přenesená",J792,0)</f>
        <v>0</v>
      </c>
      <c r="BI792" s="186">
        <f>IF(N792="nulová",J792,0)</f>
        <v>0</v>
      </c>
      <c r="BJ792" s="19" t="s">
        <v>8</v>
      </c>
      <c r="BK792" s="186">
        <f>ROUND(I792*H792,0)</f>
        <v>0</v>
      </c>
      <c r="BL792" s="19" t="s">
        <v>91</v>
      </c>
      <c r="BM792" s="185" t="s">
        <v>1165</v>
      </c>
    </row>
    <row r="793" s="13" customFormat="1">
      <c r="A793" s="13"/>
      <c r="B793" s="187"/>
      <c r="C793" s="13"/>
      <c r="D793" s="188" t="s">
        <v>329</v>
      </c>
      <c r="E793" s="189" t="s">
        <v>1</v>
      </c>
      <c r="F793" s="190" t="s">
        <v>1166</v>
      </c>
      <c r="G793" s="13"/>
      <c r="H793" s="191">
        <v>16.213000000000001</v>
      </c>
      <c r="I793" s="192"/>
      <c r="J793" s="13"/>
      <c r="K793" s="13"/>
      <c r="L793" s="187"/>
      <c r="M793" s="193"/>
      <c r="N793" s="194"/>
      <c r="O793" s="194"/>
      <c r="P793" s="194"/>
      <c r="Q793" s="194"/>
      <c r="R793" s="194"/>
      <c r="S793" s="194"/>
      <c r="T793" s="195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189" t="s">
        <v>329</v>
      </c>
      <c r="AU793" s="189" t="s">
        <v>85</v>
      </c>
      <c r="AV793" s="13" t="s">
        <v>85</v>
      </c>
      <c r="AW793" s="13" t="s">
        <v>33</v>
      </c>
      <c r="AX793" s="13" t="s">
        <v>77</v>
      </c>
      <c r="AY793" s="189" t="s">
        <v>321</v>
      </c>
    </row>
    <row r="794" s="13" customFormat="1">
      <c r="A794" s="13"/>
      <c r="B794" s="187"/>
      <c r="C794" s="13"/>
      <c r="D794" s="188" t="s">
        <v>329</v>
      </c>
      <c r="E794" s="189" t="s">
        <v>1</v>
      </c>
      <c r="F794" s="190" t="s">
        <v>1167</v>
      </c>
      <c r="G794" s="13"/>
      <c r="H794" s="191">
        <v>28.829999999999998</v>
      </c>
      <c r="I794" s="192"/>
      <c r="J794" s="13"/>
      <c r="K794" s="13"/>
      <c r="L794" s="187"/>
      <c r="M794" s="193"/>
      <c r="N794" s="194"/>
      <c r="O794" s="194"/>
      <c r="P794" s="194"/>
      <c r="Q794" s="194"/>
      <c r="R794" s="194"/>
      <c r="S794" s="194"/>
      <c r="T794" s="195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189" t="s">
        <v>329</v>
      </c>
      <c r="AU794" s="189" t="s">
        <v>85</v>
      </c>
      <c r="AV794" s="13" t="s">
        <v>85</v>
      </c>
      <c r="AW794" s="13" t="s">
        <v>33</v>
      </c>
      <c r="AX794" s="13" t="s">
        <v>77</v>
      </c>
      <c r="AY794" s="189" t="s">
        <v>321</v>
      </c>
    </row>
    <row r="795" s="14" customFormat="1">
      <c r="A795" s="14"/>
      <c r="B795" s="196"/>
      <c r="C795" s="14"/>
      <c r="D795" s="188" t="s">
        <v>329</v>
      </c>
      <c r="E795" s="197" t="s">
        <v>1</v>
      </c>
      <c r="F795" s="198" t="s">
        <v>1168</v>
      </c>
      <c r="G795" s="14"/>
      <c r="H795" s="199">
        <v>45.042999999999999</v>
      </c>
      <c r="I795" s="200"/>
      <c r="J795" s="14"/>
      <c r="K795" s="14"/>
      <c r="L795" s="196"/>
      <c r="M795" s="201"/>
      <c r="N795" s="202"/>
      <c r="O795" s="202"/>
      <c r="P795" s="202"/>
      <c r="Q795" s="202"/>
      <c r="R795" s="202"/>
      <c r="S795" s="202"/>
      <c r="T795" s="20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197" t="s">
        <v>329</v>
      </c>
      <c r="AU795" s="197" t="s">
        <v>85</v>
      </c>
      <c r="AV795" s="14" t="s">
        <v>88</v>
      </c>
      <c r="AW795" s="14" t="s">
        <v>33</v>
      </c>
      <c r="AX795" s="14" t="s">
        <v>77</v>
      </c>
      <c r="AY795" s="197" t="s">
        <v>321</v>
      </c>
    </row>
    <row r="796" s="13" customFormat="1">
      <c r="A796" s="13"/>
      <c r="B796" s="187"/>
      <c r="C796" s="13"/>
      <c r="D796" s="188" t="s">
        <v>329</v>
      </c>
      <c r="E796" s="189" t="s">
        <v>1</v>
      </c>
      <c r="F796" s="190" t="s">
        <v>1169</v>
      </c>
      <c r="G796" s="13"/>
      <c r="H796" s="191">
        <v>45.512999999999998</v>
      </c>
      <c r="I796" s="192"/>
      <c r="J796" s="13"/>
      <c r="K796" s="13"/>
      <c r="L796" s="187"/>
      <c r="M796" s="193"/>
      <c r="N796" s="194"/>
      <c r="O796" s="194"/>
      <c r="P796" s="194"/>
      <c r="Q796" s="194"/>
      <c r="R796" s="194"/>
      <c r="S796" s="194"/>
      <c r="T796" s="195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189" t="s">
        <v>329</v>
      </c>
      <c r="AU796" s="189" t="s">
        <v>85</v>
      </c>
      <c r="AV796" s="13" t="s">
        <v>85</v>
      </c>
      <c r="AW796" s="13" t="s">
        <v>33</v>
      </c>
      <c r="AX796" s="13" t="s">
        <v>77</v>
      </c>
      <c r="AY796" s="189" t="s">
        <v>321</v>
      </c>
    </row>
    <row r="797" s="14" customFormat="1">
      <c r="A797" s="14"/>
      <c r="B797" s="196"/>
      <c r="C797" s="14"/>
      <c r="D797" s="188" t="s">
        <v>329</v>
      </c>
      <c r="E797" s="197" t="s">
        <v>1</v>
      </c>
      <c r="F797" s="198" t="s">
        <v>1170</v>
      </c>
      <c r="G797" s="14"/>
      <c r="H797" s="199">
        <v>45.512999999999998</v>
      </c>
      <c r="I797" s="200"/>
      <c r="J797" s="14"/>
      <c r="K797" s="14"/>
      <c r="L797" s="196"/>
      <c r="M797" s="201"/>
      <c r="N797" s="202"/>
      <c r="O797" s="202"/>
      <c r="P797" s="202"/>
      <c r="Q797" s="202"/>
      <c r="R797" s="202"/>
      <c r="S797" s="202"/>
      <c r="T797" s="20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197" t="s">
        <v>329</v>
      </c>
      <c r="AU797" s="197" t="s">
        <v>85</v>
      </c>
      <c r="AV797" s="14" t="s">
        <v>88</v>
      </c>
      <c r="AW797" s="14" t="s">
        <v>33</v>
      </c>
      <c r="AX797" s="14" t="s">
        <v>77</v>
      </c>
      <c r="AY797" s="197" t="s">
        <v>321</v>
      </c>
    </row>
    <row r="798" s="15" customFormat="1">
      <c r="A798" s="15"/>
      <c r="B798" s="204"/>
      <c r="C798" s="15"/>
      <c r="D798" s="188" t="s">
        <v>329</v>
      </c>
      <c r="E798" s="205" t="s">
        <v>1</v>
      </c>
      <c r="F798" s="206" t="s">
        <v>442</v>
      </c>
      <c r="G798" s="15"/>
      <c r="H798" s="207">
        <v>90.555999999999997</v>
      </c>
      <c r="I798" s="208"/>
      <c r="J798" s="15"/>
      <c r="K798" s="15"/>
      <c r="L798" s="204"/>
      <c r="M798" s="209"/>
      <c r="N798" s="210"/>
      <c r="O798" s="210"/>
      <c r="P798" s="210"/>
      <c r="Q798" s="210"/>
      <c r="R798" s="210"/>
      <c r="S798" s="210"/>
      <c r="T798" s="211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05" t="s">
        <v>329</v>
      </c>
      <c r="AU798" s="205" t="s">
        <v>85</v>
      </c>
      <c r="AV798" s="15" t="s">
        <v>91</v>
      </c>
      <c r="AW798" s="15" t="s">
        <v>33</v>
      </c>
      <c r="AX798" s="15" t="s">
        <v>8</v>
      </c>
      <c r="AY798" s="205" t="s">
        <v>321</v>
      </c>
    </row>
    <row r="799" s="2" customFormat="1" ht="24.15" customHeight="1">
      <c r="A799" s="38"/>
      <c r="B799" s="173"/>
      <c r="C799" s="174" t="s">
        <v>1171</v>
      </c>
      <c r="D799" s="174" t="s">
        <v>323</v>
      </c>
      <c r="E799" s="175" t="s">
        <v>1172</v>
      </c>
      <c r="F799" s="176" t="s">
        <v>1173</v>
      </c>
      <c r="G799" s="177" t="s">
        <v>326</v>
      </c>
      <c r="H799" s="178">
        <v>15.916</v>
      </c>
      <c r="I799" s="179"/>
      <c r="J799" s="180">
        <f>ROUND(I799*H799,0)</f>
        <v>0</v>
      </c>
      <c r="K799" s="176" t="s">
        <v>327</v>
      </c>
      <c r="L799" s="39"/>
      <c r="M799" s="181" t="s">
        <v>1</v>
      </c>
      <c r="N799" s="182" t="s">
        <v>42</v>
      </c>
      <c r="O799" s="77"/>
      <c r="P799" s="183">
        <f>O799*H799</f>
        <v>0</v>
      </c>
      <c r="Q799" s="183">
        <v>0</v>
      </c>
      <c r="R799" s="183">
        <f>Q799*H799</f>
        <v>0</v>
      </c>
      <c r="S799" s="183">
        <v>1.8</v>
      </c>
      <c r="T799" s="184">
        <f>S799*H799</f>
        <v>28.648800000000001</v>
      </c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R799" s="185" t="s">
        <v>91</v>
      </c>
      <c r="AT799" s="185" t="s">
        <v>323</v>
      </c>
      <c r="AU799" s="185" t="s">
        <v>85</v>
      </c>
      <c r="AY799" s="19" t="s">
        <v>321</v>
      </c>
      <c r="BE799" s="186">
        <f>IF(N799="základní",J799,0)</f>
        <v>0</v>
      </c>
      <c r="BF799" s="186">
        <f>IF(N799="snížená",J799,0)</f>
        <v>0</v>
      </c>
      <c r="BG799" s="186">
        <f>IF(N799="zákl. přenesená",J799,0)</f>
        <v>0</v>
      </c>
      <c r="BH799" s="186">
        <f>IF(N799="sníž. přenesená",J799,0)</f>
        <v>0</v>
      </c>
      <c r="BI799" s="186">
        <f>IF(N799="nulová",J799,0)</f>
        <v>0</v>
      </c>
      <c r="BJ799" s="19" t="s">
        <v>8</v>
      </c>
      <c r="BK799" s="186">
        <f>ROUND(I799*H799,0)</f>
        <v>0</v>
      </c>
      <c r="BL799" s="19" t="s">
        <v>91</v>
      </c>
      <c r="BM799" s="185" t="s">
        <v>1174</v>
      </c>
    </row>
    <row r="800" s="13" customFormat="1">
      <c r="A800" s="13"/>
      <c r="B800" s="187"/>
      <c r="C800" s="13"/>
      <c r="D800" s="188" t="s">
        <v>329</v>
      </c>
      <c r="E800" s="189" t="s">
        <v>1</v>
      </c>
      <c r="F800" s="190" t="s">
        <v>1175</v>
      </c>
      <c r="G800" s="13"/>
      <c r="H800" s="191">
        <v>4.1849999999999996</v>
      </c>
      <c r="I800" s="192"/>
      <c r="J800" s="13"/>
      <c r="K800" s="13"/>
      <c r="L800" s="187"/>
      <c r="M800" s="193"/>
      <c r="N800" s="194"/>
      <c r="O800" s="194"/>
      <c r="P800" s="194"/>
      <c r="Q800" s="194"/>
      <c r="R800" s="194"/>
      <c r="S800" s="194"/>
      <c r="T800" s="195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189" t="s">
        <v>329</v>
      </c>
      <c r="AU800" s="189" t="s">
        <v>85</v>
      </c>
      <c r="AV800" s="13" t="s">
        <v>85</v>
      </c>
      <c r="AW800" s="13" t="s">
        <v>33</v>
      </c>
      <c r="AX800" s="13" t="s">
        <v>77</v>
      </c>
      <c r="AY800" s="189" t="s">
        <v>321</v>
      </c>
    </row>
    <row r="801" s="13" customFormat="1">
      <c r="A801" s="13"/>
      <c r="B801" s="187"/>
      <c r="C801" s="13"/>
      <c r="D801" s="188" t="s">
        <v>329</v>
      </c>
      <c r="E801" s="189" t="s">
        <v>1</v>
      </c>
      <c r="F801" s="190" t="s">
        <v>1176</v>
      </c>
      <c r="G801" s="13"/>
      <c r="H801" s="191">
        <v>5.5519999999999996</v>
      </c>
      <c r="I801" s="192"/>
      <c r="J801" s="13"/>
      <c r="K801" s="13"/>
      <c r="L801" s="187"/>
      <c r="M801" s="193"/>
      <c r="N801" s="194"/>
      <c r="O801" s="194"/>
      <c r="P801" s="194"/>
      <c r="Q801" s="194"/>
      <c r="R801" s="194"/>
      <c r="S801" s="194"/>
      <c r="T801" s="195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189" t="s">
        <v>329</v>
      </c>
      <c r="AU801" s="189" t="s">
        <v>85</v>
      </c>
      <c r="AV801" s="13" t="s">
        <v>85</v>
      </c>
      <c r="AW801" s="13" t="s">
        <v>33</v>
      </c>
      <c r="AX801" s="13" t="s">
        <v>77</v>
      </c>
      <c r="AY801" s="189" t="s">
        <v>321</v>
      </c>
    </row>
    <row r="802" s="13" customFormat="1">
      <c r="A802" s="13"/>
      <c r="B802" s="187"/>
      <c r="C802" s="13"/>
      <c r="D802" s="188" t="s">
        <v>329</v>
      </c>
      <c r="E802" s="189" t="s">
        <v>1</v>
      </c>
      <c r="F802" s="190" t="s">
        <v>1177</v>
      </c>
      <c r="G802" s="13"/>
      <c r="H802" s="191">
        <v>4.5289999999999999</v>
      </c>
      <c r="I802" s="192"/>
      <c r="J802" s="13"/>
      <c r="K802" s="13"/>
      <c r="L802" s="187"/>
      <c r="M802" s="193"/>
      <c r="N802" s="194"/>
      <c r="O802" s="194"/>
      <c r="P802" s="194"/>
      <c r="Q802" s="194"/>
      <c r="R802" s="194"/>
      <c r="S802" s="194"/>
      <c r="T802" s="195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189" t="s">
        <v>329</v>
      </c>
      <c r="AU802" s="189" t="s">
        <v>85</v>
      </c>
      <c r="AV802" s="13" t="s">
        <v>85</v>
      </c>
      <c r="AW802" s="13" t="s">
        <v>33</v>
      </c>
      <c r="AX802" s="13" t="s">
        <v>77</v>
      </c>
      <c r="AY802" s="189" t="s">
        <v>321</v>
      </c>
    </row>
    <row r="803" s="14" customFormat="1">
      <c r="A803" s="14"/>
      <c r="B803" s="196"/>
      <c r="C803" s="14"/>
      <c r="D803" s="188" t="s">
        <v>329</v>
      </c>
      <c r="E803" s="197" t="s">
        <v>1</v>
      </c>
      <c r="F803" s="198" t="s">
        <v>1178</v>
      </c>
      <c r="G803" s="14"/>
      <c r="H803" s="199">
        <v>14.266</v>
      </c>
      <c r="I803" s="200"/>
      <c r="J803" s="14"/>
      <c r="K803" s="14"/>
      <c r="L803" s="196"/>
      <c r="M803" s="201"/>
      <c r="N803" s="202"/>
      <c r="O803" s="202"/>
      <c r="P803" s="202"/>
      <c r="Q803" s="202"/>
      <c r="R803" s="202"/>
      <c r="S803" s="202"/>
      <c r="T803" s="203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197" t="s">
        <v>329</v>
      </c>
      <c r="AU803" s="197" t="s">
        <v>85</v>
      </c>
      <c r="AV803" s="14" t="s">
        <v>88</v>
      </c>
      <c r="AW803" s="14" t="s">
        <v>33</v>
      </c>
      <c r="AX803" s="14" t="s">
        <v>77</v>
      </c>
      <c r="AY803" s="197" t="s">
        <v>321</v>
      </c>
    </row>
    <row r="804" s="13" customFormat="1">
      <c r="A804" s="13"/>
      <c r="B804" s="187"/>
      <c r="C804" s="13"/>
      <c r="D804" s="188" t="s">
        <v>329</v>
      </c>
      <c r="E804" s="189" t="s">
        <v>1</v>
      </c>
      <c r="F804" s="190" t="s">
        <v>1179</v>
      </c>
      <c r="G804" s="13"/>
      <c r="H804" s="191">
        <v>1.6499999999999999</v>
      </c>
      <c r="I804" s="192"/>
      <c r="J804" s="13"/>
      <c r="K804" s="13"/>
      <c r="L804" s="187"/>
      <c r="M804" s="193"/>
      <c r="N804" s="194"/>
      <c r="O804" s="194"/>
      <c r="P804" s="194"/>
      <c r="Q804" s="194"/>
      <c r="R804" s="194"/>
      <c r="S804" s="194"/>
      <c r="T804" s="195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189" t="s">
        <v>329</v>
      </c>
      <c r="AU804" s="189" t="s">
        <v>85</v>
      </c>
      <c r="AV804" s="13" t="s">
        <v>85</v>
      </c>
      <c r="AW804" s="13" t="s">
        <v>33</v>
      </c>
      <c r="AX804" s="13" t="s">
        <v>77</v>
      </c>
      <c r="AY804" s="189" t="s">
        <v>321</v>
      </c>
    </row>
    <row r="805" s="14" customFormat="1">
      <c r="A805" s="14"/>
      <c r="B805" s="196"/>
      <c r="C805" s="14"/>
      <c r="D805" s="188" t="s">
        <v>329</v>
      </c>
      <c r="E805" s="197" t="s">
        <v>1</v>
      </c>
      <c r="F805" s="198" t="s">
        <v>1180</v>
      </c>
      <c r="G805" s="14"/>
      <c r="H805" s="199">
        <v>1.6499999999999999</v>
      </c>
      <c r="I805" s="200"/>
      <c r="J805" s="14"/>
      <c r="K805" s="14"/>
      <c r="L805" s="196"/>
      <c r="M805" s="201"/>
      <c r="N805" s="202"/>
      <c r="O805" s="202"/>
      <c r="P805" s="202"/>
      <c r="Q805" s="202"/>
      <c r="R805" s="202"/>
      <c r="S805" s="202"/>
      <c r="T805" s="203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197" t="s">
        <v>329</v>
      </c>
      <c r="AU805" s="197" t="s">
        <v>85</v>
      </c>
      <c r="AV805" s="14" t="s">
        <v>88</v>
      </c>
      <c r="AW805" s="14" t="s">
        <v>33</v>
      </c>
      <c r="AX805" s="14" t="s">
        <v>77</v>
      </c>
      <c r="AY805" s="197" t="s">
        <v>321</v>
      </c>
    </row>
    <row r="806" s="15" customFormat="1">
      <c r="A806" s="15"/>
      <c r="B806" s="204"/>
      <c r="C806" s="15"/>
      <c r="D806" s="188" t="s">
        <v>329</v>
      </c>
      <c r="E806" s="205" t="s">
        <v>1</v>
      </c>
      <c r="F806" s="206" t="s">
        <v>442</v>
      </c>
      <c r="G806" s="15"/>
      <c r="H806" s="207">
        <v>15.916</v>
      </c>
      <c r="I806" s="208"/>
      <c r="J806" s="15"/>
      <c r="K806" s="15"/>
      <c r="L806" s="204"/>
      <c r="M806" s="209"/>
      <c r="N806" s="210"/>
      <c r="O806" s="210"/>
      <c r="P806" s="210"/>
      <c r="Q806" s="210"/>
      <c r="R806" s="210"/>
      <c r="S806" s="210"/>
      <c r="T806" s="211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05" t="s">
        <v>329</v>
      </c>
      <c r="AU806" s="205" t="s">
        <v>85</v>
      </c>
      <c r="AV806" s="15" t="s">
        <v>91</v>
      </c>
      <c r="AW806" s="15" t="s">
        <v>33</v>
      </c>
      <c r="AX806" s="15" t="s">
        <v>8</v>
      </c>
      <c r="AY806" s="205" t="s">
        <v>321</v>
      </c>
    </row>
    <row r="807" s="2" customFormat="1" ht="24.15" customHeight="1">
      <c r="A807" s="38"/>
      <c r="B807" s="173"/>
      <c r="C807" s="174" t="s">
        <v>1181</v>
      </c>
      <c r="D807" s="174" t="s">
        <v>323</v>
      </c>
      <c r="E807" s="175" t="s">
        <v>1182</v>
      </c>
      <c r="F807" s="176" t="s">
        <v>1183</v>
      </c>
      <c r="G807" s="177" t="s">
        <v>326</v>
      </c>
      <c r="H807" s="178">
        <v>3.9380000000000002</v>
      </c>
      <c r="I807" s="179"/>
      <c r="J807" s="180">
        <f>ROUND(I807*H807,0)</f>
        <v>0</v>
      </c>
      <c r="K807" s="176" t="s">
        <v>327</v>
      </c>
      <c r="L807" s="39"/>
      <c r="M807" s="181" t="s">
        <v>1</v>
      </c>
      <c r="N807" s="182" t="s">
        <v>42</v>
      </c>
      <c r="O807" s="77"/>
      <c r="P807" s="183">
        <f>O807*H807</f>
        <v>0</v>
      </c>
      <c r="Q807" s="183">
        <v>0</v>
      </c>
      <c r="R807" s="183">
        <f>Q807*H807</f>
        <v>0</v>
      </c>
      <c r="S807" s="183">
        <v>1.5940000000000001</v>
      </c>
      <c r="T807" s="184">
        <f>S807*H807</f>
        <v>6.2771720000000002</v>
      </c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R807" s="185" t="s">
        <v>91</v>
      </c>
      <c r="AT807" s="185" t="s">
        <v>323</v>
      </c>
      <c r="AU807" s="185" t="s">
        <v>85</v>
      </c>
      <c r="AY807" s="19" t="s">
        <v>321</v>
      </c>
      <c r="BE807" s="186">
        <f>IF(N807="základní",J807,0)</f>
        <v>0</v>
      </c>
      <c r="BF807" s="186">
        <f>IF(N807="snížená",J807,0)</f>
        <v>0</v>
      </c>
      <c r="BG807" s="186">
        <f>IF(N807="zákl. přenesená",J807,0)</f>
        <v>0</v>
      </c>
      <c r="BH807" s="186">
        <f>IF(N807="sníž. přenesená",J807,0)</f>
        <v>0</v>
      </c>
      <c r="BI807" s="186">
        <f>IF(N807="nulová",J807,0)</f>
        <v>0</v>
      </c>
      <c r="BJ807" s="19" t="s">
        <v>8</v>
      </c>
      <c r="BK807" s="186">
        <f>ROUND(I807*H807,0)</f>
        <v>0</v>
      </c>
      <c r="BL807" s="19" t="s">
        <v>91</v>
      </c>
      <c r="BM807" s="185" t="s">
        <v>1184</v>
      </c>
    </row>
    <row r="808" s="13" customFormat="1">
      <c r="A808" s="13"/>
      <c r="B808" s="187"/>
      <c r="C808" s="13"/>
      <c r="D808" s="188" t="s">
        <v>329</v>
      </c>
      <c r="E808" s="189" t="s">
        <v>1</v>
      </c>
      <c r="F808" s="190" t="s">
        <v>1185</v>
      </c>
      <c r="G808" s="13"/>
      <c r="H808" s="191">
        <v>0.60799999999999998</v>
      </c>
      <c r="I808" s="192"/>
      <c r="J808" s="13"/>
      <c r="K808" s="13"/>
      <c r="L808" s="187"/>
      <c r="M808" s="193"/>
      <c r="N808" s="194"/>
      <c r="O808" s="194"/>
      <c r="P808" s="194"/>
      <c r="Q808" s="194"/>
      <c r="R808" s="194"/>
      <c r="S808" s="194"/>
      <c r="T808" s="195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189" t="s">
        <v>329</v>
      </c>
      <c r="AU808" s="189" t="s">
        <v>85</v>
      </c>
      <c r="AV808" s="13" t="s">
        <v>85</v>
      </c>
      <c r="AW808" s="13" t="s">
        <v>33</v>
      </c>
      <c r="AX808" s="13" t="s">
        <v>77</v>
      </c>
      <c r="AY808" s="189" t="s">
        <v>321</v>
      </c>
    </row>
    <row r="809" s="13" customFormat="1">
      <c r="A809" s="13"/>
      <c r="B809" s="187"/>
      <c r="C809" s="13"/>
      <c r="D809" s="188" t="s">
        <v>329</v>
      </c>
      <c r="E809" s="189" t="s">
        <v>1</v>
      </c>
      <c r="F809" s="190" t="s">
        <v>1186</v>
      </c>
      <c r="G809" s="13"/>
      <c r="H809" s="191">
        <v>0.54000000000000004</v>
      </c>
      <c r="I809" s="192"/>
      <c r="J809" s="13"/>
      <c r="K809" s="13"/>
      <c r="L809" s="187"/>
      <c r="M809" s="193"/>
      <c r="N809" s="194"/>
      <c r="O809" s="194"/>
      <c r="P809" s="194"/>
      <c r="Q809" s="194"/>
      <c r="R809" s="194"/>
      <c r="S809" s="194"/>
      <c r="T809" s="195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189" t="s">
        <v>329</v>
      </c>
      <c r="AU809" s="189" t="s">
        <v>85</v>
      </c>
      <c r="AV809" s="13" t="s">
        <v>85</v>
      </c>
      <c r="AW809" s="13" t="s">
        <v>33</v>
      </c>
      <c r="AX809" s="13" t="s">
        <v>77</v>
      </c>
      <c r="AY809" s="189" t="s">
        <v>321</v>
      </c>
    </row>
    <row r="810" s="13" customFormat="1">
      <c r="A810" s="13"/>
      <c r="B810" s="187"/>
      <c r="C810" s="13"/>
      <c r="D810" s="188" t="s">
        <v>329</v>
      </c>
      <c r="E810" s="189" t="s">
        <v>1</v>
      </c>
      <c r="F810" s="190" t="s">
        <v>1187</v>
      </c>
      <c r="G810" s="13"/>
      <c r="H810" s="191">
        <v>1.3500000000000001</v>
      </c>
      <c r="I810" s="192"/>
      <c r="J810" s="13"/>
      <c r="K810" s="13"/>
      <c r="L810" s="187"/>
      <c r="M810" s="193"/>
      <c r="N810" s="194"/>
      <c r="O810" s="194"/>
      <c r="P810" s="194"/>
      <c r="Q810" s="194"/>
      <c r="R810" s="194"/>
      <c r="S810" s="194"/>
      <c r="T810" s="195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189" t="s">
        <v>329</v>
      </c>
      <c r="AU810" s="189" t="s">
        <v>85</v>
      </c>
      <c r="AV810" s="13" t="s">
        <v>85</v>
      </c>
      <c r="AW810" s="13" t="s">
        <v>33</v>
      </c>
      <c r="AX810" s="13" t="s">
        <v>77</v>
      </c>
      <c r="AY810" s="189" t="s">
        <v>321</v>
      </c>
    </row>
    <row r="811" s="13" customFormat="1">
      <c r="A811" s="13"/>
      <c r="B811" s="187"/>
      <c r="C811" s="13"/>
      <c r="D811" s="188" t="s">
        <v>329</v>
      </c>
      <c r="E811" s="189" t="s">
        <v>1</v>
      </c>
      <c r="F811" s="190" t="s">
        <v>1188</v>
      </c>
      <c r="G811" s="13"/>
      <c r="H811" s="191">
        <v>1.44</v>
      </c>
      <c r="I811" s="192"/>
      <c r="J811" s="13"/>
      <c r="K811" s="13"/>
      <c r="L811" s="187"/>
      <c r="M811" s="193"/>
      <c r="N811" s="194"/>
      <c r="O811" s="194"/>
      <c r="P811" s="194"/>
      <c r="Q811" s="194"/>
      <c r="R811" s="194"/>
      <c r="S811" s="194"/>
      <c r="T811" s="195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189" t="s">
        <v>329</v>
      </c>
      <c r="AU811" s="189" t="s">
        <v>85</v>
      </c>
      <c r="AV811" s="13" t="s">
        <v>85</v>
      </c>
      <c r="AW811" s="13" t="s">
        <v>33</v>
      </c>
      <c r="AX811" s="13" t="s">
        <v>77</v>
      </c>
      <c r="AY811" s="189" t="s">
        <v>321</v>
      </c>
    </row>
    <row r="812" s="14" customFormat="1">
      <c r="A812" s="14"/>
      <c r="B812" s="196"/>
      <c r="C812" s="14"/>
      <c r="D812" s="188" t="s">
        <v>329</v>
      </c>
      <c r="E812" s="197" t="s">
        <v>1</v>
      </c>
      <c r="F812" s="198" t="s">
        <v>346</v>
      </c>
      <c r="G812" s="14"/>
      <c r="H812" s="199">
        <v>3.9380000000000002</v>
      </c>
      <c r="I812" s="200"/>
      <c r="J812" s="14"/>
      <c r="K812" s="14"/>
      <c r="L812" s="196"/>
      <c r="M812" s="201"/>
      <c r="N812" s="202"/>
      <c r="O812" s="202"/>
      <c r="P812" s="202"/>
      <c r="Q812" s="202"/>
      <c r="R812" s="202"/>
      <c r="S812" s="202"/>
      <c r="T812" s="203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197" t="s">
        <v>329</v>
      </c>
      <c r="AU812" s="197" t="s">
        <v>85</v>
      </c>
      <c r="AV812" s="14" t="s">
        <v>88</v>
      </c>
      <c r="AW812" s="14" t="s">
        <v>33</v>
      </c>
      <c r="AX812" s="14" t="s">
        <v>8</v>
      </c>
      <c r="AY812" s="197" t="s">
        <v>321</v>
      </c>
    </row>
    <row r="813" s="2" customFormat="1" ht="24.15" customHeight="1">
      <c r="A813" s="38"/>
      <c r="B813" s="173"/>
      <c r="C813" s="174" t="s">
        <v>1189</v>
      </c>
      <c r="D813" s="174" t="s">
        <v>323</v>
      </c>
      <c r="E813" s="175" t="s">
        <v>1190</v>
      </c>
      <c r="F813" s="176" t="s">
        <v>1191</v>
      </c>
      <c r="G813" s="177" t="s">
        <v>326</v>
      </c>
      <c r="H813" s="178">
        <v>32.649999999999999</v>
      </c>
      <c r="I813" s="179"/>
      <c r="J813" s="180">
        <f>ROUND(I813*H813,0)</f>
        <v>0</v>
      </c>
      <c r="K813" s="176" t="s">
        <v>327</v>
      </c>
      <c r="L813" s="39"/>
      <c r="M813" s="181" t="s">
        <v>1</v>
      </c>
      <c r="N813" s="182" t="s">
        <v>42</v>
      </c>
      <c r="O813" s="77"/>
      <c r="P813" s="183">
        <f>O813*H813</f>
        <v>0</v>
      </c>
      <c r="Q813" s="183">
        <v>0</v>
      </c>
      <c r="R813" s="183">
        <f>Q813*H813</f>
        <v>0</v>
      </c>
      <c r="S813" s="183">
        <v>1.6000000000000001</v>
      </c>
      <c r="T813" s="184">
        <f>S813*H813</f>
        <v>52.240000000000002</v>
      </c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R813" s="185" t="s">
        <v>91</v>
      </c>
      <c r="AT813" s="185" t="s">
        <v>323</v>
      </c>
      <c r="AU813" s="185" t="s">
        <v>85</v>
      </c>
      <c r="AY813" s="19" t="s">
        <v>321</v>
      </c>
      <c r="BE813" s="186">
        <f>IF(N813="základní",J813,0)</f>
        <v>0</v>
      </c>
      <c r="BF813" s="186">
        <f>IF(N813="snížená",J813,0)</f>
        <v>0</v>
      </c>
      <c r="BG813" s="186">
        <f>IF(N813="zákl. přenesená",J813,0)</f>
        <v>0</v>
      </c>
      <c r="BH813" s="186">
        <f>IF(N813="sníž. přenesená",J813,0)</f>
        <v>0</v>
      </c>
      <c r="BI813" s="186">
        <f>IF(N813="nulová",J813,0)</f>
        <v>0</v>
      </c>
      <c r="BJ813" s="19" t="s">
        <v>8</v>
      </c>
      <c r="BK813" s="186">
        <f>ROUND(I813*H813,0)</f>
        <v>0</v>
      </c>
      <c r="BL813" s="19" t="s">
        <v>91</v>
      </c>
      <c r="BM813" s="185" t="s">
        <v>1192</v>
      </c>
    </row>
    <row r="814" s="13" customFormat="1">
      <c r="A814" s="13"/>
      <c r="B814" s="187"/>
      <c r="C814" s="13"/>
      <c r="D814" s="188" t="s">
        <v>329</v>
      </c>
      <c r="E814" s="189" t="s">
        <v>1</v>
      </c>
      <c r="F814" s="190" t="s">
        <v>1193</v>
      </c>
      <c r="G814" s="13"/>
      <c r="H814" s="191">
        <v>34.203000000000003</v>
      </c>
      <c r="I814" s="192"/>
      <c r="J814" s="13"/>
      <c r="K814" s="13"/>
      <c r="L814" s="187"/>
      <c r="M814" s="193"/>
      <c r="N814" s="194"/>
      <c r="O814" s="194"/>
      <c r="P814" s="194"/>
      <c r="Q814" s="194"/>
      <c r="R814" s="194"/>
      <c r="S814" s="194"/>
      <c r="T814" s="195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189" t="s">
        <v>329</v>
      </c>
      <c r="AU814" s="189" t="s">
        <v>85</v>
      </c>
      <c r="AV814" s="13" t="s">
        <v>85</v>
      </c>
      <c r="AW814" s="13" t="s">
        <v>33</v>
      </c>
      <c r="AX814" s="13" t="s">
        <v>77</v>
      </c>
      <c r="AY814" s="189" t="s">
        <v>321</v>
      </c>
    </row>
    <row r="815" s="13" customFormat="1">
      <c r="A815" s="13"/>
      <c r="B815" s="187"/>
      <c r="C815" s="13"/>
      <c r="D815" s="188" t="s">
        <v>329</v>
      </c>
      <c r="E815" s="189" t="s">
        <v>1</v>
      </c>
      <c r="F815" s="190" t="s">
        <v>1194</v>
      </c>
      <c r="G815" s="13"/>
      <c r="H815" s="191">
        <v>-1.5529999999999999</v>
      </c>
      <c r="I815" s="192"/>
      <c r="J815" s="13"/>
      <c r="K815" s="13"/>
      <c r="L815" s="187"/>
      <c r="M815" s="193"/>
      <c r="N815" s="194"/>
      <c r="O815" s="194"/>
      <c r="P815" s="194"/>
      <c r="Q815" s="194"/>
      <c r="R815" s="194"/>
      <c r="S815" s="194"/>
      <c r="T815" s="195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189" t="s">
        <v>329</v>
      </c>
      <c r="AU815" s="189" t="s">
        <v>85</v>
      </c>
      <c r="AV815" s="13" t="s">
        <v>85</v>
      </c>
      <c r="AW815" s="13" t="s">
        <v>33</v>
      </c>
      <c r="AX815" s="13" t="s">
        <v>77</v>
      </c>
      <c r="AY815" s="189" t="s">
        <v>321</v>
      </c>
    </row>
    <row r="816" s="14" customFormat="1">
      <c r="A816" s="14"/>
      <c r="B816" s="196"/>
      <c r="C816" s="14"/>
      <c r="D816" s="188" t="s">
        <v>329</v>
      </c>
      <c r="E816" s="197" t="s">
        <v>1</v>
      </c>
      <c r="F816" s="198" t="s">
        <v>1195</v>
      </c>
      <c r="G816" s="14"/>
      <c r="H816" s="199">
        <v>32.649999999999999</v>
      </c>
      <c r="I816" s="200"/>
      <c r="J816" s="14"/>
      <c r="K816" s="14"/>
      <c r="L816" s="196"/>
      <c r="M816" s="201"/>
      <c r="N816" s="202"/>
      <c r="O816" s="202"/>
      <c r="P816" s="202"/>
      <c r="Q816" s="202"/>
      <c r="R816" s="202"/>
      <c r="S816" s="202"/>
      <c r="T816" s="203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197" t="s">
        <v>329</v>
      </c>
      <c r="AU816" s="197" t="s">
        <v>85</v>
      </c>
      <c r="AV816" s="14" t="s">
        <v>88</v>
      </c>
      <c r="AW816" s="14" t="s">
        <v>33</v>
      </c>
      <c r="AX816" s="14" t="s">
        <v>8</v>
      </c>
      <c r="AY816" s="197" t="s">
        <v>321</v>
      </c>
    </row>
    <row r="817" s="2" customFormat="1" ht="37.8" customHeight="1">
      <c r="A817" s="38"/>
      <c r="B817" s="173"/>
      <c r="C817" s="174" t="s">
        <v>1196</v>
      </c>
      <c r="D817" s="174" t="s">
        <v>323</v>
      </c>
      <c r="E817" s="175" t="s">
        <v>1197</v>
      </c>
      <c r="F817" s="176" t="s">
        <v>1198</v>
      </c>
      <c r="G817" s="177" t="s">
        <v>326</v>
      </c>
      <c r="H817" s="178">
        <v>0.16500000000000001</v>
      </c>
      <c r="I817" s="179"/>
      <c r="J817" s="180">
        <f>ROUND(I817*H817,0)</f>
        <v>0</v>
      </c>
      <c r="K817" s="176" t="s">
        <v>327</v>
      </c>
      <c r="L817" s="39"/>
      <c r="M817" s="181" t="s">
        <v>1</v>
      </c>
      <c r="N817" s="182" t="s">
        <v>42</v>
      </c>
      <c r="O817" s="77"/>
      <c r="P817" s="183">
        <f>O817*H817</f>
        <v>0</v>
      </c>
      <c r="Q817" s="183">
        <v>0</v>
      </c>
      <c r="R817" s="183">
        <f>Q817*H817</f>
        <v>0</v>
      </c>
      <c r="S817" s="183">
        <v>2.2000000000000002</v>
      </c>
      <c r="T817" s="184">
        <f>S817*H817</f>
        <v>0.36300000000000004</v>
      </c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R817" s="185" t="s">
        <v>91</v>
      </c>
      <c r="AT817" s="185" t="s">
        <v>323</v>
      </c>
      <c r="AU817" s="185" t="s">
        <v>85</v>
      </c>
      <c r="AY817" s="19" t="s">
        <v>321</v>
      </c>
      <c r="BE817" s="186">
        <f>IF(N817="základní",J817,0)</f>
        <v>0</v>
      </c>
      <c r="BF817" s="186">
        <f>IF(N817="snížená",J817,0)</f>
        <v>0</v>
      </c>
      <c r="BG817" s="186">
        <f>IF(N817="zákl. přenesená",J817,0)</f>
        <v>0</v>
      </c>
      <c r="BH817" s="186">
        <f>IF(N817="sníž. přenesená",J817,0)</f>
        <v>0</v>
      </c>
      <c r="BI817" s="186">
        <f>IF(N817="nulová",J817,0)</f>
        <v>0</v>
      </c>
      <c r="BJ817" s="19" t="s">
        <v>8</v>
      </c>
      <c r="BK817" s="186">
        <f>ROUND(I817*H817,0)</f>
        <v>0</v>
      </c>
      <c r="BL817" s="19" t="s">
        <v>91</v>
      </c>
      <c r="BM817" s="185" t="s">
        <v>1199</v>
      </c>
    </row>
    <row r="818" s="13" customFormat="1">
      <c r="A818" s="13"/>
      <c r="B818" s="187"/>
      <c r="C818" s="13"/>
      <c r="D818" s="188" t="s">
        <v>329</v>
      </c>
      <c r="E818" s="189" t="s">
        <v>1</v>
      </c>
      <c r="F818" s="190" t="s">
        <v>1200</v>
      </c>
      <c r="G818" s="13"/>
      <c r="H818" s="191">
        <v>0.16500000000000001</v>
      </c>
      <c r="I818" s="192"/>
      <c r="J818" s="13"/>
      <c r="K818" s="13"/>
      <c r="L818" s="187"/>
      <c r="M818" s="193"/>
      <c r="N818" s="194"/>
      <c r="O818" s="194"/>
      <c r="P818" s="194"/>
      <c r="Q818" s="194"/>
      <c r="R818" s="194"/>
      <c r="S818" s="194"/>
      <c r="T818" s="195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189" t="s">
        <v>329</v>
      </c>
      <c r="AU818" s="189" t="s">
        <v>85</v>
      </c>
      <c r="AV818" s="13" t="s">
        <v>85</v>
      </c>
      <c r="AW818" s="13" t="s">
        <v>33</v>
      </c>
      <c r="AX818" s="13" t="s">
        <v>77</v>
      </c>
      <c r="AY818" s="189" t="s">
        <v>321</v>
      </c>
    </row>
    <row r="819" s="14" customFormat="1">
      <c r="A819" s="14"/>
      <c r="B819" s="196"/>
      <c r="C819" s="14"/>
      <c r="D819" s="188" t="s">
        <v>329</v>
      </c>
      <c r="E819" s="197" t="s">
        <v>1</v>
      </c>
      <c r="F819" s="198" t="s">
        <v>1201</v>
      </c>
      <c r="G819" s="14"/>
      <c r="H819" s="199">
        <v>0.16500000000000001</v>
      </c>
      <c r="I819" s="200"/>
      <c r="J819" s="14"/>
      <c r="K819" s="14"/>
      <c r="L819" s="196"/>
      <c r="M819" s="201"/>
      <c r="N819" s="202"/>
      <c r="O819" s="202"/>
      <c r="P819" s="202"/>
      <c r="Q819" s="202"/>
      <c r="R819" s="202"/>
      <c r="S819" s="202"/>
      <c r="T819" s="203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197" t="s">
        <v>329</v>
      </c>
      <c r="AU819" s="197" t="s">
        <v>85</v>
      </c>
      <c r="AV819" s="14" t="s">
        <v>88</v>
      </c>
      <c r="AW819" s="14" t="s">
        <v>33</v>
      </c>
      <c r="AX819" s="14" t="s">
        <v>8</v>
      </c>
      <c r="AY819" s="197" t="s">
        <v>321</v>
      </c>
    </row>
    <row r="820" s="2" customFormat="1" ht="37.8" customHeight="1">
      <c r="A820" s="38"/>
      <c r="B820" s="173"/>
      <c r="C820" s="174" t="s">
        <v>1202</v>
      </c>
      <c r="D820" s="174" t="s">
        <v>323</v>
      </c>
      <c r="E820" s="175" t="s">
        <v>1203</v>
      </c>
      <c r="F820" s="176" t="s">
        <v>1204</v>
      </c>
      <c r="G820" s="177" t="s">
        <v>326</v>
      </c>
      <c r="H820" s="178">
        <v>11.300000000000001</v>
      </c>
      <c r="I820" s="179"/>
      <c r="J820" s="180">
        <f>ROUND(I820*H820,0)</f>
        <v>0</v>
      </c>
      <c r="K820" s="176" t="s">
        <v>327</v>
      </c>
      <c r="L820" s="39"/>
      <c r="M820" s="181" t="s">
        <v>1</v>
      </c>
      <c r="N820" s="182" t="s">
        <v>42</v>
      </c>
      <c r="O820" s="77"/>
      <c r="P820" s="183">
        <f>O820*H820</f>
        <v>0</v>
      </c>
      <c r="Q820" s="183">
        <v>0</v>
      </c>
      <c r="R820" s="183">
        <f>Q820*H820</f>
        <v>0</v>
      </c>
      <c r="S820" s="183">
        <v>2.2000000000000002</v>
      </c>
      <c r="T820" s="184">
        <f>S820*H820</f>
        <v>24.860000000000003</v>
      </c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R820" s="185" t="s">
        <v>91</v>
      </c>
      <c r="AT820" s="185" t="s">
        <v>323</v>
      </c>
      <c r="AU820" s="185" t="s">
        <v>85</v>
      </c>
      <c r="AY820" s="19" t="s">
        <v>321</v>
      </c>
      <c r="BE820" s="186">
        <f>IF(N820="základní",J820,0)</f>
        <v>0</v>
      </c>
      <c r="BF820" s="186">
        <f>IF(N820="snížená",J820,0)</f>
        <v>0</v>
      </c>
      <c r="BG820" s="186">
        <f>IF(N820="zákl. přenesená",J820,0)</f>
        <v>0</v>
      </c>
      <c r="BH820" s="186">
        <f>IF(N820="sníž. přenesená",J820,0)</f>
        <v>0</v>
      </c>
      <c r="BI820" s="186">
        <f>IF(N820="nulová",J820,0)</f>
        <v>0</v>
      </c>
      <c r="BJ820" s="19" t="s">
        <v>8</v>
      </c>
      <c r="BK820" s="186">
        <f>ROUND(I820*H820,0)</f>
        <v>0</v>
      </c>
      <c r="BL820" s="19" t="s">
        <v>91</v>
      </c>
      <c r="BM820" s="185" t="s">
        <v>1205</v>
      </c>
    </row>
    <row r="821" s="13" customFormat="1">
      <c r="A821" s="13"/>
      <c r="B821" s="187"/>
      <c r="C821" s="13"/>
      <c r="D821" s="188" t="s">
        <v>329</v>
      </c>
      <c r="E821" s="189" t="s">
        <v>1</v>
      </c>
      <c r="F821" s="190" t="s">
        <v>1206</v>
      </c>
      <c r="G821" s="13"/>
      <c r="H821" s="191">
        <v>10.237</v>
      </c>
      <c r="I821" s="192"/>
      <c r="J821" s="13"/>
      <c r="K821" s="13"/>
      <c r="L821" s="187"/>
      <c r="M821" s="193"/>
      <c r="N821" s="194"/>
      <c r="O821" s="194"/>
      <c r="P821" s="194"/>
      <c r="Q821" s="194"/>
      <c r="R821" s="194"/>
      <c r="S821" s="194"/>
      <c r="T821" s="195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189" t="s">
        <v>329</v>
      </c>
      <c r="AU821" s="189" t="s">
        <v>85</v>
      </c>
      <c r="AV821" s="13" t="s">
        <v>85</v>
      </c>
      <c r="AW821" s="13" t="s">
        <v>33</v>
      </c>
      <c r="AX821" s="13" t="s">
        <v>77</v>
      </c>
      <c r="AY821" s="189" t="s">
        <v>321</v>
      </c>
    </row>
    <row r="822" s="14" customFormat="1">
      <c r="A822" s="14"/>
      <c r="B822" s="196"/>
      <c r="C822" s="14"/>
      <c r="D822" s="188" t="s">
        <v>329</v>
      </c>
      <c r="E822" s="197" t="s">
        <v>1</v>
      </c>
      <c r="F822" s="198" t="s">
        <v>1207</v>
      </c>
      <c r="G822" s="14"/>
      <c r="H822" s="199">
        <v>10.237</v>
      </c>
      <c r="I822" s="200"/>
      <c r="J822" s="14"/>
      <c r="K822" s="14"/>
      <c r="L822" s="196"/>
      <c r="M822" s="201"/>
      <c r="N822" s="202"/>
      <c r="O822" s="202"/>
      <c r="P822" s="202"/>
      <c r="Q822" s="202"/>
      <c r="R822" s="202"/>
      <c r="S822" s="202"/>
      <c r="T822" s="203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197" t="s">
        <v>329</v>
      </c>
      <c r="AU822" s="197" t="s">
        <v>85</v>
      </c>
      <c r="AV822" s="14" t="s">
        <v>88</v>
      </c>
      <c r="AW822" s="14" t="s">
        <v>33</v>
      </c>
      <c r="AX822" s="14" t="s">
        <v>77</v>
      </c>
      <c r="AY822" s="197" t="s">
        <v>321</v>
      </c>
    </row>
    <row r="823" s="13" customFormat="1">
      <c r="A823" s="13"/>
      <c r="B823" s="187"/>
      <c r="C823" s="13"/>
      <c r="D823" s="188" t="s">
        <v>329</v>
      </c>
      <c r="E823" s="189" t="s">
        <v>1</v>
      </c>
      <c r="F823" s="190" t="s">
        <v>1208</v>
      </c>
      <c r="G823" s="13"/>
      <c r="H823" s="191">
        <v>1.0629999999999999</v>
      </c>
      <c r="I823" s="192"/>
      <c r="J823" s="13"/>
      <c r="K823" s="13"/>
      <c r="L823" s="187"/>
      <c r="M823" s="193"/>
      <c r="N823" s="194"/>
      <c r="O823" s="194"/>
      <c r="P823" s="194"/>
      <c r="Q823" s="194"/>
      <c r="R823" s="194"/>
      <c r="S823" s="194"/>
      <c r="T823" s="195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189" t="s">
        <v>329</v>
      </c>
      <c r="AU823" s="189" t="s">
        <v>85</v>
      </c>
      <c r="AV823" s="13" t="s">
        <v>85</v>
      </c>
      <c r="AW823" s="13" t="s">
        <v>33</v>
      </c>
      <c r="AX823" s="13" t="s">
        <v>77</v>
      </c>
      <c r="AY823" s="189" t="s">
        <v>321</v>
      </c>
    </row>
    <row r="824" s="14" customFormat="1">
      <c r="A824" s="14"/>
      <c r="B824" s="196"/>
      <c r="C824" s="14"/>
      <c r="D824" s="188" t="s">
        <v>329</v>
      </c>
      <c r="E824" s="197" t="s">
        <v>1</v>
      </c>
      <c r="F824" s="198" t="s">
        <v>1209</v>
      </c>
      <c r="G824" s="14"/>
      <c r="H824" s="199">
        <v>1.0629999999999999</v>
      </c>
      <c r="I824" s="200"/>
      <c r="J824" s="14"/>
      <c r="K824" s="14"/>
      <c r="L824" s="196"/>
      <c r="M824" s="201"/>
      <c r="N824" s="202"/>
      <c r="O824" s="202"/>
      <c r="P824" s="202"/>
      <c r="Q824" s="202"/>
      <c r="R824" s="202"/>
      <c r="S824" s="202"/>
      <c r="T824" s="203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197" t="s">
        <v>329</v>
      </c>
      <c r="AU824" s="197" t="s">
        <v>85</v>
      </c>
      <c r="AV824" s="14" t="s">
        <v>88</v>
      </c>
      <c r="AW824" s="14" t="s">
        <v>33</v>
      </c>
      <c r="AX824" s="14" t="s">
        <v>77</v>
      </c>
      <c r="AY824" s="197" t="s">
        <v>321</v>
      </c>
    </row>
    <row r="825" s="15" customFormat="1">
      <c r="A825" s="15"/>
      <c r="B825" s="204"/>
      <c r="C825" s="15"/>
      <c r="D825" s="188" t="s">
        <v>329</v>
      </c>
      <c r="E825" s="205" t="s">
        <v>1</v>
      </c>
      <c r="F825" s="206" t="s">
        <v>442</v>
      </c>
      <c r="G825" s="15"/>
      <c r="H825" s="207">
        <v>11.300000000000001</v>
      </c>
      <c r="I825" s="208"/>
      <c r="J825" s="15"/>
      <c r="K825" s="15"/>
      <c r="L825" s="204"/>
      <c r="M825" s="209"/>
      <c r="N825" s="210"/>
      <c r="O825" s="210"/>
      <c r="P825" s="210"/>
      <c r="Q825" s="210"/>
      <c r="R825" s="210"/>
      <c r="S825" s="210"/>
      <c r="T825" s="211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05" t="s">
        <v>329</v>
      </c>
      <c r="AU825" s="205" t="s">
        <v>85</v>
      </c>
      <c r="AV825" s="15" t="s">
        <v>91</v>
      </c>
      <c r="AW825" s="15" t="s">
        <v>33</v>
      </c>
      <c r="AX825" s="15" t="s">
        <v>8</v>
      </c>
      <c r="AY825" s="205" t="s">
        <v>321</v>
      </c>
    </row>
    <row r="826" s="2" customFormat="1" ht="37.8" customHeight="1">
      <c r="A826" s="38"/>
      <c r="B826" s="173"/>
      <c r="C826" s="174" t="s">
        <v>1210</v>
      </c>
      <c r="D826" s="174" t="s">
        <v>323</v>
      </c>
      <c r="E826" s="175" t="s">
        <v>1211</v>
      </c>
      <c r="F826" s="176" t="s">
        <v>1212</v>
      </c>
      <c r="G826" s="177" t="s">
        <v>326</v>
      </c>
      <c r="H826" s="178">
        <v>0.80900000000000005</v>
      </c>
      <c r="I826" s="179"/>
      <c r="J826" s="180">
        <f>ROUND(I826*H826,0)</f>
        <v>0</v>
      </c>
      <c r="K826" s="176" t="s">
        <v>327</v>
      </c>
      <c r="L826" s="39"/>
      <c r="M826" s="181" t="s">
        <v>1</v>
      </c>
      <c r="N826" s="182" t="s">
        <v>42</v>
      </c>
      <c r="O826" s="77"/>
      <c r="P826" s="183">
        <f>O826*H826</f>
        <v>0</v>
      </c>
      <c r="Q826" s="183">
        <v>0</v>
      </c>
      <c r="R826" s="183">
        <f>Q826*H826</f>
        <v>0</v>
      </c>
      <c r="S826" s="183">
        <v>2.2000000000000002</v>
      </c>
      <c r="T826" s="184">
        <f>S826*H826</f>
        <v>1.7798000000000003</v>
      </c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R826" s="185" t="s">
        <v>91</v>
      </c>
      <c r="AT826" s="185" t="s">
        <v>323</v>
      </c>
      <c r="AU826" s="185" t="s">
        <v>85</v>
      </c>
      <c r="AY826" s="19" t="s">
        <v>321</v>
      </c>
      <c r="BE826" s="186">
        <f>IF(N826="základní",J826,0)</f>
        <v>0</v>
      </c>
      <c r="BF826" s="186">
        <f>IF(N826="snížená",J826,0)</f>
        <v>0</v>
      </c>
      <c r="BG826" s="186">
        <f>IF(N826="zákl. přenesená",J826,0)</f>
        <v>0</v>
      </c>
      <c r="BH826" s="186">
        <f>IF(N826="sníž. přenesená",J826,0)</f>
        <v>0</v>
      </c>
      <c r="BI826" s="186">
        <f>IF(N826="nulová",J826,0)</f>
        <v>0</v>
      </c>
      <c r="BJ826" s="19" t="s">
        <v>8</v>
      </c>
      <c r="BK826" s="186">
        <f>ROUND(I826*H826,0)</f>
        <v>0</v>
      </c>
      <c r="BL826" s="19" t="s">
        <v>91</v>
      </c>
      <c r="BM826" s="185" t="s">
        <v>1213</v>
      </c>
    </row>
    <row r="827" s="13" customFormat="1">
      <c r="A827" s="13"/>
      <c r="B827" s="187"/>
      <c r="C827" s="13"/>
      <c r="D827" s="188" t="s">
        <v>329</v>
      </c>
      <c r="E827" s="189" t="s">
        <v>1</v>
      </c>
      <c r="F827" s="190" t="s">
        <v>1214</v>
      </c>
      <c r="G827" s="13"/>
      <c r="H827" s="191">
        <v>0.441</v>
      </c>
      <c r="I827" s="192"/>
      <c r="J827" s="13"/>
      <c r="K827" s="13"/>
      <c r="L827" s="187"/>
      <c r="M827" s="193"/>
      <c r="N827" s="194"/>
      <c r="O827" s="194"/>
      <c r="P827" s="194"/>
      <c r="Q827" s="194"/>
      <c r="R827" s="194"/>
      <c r="S827" s="194"/>
      <c r="T827" s="195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189" t="s">
        <v>329</v>
      </c>
      <c r="AU827" s="189" t="s">
        <v>85</v>
      </c>
      <c r="AV827" s="13" t="s">
        <v>85</v>
      </c>
      <c r="AW827" s="13" t="s">
        <v>33</v>
      </c>
      <c r="AX827" s="13" t="s">
        <v>77</v>
      </c>
      <c r="AY827" s="189" t="s">
        <v>321</v>
      </c>
    </row>
    <row r="828" s="13" customFormat="1">
      <c r="A828" s="13"/>
      <c r="B828" s="187"/>
      <c r="C828" s="13"/>
      <c r="D828" s="188" t="s">
        <v>329</v>
      </c>
      <c r="E828" s="189" t="s">
        <v>1</v>
      </c>
      <c r="F828" s="190" t="s">
        <v>1215</v>
      </c>
      <c r="G828" s="13"/>
      <c r="H828" s="191">
        <v>0.36799999999999999</v>
      </c>
      <c r="I828" s="192"/>
      <c r="J828" s="13"/>
      <c r="K828" s="13"/>
      <c r="L828" s="187"/>
      <c r="M828" s="193"/>
      <c r="N828" s="194"/>
      <c r="O828" s="194"/>
      <c r="P828" s="194"/>
      <c r="Q828" s="194"/>
      <c r="R828" s="194"/>
      <c r="S828" s="194"/>
      <c r="T828" s="195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189" t="s">
        <v>329</v>
      </c>
      <c r="AU828" s="189" t="s">
        <v>85</v>
      </c>
      <c r="AV828" s="13" t="s">
        <v>85</v>
      </c>
      <c r="AW828" s="13" t="s">
        <v>33</v>
      </c>
      <c r="AX828" s="13" t="s">
        <v>77</v>
      </c>
      <c r="AY828" s="189" t="s">
        <v>321</v>
      </c>
    </row>
    <row r="829" s="14" customFormat="1">
      <c r="A829" s="14"/>
      <c r="B829" s="196"/>
      <c r="C829" s="14"/>
      <c r="D829" s="188" t="s">
        <v>329</v>
      </c>
      <c r="E829" s="197" t="s">
        <v>1</v>
      </c>
      <c r="F829" s="198" t="s">
        <v>1216</v>
      </c>
      <c r="G829" s="14"/>
      <c r="H829" s="199">
        <v>0.80900000000000005</v>
      </c>
      <c r="I829" s="200"/>
      <c r="J829" s="14"/>
      <c r="K829" s="14"/>
      <c r="L829" s="196"/>
      <c r="M829" s="201"/>
      <c r="N829" s="202"/>
      <c r="O829" s="202"/>
      <c r="P829" s="202"/>
      <c r="Q829" s="202"/>
      <c r="R829" s="202"/>
      <c r="S829" s="202"/>
      <c r="T829" s="20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197" t="s">
        <v>329</v>
      </c>
      <c r="AU829" s="197" t="s">
        <v>85</v>
      </c>
      <c r="AV829" s="14" t="s">
        <v>88</v>
      </c>
      <c r="AW829" s="14" t="s">
        <v>33</v>
      </c>
      <c r="AX829" s="14" t="s">
        <v>8</v>
      </c>
      <c r="AY829" s="197" t="s">
        <v>321</v>
      </c>
    </row>
    <row r="830" s="2" customFormat="1" ht="21.75" customHeight="1">
      <c r="A830" s="38"/>
      <c r="B830" s="173"/>
      <c r="C830" s="174" t="s">
        <v>1217</v>
      </c>
      <c r="D830" s="174" t="s">
        <v>323</v>
      </c>
      <c r="E830" s="175" t="s">
        <v>1218</v>
      </c>
      <c r="F830" s="176" t="s">
        <v>1219</v>
      </c>
      <c r="G830" s="177" t="s">
        <v>355</v>
      </c>
      <c r="H830" s="178">
        <v>544.17899999999997</v>
      </c>
      <c r="I830" s="179"/>
      <c r="J830" s="180">
        <f>ROUND(I830*H830,0)</f>
        <v>0</v>
      </c>
      <c r="K830" s="176" t="s">
        <v>327</v>
      </c>
      <c r="L830" s="39"/>
      <c r="M830" s="181" t="s">
        <v>1</v>
      </c>
      <c r="N830" s="182" t="s">
        <v>42</v>
      </c>
      <c r="O830" s="77"/>
      <c r="P830" s="183">
        <f>O830*H830</f>
        <v>0</v>
      </c>
      <c r="Q830" s="183">
        <v>0</v>
      </c>
      <c r="R830" s="183">
        <f>Q830*H830</f>
        <v>0</v>
      </c>
      <c r="S830" s="183">
        <v>0.044999999999999998</v>
      </c>
      <c r="T830" s="184">
        <f>S830*H830</f>
        <v>24.488054999999999</v>
      </c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R830" s="185" t="s">
        <v>91</v>
      </c>
      <c r="AT830" s="185" t="s">
        <v>323</v>
      </c>
      <c r="AU830" s="185" t="s">
        <v>85</v>
      </c>
      <c r="AY830" s="19" t="s">
        <v>321</v>
      </c>
      <c r="BE830" s="186">
        <f>IF(N830="základní",J830,0)</f>
        <v>0</v>
      </c>
      <c r="BF830" s="186">
        <f>IF(N830="snížená",J830,0)</f>
        <v>0</v>
      </c>
      <c r="BG830" s="186">
        <f>IF(N830="zákl. přenesená",J830,0)</f>
        <v>0</v>
      </c>
      <c r="BH830" s="186">
        <f>IF(N830="sníž. přenesená",J830,0)</f>
        <v>0</v>
      </c>
      <c r="BI830" s="186">
        <f>IF(N830="nulová",J830,0)</f>
        <v>0</v>
      </c>
      <c r="BJ830" s="19" t="s">
        <v>8</v>
      </c>
      <c r="BK830" s="186">
        <f>ROUND(I830*H830,0)</f>
        <v>0</v>
      </c>
      <c r="BL830" s="19" t="s">
        <v>91</v>
      </c>
      <c r="BM830" s="185" t="s">
        <v>1220</v>
      </c>
    </row>
    <row r="831" s="13" customFormat="1">
      <c r="A831" s="13"/>
      <c r="B831" s="187"/>
      <c r="C831" s="13"/>
      <c r="D831" s="188" t="s">
        <v>329</v>
      </c>
      <c r="E831" s="189" t="s">
        <v>1</v>
      </c>
      <c r="F831" s="190" t="s">
        <v>1221</v>
      </c>
      <c r="G831" s="13"/>
      <c r="H831" s="191">
        <v>570.05399999999997</v>
      </c>
      <c r="I831" s="192"/>
      <c r="J831" s="13"/>
      <c r="K831" s="13"/>
      <c r="L831" s="187"/>
      <c r="M831" s="193"/>
      <c r="N831" s="194"/>
      <c r="O831" s="194"/>
      <c r="P831" s="194"/>
      <c r="Q831" s="194"/>
      <c r="R831" s="194"/>
      <c r="S831" s="194"/>
      <c r="T831" s="195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189" t="s">
        <v>329</v>
      </c>
      <c r="AU831" s="189" t="s">
        <v>85</v>
      </c>
      <c r="AV831" s="13" t="s">
        <v>85</v>
      </c>
      <c r="AW831" s="13" t="s">
        <v>33</v>
      </c>
      <c r="AX831" s="13" t="s">
        <v>77</v>
      </c>
      <c r="AY831" s="189" t="s">
        <v>321</v>
      </c>
    </row>
    <row r="832" s="13" customFormat="1">
      <c r="A832" s="13"/>
      <c r="B832" s="187"/>
      <c r="C832" s="13"/>
      <c r="D832" s="188" t="s">
        <v>329</v>
      </c>
      <c r="E832" s="189" t="s">
        <v>1</v>
      </c>
      <c r="F832" s="190" t="s">
        <v>1222</v>
      </c>
      <c r="G832" s="13"/>
      <c r="H832" s="191">
        <v>-25.875</v>
      </c>
      <c r="I832" s="192"/>
      <c r="J832" s="13"/>
      <c r="K832" s="13"/>
      <c r="L832" s="187"/>
      <c r="M832" s="193"/>
      <c r="N832" s="194"/>
      <c r="O832" s="194"/>
      <c r="P832" s="194"/>
      <c r="Q832" s="194"/>
      <c r="R832" s="194"/>
      <c r="S832" s="194"/>
      <c r="T832" s="195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189" t="s">
        <v>329</v>
      </c>
      <c r="AU832" s="189" t="s">
        <v>85</v>
      </c>
      <c r="AV832" s="13" t="s">
        <v>85</v>
      </c>
      <c r="AW832" s="13" t="s">
        <v>33</v>
      </c>
      <c r="AX832" s="13" t="s">
        <v>77</v>
      </c>
      <c r="AY832" s="189" t="s">
        <v>321</v>
      </c>
    </row>
    <row r="833" s="14" customFormat="1">
      <c r="A833" s="14"/>
      <c r="B833" s="196"/>
      <c r="C833" s="14"/>
      <c r="D833" s="188" t="s">
        <v>329</v>
      </c>
      <c r="E833" s="197" t="s">
        <v>1</v>
      </c>
      <c r="F833" s="198" t="s">
        <v>1223</v>
      </c>
      <c r="G833" s="14"/>
      <c r="H833" s="199">
        <v>544.17899999999997</v>
      </c>
      <c r="I833" s="200"/>
      <c r="J833" s="14"/>
      <c r="K833" s="14"/>
      <c r="L833" s="196"/>
      <c r="M833" s="201"/>
      <c r="N833" s="202"/>
      <c r="O833" s="202"/>
      <c r="P833" s="202"/>
      <c r="Q833" s="202"/>
      <c r="R833" s="202"/>
      <c r="S833" s="202"/>
      <c r="T833" s="203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197" t="s">
        <v>329</v>
      </c>
      <c r="AU833" s="197" t="s">
        <v>85</v>
      </c>
      <c r="AV833" s="14" t="s">
        <v>88</v>
      </c>
      <c r="AW833" s="14" t="s">
        <v>33</v>
      </c>
      <c r="AX833" s="14" t="s">
        <v>8</v>
      </c>
      <c r="AY833" s="197" t="s">
        <v>321</v>
      </c>
    </row>
    <row r="834" s="2" customFormat="1" ht="24.15" customHeight="1">
      <c r="A834" s="38"/>
      <c r="B834" s="173"/>
      <c r="C834" s="174" t="s">
        <v>1224</v>
      </c>
      <c r="D834" s="174" t="s">
        <v>323</v>
      </c>
      <c r="E834" s="175" t="s">
        <v>1225</v>
      </c>
      <c r="F834" s="176" t="s">
        <v>1226</v>
      </c>
      <c r="G834" s="177" t="s">
        <v>355</v>
      </c>
      <c r="H834" s="178">
        <v>104.822</v>
      </c>
      <c r="I834" s="179"/>
      <c r="J834" s="180">
        <f>ROUND(I834*H834,0)</f>
        <v>0</v>
      </c>
      <c r="K834" s="176" t="s">
        <v>327</v>
      </c>
      <c r="L834" s="39"/>
      <c r="M834" s="181" t="s">
        <v>1</v>
      </c>
      <c r="N834" s="182" t="s">
        <v>42</v>
      </c>
      <c r="O834" s="77"/>
      <c r="P834" s="183">
        <f>O834*H834</f>
        <v>0</v>
      </c>
      <c r="Q834" s="183">
        <v>0</v>
      </c>
      <c r="R834" s="183">
        <f>Q834*H834</f>
        <v>0</v>
      </c>
      <c r="S834" s="183">
        <v>0.035000000000000003</v>
      </c>
      <c r="T834" s="184">
        <f>S834*H834</f>
        <v>3.6687700000000003</v>
      </c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R834" s="185" t="s">
        <v>91</v>
      </c>
      <c r="AT834" s="185" t="s">
        <v>323</v>
      </c>
      <c r="AU834" s="185" t="s">
        <v>85</v>
      </c>
      <c r="AY834" s="19" t="s">
        <v>321</v>
      </c>
      <c r="BE834" s="186">
        <f>IF(N834="základní",J834,0)</f>
        <v>0</v>
      </c>
      <c r="BF834" s="186">
        <f>IF(N834="snížená",J834,0)</f>
        <v>0</v>
      </c>
      <c r="BG834" s="186">
        <f>IF(N834="zákl. přenesená",J834,0)</f>
        <v>0</v>
      </c>
      <c r="BH834" s="186">
        <f>IF(N834="sníž. přenesená",J834,0)</f>
        <v>0</v>
      </c>
      <c r="BI834" s="186">
        <f>IF(N834="nulová",J834,0)</f>
        <v>0</v>
      </c>
      <c r="BJ834" s="19" t="s">
        <v>8</v>
      </c>
      <c r="BK834" s="186">
        <f>ROUND(I834*H834,0)</f>
        <v>0</v>
      </c>
      <c r="BL834" s="19" t="s">
        <v>91</v>
      </c>
      <c r="BM834" s="185" t="s">
        <v>1227</v>
      </c>
    </row>
    <row r="835" s="13" customFormat="1">
      <c r="A835" s="13"/>
      <c r="B835" s="187"/>
      <c r="C835" s="13"/>
      <c r="D835" s="188" t="s">
        <v>329</v>
      </c>
      <c r="E835" s="189" t="s">
        <v>1</v>
      </c>
      <c r="F835" s="190" t="s">
        <v>1228</v>
      </c>
      <c r="G835" s="13"/>
      <c r="H835" s="191">
        <v>2.452</v>
      </c>
      <c r="I835" s="192"/>
      <c r="J835" s="13"/>
      <c r="K835" s="13"/>
      <c r="L835" s="187"/>
      <c r="M835" s="193"/>
      <c r="N835" s="194"/>
      <c r="O835" s="194"/>
      <c r="P835" s="194"/>
      <c r="Q835" s="194"/>
      <c r="R835" s="194"/>
      <c r="S835" s="194"/>
      <c r="T835" s="195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189" t="s">
        <v>329</v>
      </c>
      <c r="AU835" s="189" t="s">
        <v>85</v>
      </c>
      <c r="AV835" s="13" t="s">
        <v>85</v>
      </c>
      <c r="AW835" s="13" t="s">
        <v>33</v>
      </c>
      <c r="AX835" s="13" t="s">
        <v>77</v>
      </c>
      <c r="AY835" s="189" t="s">
        <v>321</v>
      </c>
    </row>
    <row r="836" s="14" customFormat="1">
      <c r="A836" s="14"/>
      <c r="B836" s="196"/>
      <c r="C836" s="14"/>
      <c r="D836" s="188" t="s">
        <v>329</v>
      </c>
      <c r="E836" s="197" t="s">
        <v>1</v>
      </c>
      <c r="F836" s="198" t="s">
        <v>1201</v>
      </c>
      <c r="G836" s="14"/>
      <c r="H836" s="199">
        <v>2.452</v>
      </c>
      <c r="I836" s="200"/>
      <c r="J836" s="14"/>
      <c r="K836" s="14"/>
      <c r="L836" s="196"/>
      <c r="M836" s="201"/>
      <c r="N836" s="202"/>
      <c r="O836" s="202"/>
      <c r="P836" s="202"/>
      <c r="Q836" s="202"/>
      <c r="R836" s="202"/>
      <c r="S836" s="202"/>
      <c r="T836" s="20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197" t="s">
        <v>329</v>
      </c>
      <c r="AU836" s="197" t="s">
        <v>85</v>
      </c>
      <c r="AV836" s="14" t="s">
        <v>88</v>
      </c>
      <c r="AW836" s="14" t="s">
        <v>33</v>
      </c>
      <c r="AX836" s="14" t="s">
        <v>77</v>
      </c>
      <c r="AY836" s="197" t="s">
        <v>321</v>
      </c>
    </row>
    <row r="837" s="13" customFormat="1">
      <c r="A837" s="13"/>
      <c r="B837" s="187"/>
      <c r="C837" s="13"/>
      <c r="D837" s="188" t="s">
        <v>329</v>
      </c>
      <c r="E837" s="189" t="s">
        <v>1</v>
      </c>
      <c r="F837" s="190" t="s">
        <v>1229</v>
      </c>
      <c r="G837" s="13"/>
      <c r="H837" s="191">
        <v>102.37000000000001</v>
      </c>
      <c r="I837" s="192"/>
      <c r="J837" s="13"/>
      <c r="K837" s="13"/>
      <c r="L837" s="187"/>
      <c r="M837" s="193"/>
      <c r="N837" s="194"/>
      <c r="O837" s="194"/>
      <c r="P837" s="194"/>
      <c r="Q837" s="194"/>
      <c r="R837" s="194"/>
      <c r="S837" s="194"/>
      <c r="T837" s="195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189" t="s">
        <v>329</v>
      </c>
      <c r="AU837" s="189" t="s">
        <v>85</v>
      </c>
      <c r="AV837" s="13" t="s">
        <v>85</v>
      </c>
      <c r="AW837" s="13" t="s">
        <v>33</v>
      </c>
      <c r="AX837" s="13" t="s">
        <v>77</v>
      </c>
      <c r="AY837" s="189" t="s">
        <v>321</v>
      </c>
    </row>
    <row r="838" s="14" customFormat="1">
      <c r="A838" s="14"/>
      <c r="B838" s="196"/>
      <c r="C838" s="14"/>
      <c r="D838" s="188" t="s">
        <v>329</v>
      </c>
      <c r="E838" s="197" t="s">
        <v>1</v>
      </c>
      <c r="F838" s="198" t="s">
        <v>1207</v>
      </c>
      <c r="G838" s="14"/>
      <c r="H838" s="199">
        <v>102.37000000000001</v>
      </c>
      <c r="I838" s="200"/>
      <c r="J838" s="14"/>
      <c r="K838" s="14"/>
      <c r="L838" s="196"/>
      <c r="M838" s="201"/>
      <c r="N838" s="202"/>
      <c r="O838" s="202"/>
      <c r="P838" s="202"/>
      <c r="Q838" s="202"/>
      <c r="R838" s="202"/>
      <c r="S838" s="202"/>
      <c r="T838" s="203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197" t="s">
        <v>329</v>
      </c>
      <c r="AU838" s="197" t="s">
        <v>85</v>
      </c>
      <c r="AV838" s="14" t="s">
        <v>88</v>
      </c>
      <c r="AW838" s="14" t="s">
        <v>33</v>
      </c>
      <c r="AX838" s="14" t="s">
        <v>77</v>
      </c>
      <c r="AY838" s="197" t="s">
        <v>321</v>
      </c>
    </row>
    <row r="839" s="15" customFormat="1">
      <c r="A839" s="15"/>
      <c r="B839" s="204"/>
      <c r="C839" s="15"/>
      <c r="D839" s="188" t="s">
        <v>329</v>
      </c>
      <c r="E839" s="205" t="s">
        <v>1</v>
      </c>
      <c r="F839" s="206" t="s">
        <v>442</v>
      </c>
      <c r="G839" s="15"/>
      <c r="H839" s="207">
        <v>104.822</v>
      </c>
      <c r="I839" s="208"/>
      <c r="J839" s="15"/>
      <c r="K839" s="15"/>
      <c r="L839" s="204"/>
      <c r="M839" s="209"/>
      <c r="N839" s="210"/>
      <c r="O839" s="210"/>
      <c r="P839" s="210"/>
      <c r="Q839" s="210"/>
      <c r="R839" s="210"/>
      <c r="S839" s="210"/>
      <c r="T839" s="211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05" t="s">
        <v>329</v>
      </c>
      <c r="AU839" s="205" t="s">
        <v>85</v>
      </c>
      <c r="AV839" s="15" t="s">
        <v>91</v>
      </c>
      <c r="AW839" s="15" t="s">
        <v>33</v>
      </c>
      <c r="AX839" s="15" t="s">
        <v>8</v>
      </c>
      <c r="AY839" s="205" t="s">
        <v>321</v>
      </c>
    </row>
    <row r="840" s="2" customFormat="1" ht="33" customHeight="1">
      <c r="A840" s="38"/>
      <c r="B840" s="173"/>
      <c r="C840" s="174" t="s">
        <v>1230</v>
      </c>
      <c r="D840" s="174" t="s">
        <v>323</v>
      </c>
      <c r="E840" s="175" t="s">
        <v>1231</v>
      </c>
      <c r="F840" s="176" t="s">
        <v>1232</v>
      </c>
      <c r="G840" s="177" t="s">
        <v>355</v>
      </c>
      <c r="H840" s="178">
        <v>10.630000000000001</v>
      </c>
      <c r="I840" s="179"/>
      <c r="J840" s="180">
        <f>ROUND(I840*H840,0)</f>
        <v>0</v>
      </c>
      <c r="K840" s="176" t="s">
        <v>327</v>
      </c>
      <c r="L840" s="39"/>
      <c r="M840" s="181" t="s">
        <v>1</v>
      </c>
      <c r="N840" s="182" t="s">
        <v>42</v>
      </c>
      <c r="O840" s="77"/>
      <c r="P840" s="183">
        <f>O840*H840</f>
        <v>0</v>
      </c>
      <c r="Q840" s="183">
        <v>0</v>
      </c>
      <c r="R840" s="183">
        <f>Q840*H840</f>
        <v>0</v>
      </c>
      <c r="S840" s="183">
        <v>0.058999999999999997</v>
      </c>
      <c r="T840" s="184">
        <f>S840*H840</f>
        <v>0.62717000000000001</v>
      </c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R840" s="185" t="s">
        <v>91</v>
      </c>
      <c r="AT840" s="185" t="s">
        <v>323</v>
      </c>
      <c r="AU840" s="185" t="s">
        <v>85</v>
      </c>
      <c r="AY840" s="19" t="s">
        <v>321</v>
      </c>
      <c r="BE840" s="186">
        <f>IF(N840="základní",J840,0)</f>
        <v>0</v>
      </c>
      <c r="BF840" s="186">
        <f>IF(N840="snížená",J840,0)</f>
        <v>0</v>
      </c>
      <c r="BG840" s="186">
        <f>IF(N840="zákl. přenesená",J840,0)</f>
        <v>0</v>
      </c>
      <c r="BH840" s="186">
        <f>IF(N840="sníž. přenesená",J840,0)</f>
        <v>0</v>
      </c>
      <c r="BI840" s="186">
        <f>IF(N840="nulová",J840,0)</f>
        <v>0</v>
      </c>
      <c r="BJ840" s="19" t="s">
        <v>8</v>
      </c>
      <c r="BK840" s="186">
        <f>ROUND(I840*H840,0)</f>
        <v>0</v>
      </c>
      <c r="BL840" s="19" t="s">
        <v>91</v>
      </c>
      <c r="BM840" s="185" t="s">
        <v>1233</v>
      </c>
    </row>
    <row r="841" s="13" customFormat="1">
      <c r="A841" s="13"/>
      <c r="B841" s="187"/>
      <c r="C841" s="13"/>
      <c r="D841" s="188" t="s">
        <v>329</v>
      </c>
      <c r="E841" s="189" t="s">
        <v>1</v>
      </c>
      <c r="F841" s="190" t="s">
        <v>1234</v>
      </c>
      <c r="G841" s="13"/>
      <c r="H841" s="191">
        <v>10.630000000000001</v>
      </c>
      <c r="I841" s="192"/>
      <c r="J841" s="13"/>
      <c r="K841" s="13"/>
      <c r="L841" s="187"/>
      <c r="M841" s="193"/>
      <c r="N841" s="194"/>
      <c r="O841" s="194"/>
      <c r="P841" s="194"/>
      <c r="Q841" s="194"/>
      <c r="R841" s="194"/>
      <c r="S841" s="194"/>
      <c r="T841" s="195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189" t="s">
        <v>329</v>
      </c>
      <c r="AU841" s="189" t="s">
        <v>85</v>
      </c>
      <c r="AV841" s="13" t="s">
        <v>85</v>
      </c>
      <c r="AW841" s="13" t="s">
        <v>33</v>
      </c>
      <c r="AX841" s="13" t="s">
        <v>77</v>
      </c>
      <c r="AY841" s="189" t="s">
        <v>321</v>
      </c>
    </row>
    <row r="842" s="14" customFormat="1">
      <c r="A842" s="14"/>
      <c r="B842" s="196"/>
      <c r="C842" s="14"/>
      <c r="D842" s="188" t="s">
        <v>329</v>
      </c>
      <c r="E842" s="197" t="s">
        <v>1</v>
      </c>
      <c r="F842" s="198" t="s">
        <v>1209</v>
      </c>
      <c r="G842" s="14"/>
      <c r="H842" s="199">
        <v>10.630000000000001</v>
      </c>
      <c r="I842" s="200"/>
      <c r="J842" s="14"/>
      <c r="K842" s="14"/>
      <c r="L842" s="196"/>
      <c r="M842" s="201"/>
      <c r="N842" s="202"/>
      <c r="O842" s="202"/>
      <c r="P842" s="202"/>
      <c r="Q842" s="202"/>
      <c r="R842" s="202"/>
      <c r="S842" s="202"/>
      <c r="T842" s="20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197" t="s">
        <v>329</v>
      </c>
      <c r="AU842" s="197" t="s">
        <v>85</v>
      </c>
      <c r="AV842" s="14" t="s">
        <v>88</v>
      </c>
      <c r="AW842" s="14" t="s">
        <v>33</v>
      </c>
      <c r="AX842" s="14" t="s">
        <v>8</v>
      </c>
      <c r="AY842" s="197" t="s">
        <v>321</v>
      </c>
    </row>
    <row r="843" s="2" customFormat="1" ht="24.15" customHeight="1">
      <c r="A843" s="38"/>
      <c r="B843" s="173"/>
      <c r="C843" s="174" t="s">
        <v>1235</v>
      </c>
      <c r="D843" s="174" t="s">
        <v>323</v>
      </c>
      <c r="E843" s="175" t="s">
        <v>1236</v>
      </c>
      <c r="F843" s="176" t="s">
        <v>1237</v>
      </c>
      <c r="G843" s="177" t="s">
        <v>355</v>
      </c>
      <c r="H843" s="178">
        <v>1.2150000000000001</v>
      </c>
      <c r="I843" s="179"/>
      <c r="J843" s="180">
        <f>ROUND(I843*H843,0)</f>
        <v>0</v>
      </c>
      <c r="K843" s="176" t="s">
        <v>327</v>
      </c>
      <c r="L843" s="39"/>
      <c r="M843" s="181" t="s">
        <v>1</v>
      </c>
      <c r="N843" s="182" t="s">
        <v>42</v>
      </c>
      <c r="O843" s="77"/>
      <c r="P843" s="183">
        <f>O843*H843</f>
        <v>0</v>
      </c>
      <c r="Q843" s="183">
        <v>0</v>
      </c>
      <c r="R843" s="183">
        <f>Q843*H843</f>
        <v>0</v>
      </c>
      <c r="S843" s="183">
        <v>0.074999999999999997</v>
      </c>
      <c r="T843" s="184">
        <f>S843*H843</f>
        <v>0.091124999999999998</v>
      </c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R843" s="185" t="s">
        <v>91</v>
      </c>
      <c r="AT843" s="185" t="s">
        <v>323</v>
      </c>
      <c r="AU843" s="185" t="s">
        <v>85</v>
      </c>
      <c r="AY843" s="19" t="s">
        <v>321</v>
      </c>
      <c r="BE843" s="186">
        <f>IF(N843="základní",J843,0)</f>
        <v>0</v>
      </c>
      <c r="BF843" s="186">
        <f>IF(N843="snížená",J843,0)</f>
        <v>0</v>
      </c>
      <c r="BG843" s="186">
        <f>IF(N843="zákl. přenesená",J843,0)</f>
        <v>0</v>
      </c>
      <c r="BH843" s="186">
        <f>IF(N843="sníž. přenesená",J843,0)</f>
        <v>0</v>
      </c>
      <c r="BI843" s="186">
        <f>IF(N843="nulová",J843,0)</f>
        <v>0</v>
      </c>
      <c r="BJ843" s="19" t="s">
        <v>8</v>
      </c>
      <c r="BK843" s="186">
        <f>ROUND(I843*H843,0)</f>
        <v>0</v>
      </c>
      <c r="BL843" s="19" t="s">
        <v>91</v>
      </c>
      <c r="BM843" s="185" t="s">
        <v>1238</v>
      </c>
    </row>
    <row r="844" s="13" customFormat="1">
      <c r="A844" s="13"/>
      <c r="B844" s="187"/>
      <c r="C844" s="13"/>
      <c r="D844" s="188" t="s">
        <v>329</v>
      </c>
      <c r="E844" s="189" t="s">
        <v>1</v>
      </c>
      <c r="F844" s="190" t="s">
        <v>1239</v>
      </c>
      <c r="G844" s="13"/>
      <c r="H844" s="191">
        <v>0.91200000000000003</v>
      </c>
      <c r="I844" s="192"/>
      <c r="J844" s="13"/>
      <c r="K844" s="13"/>
      <c r="L844" s="187"/>
      <c r="M844" s="193"/>
      <c r="N844" s="194"/>
      <c r="O844" s="194"/>
      <c r="P844" s="194"/>
      <c r="Q844" s="194"/>
      <c r="R844" s="194"/>
      <c r="S844" s="194"/>
      <c r="T844" s="195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189" t="s">
        <v>329</v>
      </c>
      <c r="AU844" s="189" t="s">
        <v>85</v>
      </c>
      <c r="AV844" s="13" t="s">
        <v>85</v>
      </c>
      <c r="AW844" s="13" t="s">
        <v>33</v>
      </c>
      <c r="AX844" s="13" t="s">
        <v>77</v>
      </c>
      <c r="AY844" s="189" t="s">
        <v>321</v>
      </c>
    </row>
    <row r="845" s="13" customFormat="1">
      <c r="A845" s="13"/>
      <c r="B845" s="187"/>
      <c r="C845" s="13"/>
      <c r="D845" s="188" t="s">
        <v>329</v>
      </c>
      <c r="E845" s="189" t="s">
        <v>1</v>
      </c>
      <c r="F845" s="190" t="s">
        <v>1240</v>
      </c>
      <c r="G845" s="13"/>
      <c r="H845" s="191">
        <v>0.30299999999999999</v>
      </c>
      <c r="I845" s="192"/>
      <c r="J845" s="13"/>
      <c r="K845" s="13"/>
      <c r="L845" s="187"/>
      <c r="M845" s="193"/>
      <c r="N845" s="194"/>
      <c r="O845" s="194"/>
      <c r="P845" s="194"/>
      <c r="Q845" s="194"/>
      <c r="R845" s="194"/>
      <c r="S845" s="194"/>
      <c r="T845" s="195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189" t="s">
        <v>329</v>
      </c>
      <c r="AU845" s="189" t="s">
        <v>85</v>
      </c>
      <c r="AV845" s="13" t="s">
        <v>85</v>
      </c>
      <c r="AW845" s="13" t="s">
        <v>33</v>
      </c>
      <c r="AX845" s="13" t="s">
        <v>77</v>
      </c>
      <c r="AY845" s="189" t="s">
        <v>321</v>
      </c>
    </row>
    <row r="846" s="14" customFormat="1">
      <c r="A846" s="14"/>
      <c r="B846" s="196"/>
      <c r="C846" s="14"/>
      <c r="D846" s="188" t="s">
        <v>329</v>
      </c>
      <c r="E846" s="197" t="s">
        <v>1</v>
      </c>
      <c r="F846" s="198" t="s">
        <v>346</v>
      </c>
      <c r="G846" s="14"/>
      <c r="H846" s="199">
        <v>1.2150000000000001</v>
      </c>
      <c r="I846" s="200"/>
      <c r="J846" s="14"/>
      <c r="K846" s="14"/>
      <c r="L846" s="196"/>
      <c r="M846" s="201"/>
      <c r="N846" s="202"/>
      <c r="O846" s="202"/>
      <c r="P846" s="202"/>
      <c r="Q846" s="202"/>
      <c r="R846" s="202"/>
      <c r="S846" s="202"/>
      <c r="T846" s="203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197" t="s">
        <v>329</v>
      </c>
      <c r="AU846" s="197" t="s">
        <v>85</v>
      </c>
      <c r="AV846" s="14" t="s">
        <v>88</v>
      </c>
      <c r="AW846" s="14" t="s">
        <v>33</v>
      </c>
      <c r="AX846" s="14" t="s">
        <v>8</v>
      </c>
      <c r="AY846" s="197" t="s">
        <v>321</v>
      </c>
    </row>
    <row r="847" s="2" customFormat="1" ht="24.15" customHeight="1">
      <c r="A847" s="38"/>
      <c r="B847" s="173"/>
      <c r="C847" s="174" t="s">
        <v>1241</v>
      </c>
      <c r="D847" s="174" t="s">
        <v>323</v>
      </c>
      <c r="E847" s="175" t="s">
        <v>1242</v>
      </c>
      <c r="F847" s="176" t="s">
        <v>1243</v>
      </c>
      <c r="G847" s="177" t="s">
        <v>355</v>
      </c>
      <c r="H847" s="178">
        <v>28.41</v>
      </c>
      <c r="I847" s="179"/>
      <c r="J847" s="180">
        <f>ROUND(I847*H847,0)</f>
        <v>0</v>
      </c>
      <c r="K847" s="176" t="s">
        <v>327</v>
      </c>
      <c r="L847" s="39"/>
      <c r="M847" s="181" t="s">
        <v>1</v>
      </c>
      <c r="N847" s="182" t="s">
        <v>42</v>
      </c>
      <c r="O847" s="77"/>
      <c r="P847" s="183">
        <f>O847*H847</f>
        <v>0</v>
      </c>
      <c r="Q847" s="183">
        <v>0</v>
      </c>
      <c r="R847" s="183">
        <f>Q847*H847</f>
        <v>0</v>
      </c>
      <c r="S847" s="183">
        <v>0.062</v>
      </c>
      <c r="T847" s="184">
        <f>S847*H847</f>
        <v>1.76142</v>
      </c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R847" s="185" t="s">
        <v>91</v>
      </c>
      <c r="AT847" s="185" t="s">
        <v>323</v>
      </c>
      <c r="AU847" s="185" t="s">
        <v>85</v>
      </c>
      <c r="AY847" s="19" t="s">
        <v>321</v>
      </c>
      <c r="BE847" s="186">
        <f>IF(N847="základní",J847,0)</f>
        <v>0</v>
      </c>
      <c r="BF847" s="186">
        <f>IF(N847="snížená",J847,0)</f>
        <v>0</v>
      </c>
      <c r="BG847" s="186">
        <f>IF(N847="zákl. přenesená",J847,0)</f>
        <v>0</v>
      </c>
      <c r="BH847" s="186">
        <f>IF(N847="sníž. přenesená",J847,0)</f>
        <v>0</v>
      </c>
      <c r="BI847" s="186">
        <f>IF(N847="nulová",J847,0)</f>
        <v>0</v>
      </c>
      <c r="BJ847" s="19" t="s">
        <v>8</v>
      </c>
      <c r="BK847" s="186">
        <f>ROUND(I847*H847,0)</f>
        <v>0</v>
      </c>
      <c r="BL847" s="19" t="s">
        <v>91</v>
      </c>
      <c r="BM847" s="185" t="s">
        <v>1244</v>
      </c>
    </row>
    <row r="848" s="13" customFormat="1">
      <c r="A848" s="13"/>
      <c r="B848" s="187"/>
      <c r="C848" s="13"/>
      <c r="D848" s="188" t="s">
        <v>329</v>
      </c>
      <c r="E848" s="189" t="s">
        <v>1</v>
      </c>
      <c r="F848" s="190" t="s">
        <v>1245</v>
      </c>
      <c r="G848" s="13"/>
      <c r="H848" s="191">
        <v>17.489999999999998</v>
      </c>
      <c r="I848" s="192"/>
      <c r="J848" s="13"/>
      <c r="K848" s="13"/>
      <c r="L848" s="187"/>
      <c r="M848" s="193"/>
      <c r="N848" s="194"/>
      <c r="O848" s="194"/>
      <c r="P848" s="194"/>
      <c r="Q848" s="194"/>
      <c r="R848" s="194"/>
      <c r="S848" s="194"/>
      <c r="T848" s="195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189" t="s">
        <v>329</v>
      </c>
      <c r="AU848" s="189" t="s">
        <v>85</v>
      </c>
      <c r="AV848" s="13" t="s">
        <v>85</v>
      </c>
      <c r="AW848" s="13" t="s">
        <v>33</v>
      </c>
      <c r="AX848" s="13" t="s">
        <v>77</v>
      </c>
      <c r="AY848" s="189" t="s">
        <v>321</v>
      </c>
    </row>
    <row r="849" s="13" customFormat="1">
      <c r="A849" s="13"/>
      <c r="B849" s="187"/>
      <c r="C849" s="13"/>
      <c r="D849" s="188" t="s">
        <v>329</v>
      </c>
      <c r="E849" s="189" t="s">
        <v>1</v>
      </c>
      <c r="F849" s="190" t="s">
        <v>1246</v>
      </c>
      <c r="G849" s="13"/>
      <c r="H849" s="191">
        <v>3.3279999999999998</v>
      </c>
      <c r="I849" s="192"/>
      <c r="J849" s="13"/>
      <c r="K849" s="13"/>
      <c r="L849" s="187"/>
      <c r="M849" s="193"/>
      <c r="N849" s="194"/>
      <c r="O849" s="194"/>
      <c r="P849" s="194"/>
      <c r="Q849" s="194"/>
      <c r="R849" s="194"/>
      <c r="S849" s="194"/>
      <c r="T849" s="195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189" t="s">
        <v>329</v>
      </c>
      <c r="AU849" s="189" t="s">
        <v>85</v>
      </c>
      <c r="AV849" s="13" t="s">
        <v>85</v>
      </c>
      <c r="AW849" s="13" t="s">
        <v>33</v>
      </c>
      <c r="AX849" s="13" t="s">
        <v>77</v>
      </c>
      <c r="AY849" s="189" t="s">
        <v>321</v>
      </c>
    </row>
    <row r="850" s="13" customFormat="1">
      <c r="A850" s="13"/>
      <c r="B850" s="187"/>
      <c r="C850" s="13"/>
      <c r="D850" s="188" t="s">
        <v>329</v>
      </c>
      <c r="E850" s="189" t="s">
        <v>1</v>
      </c>
      <c r="F850" s="190" t="s">
        <v>1247</v>
      </c>
      <c r="G850" s="13"/>
      <c r="H850" s="191">
        <v>6.4450000000000003</v>
      </c>
      <c r="I850" s="192"/>
      <c r="J850" s="13"/>
      <c r="K850" s="13"/>
      <c r="L850" s="187"/>
      <c r="M850" s="193"/>
      <c r="N850" s="194"/>
      <c r="O850" s="194"/>
      <c r="P850" s="194"/>
      <c r="Q850" s="194"/>
      <c r="R850" s="194"/>
      <c r="S850" s="194"/>
      <c r="T850" s="195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189" t="s">
        <v>329</v>
      </c>
      <c r="AU850" s="189" t="s">
        <v>85</v>
      </c>
      <c r="AV850" s="13" t="s">
        <v>85</v>
      </c>
      <c r="AW850" s="13" t="s">
        <v>33</v>
      </c>
      <c r="AX850" s="13" t="s">
        <v>77</v>
      </c>
      <c r="AY850" s="189" t="s">
        <v>321</v>
      </c>
    </row>
    <row r="851" s="13" customFormat="1">
      <c r="A851" s="13"/>
      <c r="B851" s="187"/>
      <c r="C851" s="13"/>
      <c r="D851" s="188" t="s">
        <v>329</v>
      </c>
      <c r="E851" s="189" t="s">
        <v>1</v>
      </c>
      <c r="F851" s="190" t="s">
        <v>1248</v>
      </c>
      <c r="G851" s="13"/>
      <c r="H851" s="191">
        <v>1.147</v>
      </c>
      <c r="I851" s="192"/>
      <c r="J851" s="13"/>
      <c r="K851" s="13"/>
      <c r="L851" s="187"/>
      <c r="M851" s="193"/>
      <c r="N851" s="194"/>
      <c r="O851" s="194"/>
      <c r="P851" s="194"/>
      <c r="Q851" s="194"/>
      <c r="R851" s="194"/>
      <c r="S851" s="194"/>
      <c r="T851" s="195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189" t="s">
        <v>329</v>
      </c>
      <c r="AU851" s="189" t="s">
        <v>85</v>
      </c>
      <c r="AV851" s="13" t="s">
        <v>85</v>
      </c>
      <c r="AW851" s="13" t="s">
        <v>33</v>
      </c>
      <c r="AX851" s="13" t="s">
        <v>77</v>
      </c>
      <c r="AY851" s="189" t="s">
        <v>321</v>
      </c>
    </row>
    <row r="852" s="14" customFormat="1">
      <c r="A852" s="14"/>
      <c r="B852" s="196"/>
      <c r="C852" s="14"/>
      <c r="D852" s="188" t="s">
        <v>329</v>
      </c>
      <c r="E852" s="197" t="s">
        <v>1</v>
      </c>
      <c r="F852" s="198" t="s">
        <v>346</v>
      </c>
      <c r="G852" s="14"/>
      <c r="H852" s="199">
        <v>28.41</v>
      </c>
      <c r="I852" s="200"/>
      <c r="J852" s="14"/>
      <c r="K852" s="14"/>
      <c r="L852" s="196"/>
      <c r="M852" s="201"/>
      <c r="N852" s="202"/>
      <c r="O852" s="202"/>
      <c r="P852" s="202"/>
      <c r="Q852" s="202"/>
      <c r="R852" s="202"/>
      <c r="S852" s="202"/>
      <c r="T852" s="203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197" t="s">
        <v>329</v>
      </c>
      <c r="AU852" s="197" t="s">
        <v>85</v>
      </c>
      <c r="AV852" s="14" t="s">
        <v>88</v>
      </c>
      <c r="AW852" s="14" t="s">
        <v>33</v>
      </c>
      <c r="AX852" s="14" t="s">
        <v>8</v>
      </c>
      <c r="AY852" s="197" t="s">
        <v>321</v>
      </c>
    </row>
    <row r="853" s="2" customFormat="1" ht="24.15" customHeight="1">
      <c r="A853" s="38"/>
      <c r="B853" s="173"/>
      <c r="C853" s="174" t="s">
        <v>1249</v>
      </c>
      <c r="D853" s="174" t="s">
        <v>323</v>
      </c>
      <c r="E853" s="175" t="s">
        <v>1250</v>
      </c>
      <c r="F853" s="176" t="s">
        <v>1251</v>
      </c>
      <c r="G853" s="177" t="s">
        <v>355</v>
      </c>
      <c r="H853" s="178">
        <v>45.883000000000003</v>
      </c>
      <c r="I853" s="179"/>
      <c r="J853" s="180">
        <f>ROUND(I853*H853,0)</f>
        <v>0</v>
      </c>
      <c r="K853" s="176" t="s">
        <v>327</v>
      </c>
      <c r="L853" s="39"/>
      <c r="M853" s="181" t="s">
        <v>1</v>
      </c>
      <c r="N853" s="182" t="s">
        <v>42</v>
      </c>
      <c r="O853" s="77"/>
      <c r="P853" s="183">
        <f>O853*H853</f>
        <v>0</v>
      </c>
      <c r="Q853" s="183">
        <v>0</v>
      </c>
      <c r="R853" s="183">
        <f>Q853*H853</f>
        <v>0</v>
      </c>
      <c r="S853" s="183">
        <v>0.053999999999999999</v>
      </c>
      <c r="T853" s="184">
        <f>S853*H853</f>
        <v>2.4776820000000002</v>
      </c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R853" s="185" t="s">
        <v>91</v>
      </c>
      <c r="AT853" s="185" t="s">
        <v>323</v>
      </c>
      <c r="AU853" s="185" t="s">
        <v>85</v>
      </c>
      <c r="AY853" s="19" t="s">
        <v>321</v>
      </c>
      <c r="BE853" s="186">
        <f>IF(N853="základní",J853,0)</f>
        <v>0</v>
      </c>
      <c r="BF853" s="186">
        <f>IF(N853="snížená",J853,0)</f>
        <v>0</v>
      </c>
      <c r="BG853" s="186">
        <f>IF(N853="zákl. přenesená",J853,0)</f>
        <v>0</v>
      </c>
      <c r="BH853" s="186">
        <f>IF(N853="sníž. přenesená",J853,0)</f>
        <v>0</v>
      </c>
      <c r="BI853" s="186">
        <f>IF(N853="nulová",J853,0)</f>
        <v>0</v>
      </c>
      <c r="BJ853" s="19" t="s">
        <v>8</v>
      </c>
      <c r="BK853" s="186">
        <f>ROUND(I853*H853,0)</f>
        <v>0</v>
      </c>
      <c r="BL853" s="19" t="s">
        <v>91</v>
      </c>
      <c r="BM853" s="185" t="s">
        <v>1252</v>
      </c>
    </row>
    <row r="854" s="13" customFormat="1">
      <c r="A854" s="13"/>
      <c r="B854" s="187"/>
      <c r="C854" s="13"/>
      <c r="D854" s="188" t="s">
        <v>329</v>
      </c>
      <c r="E854" s="189" t="s">
        <v>1</v>
      </c>
      <c r="F854" s="190" t="s">
        <v>1253</v>
      </c>
      <c r="G854" s="13"/>
      <c r="H854" s="191">
        <v>3.4049999999999998</v>
      </c>
      <c r="I854" s="192"/>
      <c r="J854" s="13"/>
      <c r="K854" s="13"/>
      <c r="L854" s="187"/>
      <c r="M854" s="193"/>
      <c r="N854" s="194"/>
      <c r="O854" s="194"/>
      <c r="P854" s="194"/>
      <c r="Q854" s="194"/>
      <c r="R854" s="194"/>
      <c r="S854" s="194"/>
      <c r="T854" s="195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189" t="s">
        <v>329</v>
      </c>
      <c r="AU854" s="189" t="s">
        <v>85</v>
      </c>
      <c r="AV854" s="13" t="s">
        <v>85</v>
      </c>
      <c r="AW854" s="13" t="s">
        <v>33</v>
      </c>
      <c r="AX854" s="13" t="s">
        <v>77</v>
      </c>
      <c r="AY854" s="189" t="s">
        <v>321</v>
      </c>
    </row>
    <row r="855" s="13" customFormat="1">
      <c r="A855" s="13"/>
      <c r="B855" s="187"/>
      <c r="C855" s="13"/>
      <c r="D855" s="188" t="s">
        <v>329</v>
      </c>
      <c r="E855" s="189" t="s">
        <v>1</v>
      </c>
      <c r="F855" s="190" t="s">
        <v>1254</v>
      </c>
      <c r="G855" s="13"/>
      <c r="H855" s="191">
        <v>3.718</v>
      </c>
      <c r="I855" s="192"/>
      <c r="J855" s="13"/>
      <c r="K855" s="13"/>
      <c r="L855" s="187"/>
      <c r="M855" s="193"/>
      <c r="N855" s="194"/>
      <c r="O855" s="194"/>
      <c r="P855" s="194"/>
      <c r="Q855" s="194"/>
      <c r="R855" s="194"/>
      <c r="S855" s="194"/>
      <c r="T855" s="195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189" t="s">
        <v>329</v>
      </c>
      <c r="AU855" s="189" t="s">
        <v>85</v>
      </c>
      <c r="AV855" s="13" t="s">
        <v>85</v>
      </c>
      <c r="AW855" s="13" t="s">
        <v>33</v>
      </c>
      <c r="AX855" s="13" t="s">
        <v>77</v>
      </c>
      <c r="AY855" s="189" t="s">
        <v>321</v>
      </c>
    </row>
    <row r="856" s="13" customFormat="1">
      <c r="A856" s="13"/>
      <c r="B856" s="187"/>
      <c r="C856" s="13"/>
      <c r="D856" s="188" t="s">
        <v>329</v>
      </c>
      <c r="E856" s="189" t="s">
        <v>1</v>
      </c>
      <c r="F856" s="190" t="s">
        <v>1255</v>
      </c>
      <c r="G856" s="13"/>
      <c r="H856" s="191">
        <v>7.5599999999999996</v>
      </c>
      <c r="I856" s="192"/>
      <c r="J856" s="13"/>
      <c r="K856" s="13"/>
      <c r="L856" s="187"/>
      <c r="M856" s="193"/>
      <c r="N856" s="194"/>
      <c r="O856" s="194"/>
      <c r="P856" s="194"/>
      <c r="Q856" s="194"/>
      <c r="R856" s="194"/>
      <c r="S856" s="194"/>
      <c r="T856" s="195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189" t="s">
        <v>329</v>
      </c>
      <c r="AU856" s="189" t="s">
        <v>85</v>
      </c>
      <c r="AV856" s="13" t="s">
        <v>85</v>
      </c>
      <c r="AW856" s="13" t="s">
        <v>33</v>
      </c>
      <c r="AX856" s="13" t="s">
        <v>77</v>
      </c>
      <c r="AY856" s="189" t="s">
        <v>321</v>
      </c>
    </row>
    <row r="857" s="13" customFormat="1">
      <c r="A857" s="13"/>
      <c r="B857" s="187"/>
      <c r="C857" s="13"/>
      <c r="D857" s="188" t="s">
        <v>329</v>
      </c>
      <c r="E857" s="189" t="s">
        <v>1</v>
      </c>
      <c r="F857" s="190" t="s">
        <v>1256</v>
      </c>
      <c r="G857" s="13"/>
      <c r="H857" s="191">
        <v>31.199999999999999</v>
      </c>
      <c r="I857" s="192"/>
      <c r="J857" s="13"/>
      <c r="K857" s="13"/>
      <c r="L857" s="187"/>
      <c r="M857" s="193"/>
      <c r="N857" s="194"/>
      <c r="O857" s="194"/>
      <c r="P857" s="194"/>
      <c r="Q857" s="194"/>
      <c r="R857" s="194"/>
      <c r="S857" s="194"/>
      <c r="T857" s="195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189" t="s">
        <v>329</v>
      </c>
      <c r="AU857" s="189" t="s">
        <v>85</v>
      </c>
      <c r="AV857" s="13" t="s">
        <v>85</v>
      </c>
      <c r="AW857" s="13" t="s">
        <v>33</v>
      </c>
      <c r="AX857" s="13" t="s">
        <v>77</v>
      </c>
      <c r="AY857" s="189" t="s">
        <v>321</v>
      </c>
    </row>
    <row r="858" s="14" customFormat="1">
      <c r="A858" s="14"/>
      <c r="B858" s="196"/>
      <c r="C858" s="14"/>
      <c r="D858" s="188" t="s">
        <v>329</v>
      </c>
      <c r="E858" s="197" t="s">
        <v>1</v>
      </c>
      <c r="F858" s="198" t="s">
        <v>346</v>
      </c>
      <c r="G858" s="14"/>
      <c r="H858" s="199">
        <v>45.883000000000003</v>
      </c>
      <c r="I858" s="200"/>
      <c r="J858" s="14"/>
      <c r="K858" s="14"/>
      <c r="L858" s="196"/>
      <c r="M858" s="201"/>
      <c r="N858" s="202"/>
      <c r="O858" s="202"/>
      <c r="P858" s="202"/>
      <c r="Q858" s="202"/>
      <c r="R858" s="202"/>
      <c r="S858" s="202"/>
      <c r="T858" s="203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197" t="s">
        <v>329</v>
      </c>
      <c r="AU858" s="197" t="s">
        <v>85</v>
      </c>
      <c r="AV858" s="14" t="s">
        <v>88</v>
      </c>
      <c r="AW858" s="14" t="s">
        <v>33</v>
      </c>
      <c r="AX858" s="14" t="s">
        <v>8</v>
      </c>
      <c r="AY858" s="197" t="s">
        <v>321</v>
      </c>
    </row>
    <row r="859" s="2" customFormat="1" ht="24.15" customHeight="1">
      <c r="A859" s="38"/>
      <c r="B859" s="173"/>
      <c r="C859" s="174" t="s">
        <v>1257</v>
      </c>
      <c r="D859" s="174" t="s">
        <v>323</v>
      </c>
      <c r="E859" s="175" t="s">
        <v>1258</v>
      </c>
      <c r="F859" s="176" t="s">
        <v>1259</v>
      </c>
      <c r="G859" s="177" t="s">
        <v>355</v>
      </c>
      <c r="H859" s="178">
        <v>17.741</v>
      </c>
      <c r="I859" s="179"/>
      <c r="J859" s="180">
        <f>ROUND(I859*H859,0)</f>
        <v>0</v>
      </c>
      <c r="K859" s="176" t="s">
        <v>327</v>
      </c>
      <c r="L859" s="39"/>
      <c r="M859" s="181" t="s">
        <v>1</v>
      </c>
      <c r="N859" s="182" t="s">
        <v>42</v>
      </c>
      <c r="O859" s="77"/>
      <c r="P859" s="183">
        <f>O859*H859</f>
        <v>0</v>
      </c>
      <c r="Q859" s="183">
        <v>0</v>
      </c>
      <c r="R859" s="183">
        <f>Q859*H859</f>
        <v>0</v>
      </c>
      <c r="S859" s="183">
        <v>0.037999999999999999</v>
      </c>
      <c r="T859" s="184">
        <f>S859*H859</f>
        <v>0.67415799999999992</v>
      </c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R859" s="185" t="s">
        <v>91</v>
      </c>
      <c r="AT859" s="185" t="s">
        <v>323</v>
      </c>
      <c r="AU859" s="185" t="s">
        <v>85</v>
      </c>
      <c r="AY859" s="19" t="s">
        <v>321</v>
      </c>
      <c r="BE859" s="186">
        <f>IF(N859="základní",J859,0)</f>
        <v>0</v>
      </c>
      <c r="BF859" s="186">
        <f>IF(N859="snížená",J859,0)</f>
        <v>0</v>
      </c>
      <c r="BG859" s="186">
        <f>IF(N859="zákl. přenesená",J859,0)</f>
        <v>0</v>
      </c>
      <c r="BH859" s="186">
        <f>IF(N859="sníž. přenesená",J859,0)</f>
        <v>0</v>
      </c>
      <c r="BI859" s="186">
        <f>IF(N859="nulová",J859,0)</f>
        <v>0</v>
      </c>
      <c r="BJ859" s="19" t="s">
        <v>8</v>
      </c>
      <c r="BK859" s="186">
        <f>ROUND(I859*H859,0)</f>
        <v>0</v>
      </c>
      <c r="BL859" s="19" t="s">
        <v>91</v>
      </c>
      <c r="BM859" s="185" t="s">
        <v>1260</v>
      </c>
    </row>
    <row r="860" s="13" customFormat="1">
      <c r="A860" s="13"/>
      <c r="B860" s="187"/>
      <c r="C860" s="13"/>
      <c r="D860" s="188" t="s">
        <v>329</v>
      </c>
      <c r="E860" s="189" t="s">
        <v>1</v>
      </c>
      <c r="F860" s="190" t="s">
        <v>1261</v>
      </c>
      <c r="G860" s="13"/>
      <c r="H860" s="191">
        <v>17.741</v>
      </c>
      <c r="I860" s="192"/>
      <c r="J860" s="13"/>
      <c r="K860" s="13"/>
      <c r="L860" s="187"/>
      <c r="M860" s="193"/>
      <c r="N860" s="194"/>
      <c r="O860" s="194"/>
      <c r="P860" s="194"/>
      <c r="Q860" s="194"/>
      <c r="R860" s="194"/>
      <c r="S860" s="194"/>
      <c r="T860" s="195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189" t="s">
        <v>329</v>
      </c>
      <c r="AU860" s="189" t="s">
        <v>85</v>
      </c>
      <c r="AV860" s="13" t="s">
        <v>85</v>
      </c>
      <c r="AW860" s="13" t="s">
        <v>33</v>
      </c>
      <c r="AX860" s="13" t="s">
        <v>8</v>
      </c>
      <c r="AY860" s="189" t="s">
        <v>321</v>
      </c>
    </row>
    <row r="861" s="2" customFormat="1" ht="21.75" customHeight="1">
      <c r="A861" s="38"/>
      <c r="B861" s="173"/>
      <c r="C861" s="174" t="s">
        <v>1262</v>
      </c>
      <c r="D861" s="174" t="s">
        <v>323</v>
      </c>
      <c r="E861" s="175" t="s">
        <v>1263</v>
      </c>
      <c r="F861" s="176" t="s">
        <v>1264</v>
      </c>
      <c r="G861" s="177" t="s">
        <v>355</v>
      </c>
      <c r="H861" s="178">
        <v>13.813000000000001</v>
      </c>
      <c r="I861" s="179"/>
      <c r="J861" s="180">
        <f>ROUND(I861*H861,0)</f>
        <v>0</v>
      </c>
      <c r="K861" s="176" t="s">
        <v>327</v>
      </c>
      <c r="L861" s="39"/>
      <c r="M861" s="181" t="s">
        <v>1</v>
      </c>
      <c r="N861" s="182" t="s">
        <v>42</v>
      </c>
      <c r="O861" s="77"/>
      <c r="P861" s="183">
        <f>O861*H861</f>
        <v>0</v>
      </c>
      <c r="Q861" s="183">
        <v>0</v>
      </c>
      <c r="R861" s="183">
        <f>Q861*H861</f>
        <v>0</v>
      </c>
      <c r="S861" s="183">
        <v>0.067000000000000004</v>
      </c>
      <c r="T861" s="184">
        <f>S861*H861</f>
        <v>0.92547100000000004</v>
      </c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R861" s="185" t="s">
        <v>91</v>
      </c>
      <c r="AT861" s="185" t="s">
        <v>323</v>
      </c>
      <c r="AU861" s="185" t="s">
        <v>85</v>
      </c>
      <c r="AY861" s="19" t="s">
        <v>321</v>
      </c>
      <c r="BE861" s="186">
        <f>IF(N861="základní",J861,0)</f>
        <v>0</v>
      </c>
      <c r="BF861" s="186">
        <f>IF(N861="snížená",J861,0)</f>
        <v>0</v>
      </c>
      <c r="BG861" s="186">
        <f>IF(N861="zákl. přenesená",J861,0)</f>
        <v>0</v>
      </c>
      <c r="BH861" s="186">
        <f>IF(N861="sníž. přenesená",J861,0)</f>
        <v>0</v>
      </c>
      <c r="BI861" s="186">
        <f>IF(N861="nulová",J861,0)</f>
        <v>0</v>
      </c>
      <c r="BJ861" s="19" t="s">
        <v>8</v>
      </c>
      <c r="BK861" s="186">
        <f>ROUND(I861*H861,0)</f>
        <v>0</v>
      </c>
      <c r="BL861" s="19" t="s">
        <v>91</v>
      </c>
      <c r="BM861" s="185" t="s">
        <v>1265</v>
      </c>
    </row>
    <row r="862" s="13" customFormat="1">
      <c r="A862" s="13"/>
      <c r="B862" s="187"/>
      <c r="C862" s="13"/>
      <c r="D862" s="188" t="s">
        <v>329</v>
      </c>
      <c r="E862" s="189" t="s">
        <v>1</v>
      </c>
      <c r="F862" s="190" t="s">
        <v>1266</v>
      </c>
      <c r="G862" s="13"/>
      <c r="H862" s="191">
        <v>3.3279999999999998</v>
      </c>
      <c r="I862" s="192"/>
      <c r="J862" s="13"/>
      <c r="K862" s="13"/>
      <c r="L862" s="187"/>
      <c r="M862" s="193"/>
      <c r="N862" s="194"/>
      <c r="O862" s="194"/>
      <c r="P862" s="194"/>
      <c r="Q862" s="194"/>
      <c r="R862" s="194"/>
      <c r="S862" s="194"/>
      <c r="T862" s="195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189" t="s">
        <v>329</v>
      </c>
      <c r="AU862" s="189" t="s">
        <v>85</v>
      </c>
      <c r="AV862" s="13" t="s">
        <v>85</v>
      </c>
      <c r="AW862" s="13" t="s">
        <v>33</v>
      </c>
      <c r="AX862" s="13" t="s">
        <v>77</v>
      </c>
      <c r="AY862" s="189" t="s">
        <v>321</v>
      </c>
    </row>
    <row r="863" s="13" customFormat="1">
      <c r="A863" s="13"/>
      <c r="B863" s="187"/>
      <c r="C863" s="13"/>
      <c r="D863" s="188" t="s">
        <v>329</v>
      </c>
      <c r="E863" s="189" t="s">
        <v>1</v>
      </c>
      <c r="F863" s="190" t="s">
        <v>1267</v>
      </c>
      <c r="G863" s="13"/>
      <c r="H863" s="191">
        <v>3.569</v>
      </c>
      <c r="I863" s="192"/>
      <c r="J863" s="13"/>
      <c r="K863" s="13"/>
      <c r="L863" s="187"/>
      <c r="M863" s="193"/>
      <c r="N863" s="194"/>
      <c r="O863" s="194"/>
      <c r="P863" s="194"/>
      <c r="Q863" s="194"/>
      <c r="R863" s="194"/>
      <c r="S863" s="194"/>
      <c r="T863" s="195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189" t="s">
        <v>329</v>
      </c>
      <c r="AU863" s="189" t="s">
        <v>85</v>
      </c>
      <c r="AV863" s="13" t="s">
        <v>85</v>
      </c>
      <c r="AW863" s="13" t="s">
        <v>33</v>
      </c>
      <c r="AX863" s="13" t="s">
        <v>77</v>
      </c>
      <c r="AY863" s="189" t="s">
        <v>321</v>
      </c>
    </row>
    <row r="864" s="13" customFormat="1">
      <c r="A864" s="13"/>
      <c r="B864" s="187"/>
      <c r="C864" s="13"/>
      <c r="D864" s="188" t="s">
        <v>329</v>
      </c>
      <c r="E864" s="189" t="s">
        <v>1</v>
      </c>
      <c r="F864" s="190" t="s">
        <v>1268</v>
      </c>
      <c r="G864" s="13"/>
      <c r="H864" s="191">
        <v>3.3279999999999998</v>
      </c>
      <c r="I864" s="192"/>
      <c r="J864" s="13"/>
      <c r="K864" s="13"/>
      <c r="L864" s="187"/>
      <c r="M864" s="193"/>
      <c r="N864" s="194"/>
      <c r="O864" s="194"/>
      <c r="P864" s="194"/>
      <c r="Q864" s="194"/>
      <c r="R864" s="194"/>
      <c r="S864" s="194"/>
      <c r="T864" s="195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189" t="s">
        <v>329</v>
      </c>
      <c r="AU864" s="189" t="s">
        <v>85</v>
      </c>
      <c r="AV864" s="13" t="s">
        <v>85</v>
      </c>
      <c r="AW864" s="13" t="s">
        <v>33</v>
      </c>
      <c r="AX864" s="13" t="s">
        <v>77</v>
      </c>
      <c r="AY864" s="189" t="s">
        <v>321</v>
      </c>
    </row>
    <row r="865" s="14" customFormat="1">
      <c r="A865" s="14"/>
      <c r="B865" s="196"/>
      <c r="C865" s="14"/>
      <c r="D865" s="188" t="s">
        <v>329</v>
      </c>
      <c r="E865" s="197" t="s">
        <v>1</v>
      </c>
      <c r="F865" s="198" t="s">
        <v>1269</v>
      </c>
      <c r="G865" s="14"/>
      <c r="H865" s="199">
        <v>10.225</v>
      </c>
      <c r="I865" s="200"/>
      <c r="J865" s="14"/>
      <c r="K865" s="14"/>
      <c r="L865" s="196"/>
      <c r="M865" s="201"/>
      <c r="N865" s="202"/>
      <c r="O865" s="202"/>
      <c r="P865" s="202"/>
      <c r="Q865" s="202"/>
      <c r="R865" s="202"/>
      <c r="S865" s="202"/>
      <c r="T865" s="203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197" t="s">
        <v>329</v>
      </c>
      <c r="AU865" s="197" t="s">
        <v>85</v>
      </c>
      <c r="AV865" s="14" t="s">
        <v>88</v>
      </c>
      <c r="AW865" s="14" t="s">
        <v>33</v>
      </c>
      <c r="AX865" s="14" t="s">
        <v>77</v>
      </c>
      <c r="AY865" s="197" t="s">
        <v>321</v>
      </c>
    </row>
    <row r="866" s="13" customFormat="1">
      <c r="A866" s="13"/>
      <c r="B866" s="187"/>
      <c r="C866" s="13"/>
      <c r="D866" s="188" t="s">
        <v>329</v>
      </c>
      <c r="E866" s="189" t="s">
        <v>1</v>
      </c>
      <c r="F866" s="190" t="s">
        <v>1270</v>
      </c>
      <c r="G866" s="13"/>
      <c r="H866" s="191">
        <v>3.5880000000000001</v>
      </c>
      <c r="I866" s="192"/>
      <c r="J866" s="13"/>
      <c r="K866" s="13"/>
      <c r="L866" s="187"/>
      <c r="M866" s="193"/>
      <c r="N866" s="194"/>
      <c r="O866" s="194"/>
      <c r="P866" s="194"/>
      <c r="Q866" s="194"/>
      <c r="R866" s="194"/>
      <c r="S866" s="194"/>
      <c r="T866" s="195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189" t="s">
        <v>329</v>
      </c>
      <c r="AU866" s="189" t="s">
        <v>85</v>
      </c>
      <c r="AV866" s="13" t="s">
        <v>85</v>
      </c>
      <c r="AW866" s="13" t="s">
        <v>33</v>
      </c>
      <c r="AX866" s="13" t="s">
        <v>77</v>
      </c>
      <c r="AY866" s="189" t="s">
        <v>321</v>
      </c>
    </row>
    <row r="867" s="14" customFormat="1">
      <c r="A867" s="14"/>
      <c r="B867" s="196"/>
      <c r="C867" s="14"/>
      <c r="D867" s="188" t="s">
        <v>329</v>
      </c>
      <c r="E867" s="197" t="s">
        <v>1</v>
      </c>
      <c r="F867" s="198" t="s">
        <v>1178</v>
      </c>
      <c r="G867" s="14"/>
      <c r="H867" s="199">
        <v>3.5880000000000001</v>
      </c>
      <c r="I867" s="200"/>
      <c r="J867" s="14"/>
      <c r="K867" s="14"/>
      <c r="L867" s="196"/>
      <c r="M867" s="201"/>
      <c r="N867" s="202"/>
      <c r="O867" s="202"/>
      <c r="P867" s="202"/>
      <c r="Q867" s="202"/>
      <c r="R867" s="202"/>
      <c r="S867" s="202"/>
      <c r="T867" s="203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197" t="s">
        <v>329</v>
      </c>
      <c r="AU867" s="197" t="s">
        <v>85</v>
      </c>
      <c r="AV867" s="14" t="s">
        <v>88</v>
      </c>
      <c r="AW867" s="14" t="s">
        <v>33</v>
      </c>
      <c r="AX867" s="14" t="s">
        <v>77</v>
      </c>
      <c r="AY867" s="197" t="s">
        <v>321</v>
      </c>
    </row>
    <row r="868" s="15" customFormat="1">
      <c r="A868" s="15"/>
      <c r="B868" s="204"/>
      <c r="C868" s="15"/>
      <c r="D868" s="188" t="s">
        <v>329</v>
      </c>
      <c r="E868" s="205" t="s">
        <v>1</v>
      </c>
      <c r="F868" s="206" t="s">
        <v>442</v>
      </c>
      <c r="G868" s="15"/>
      <c r="H868" s="207">
        <v>13.813000000000001</v>
      </c>
      <c r="I868" s="208"/>
      <c r="J868" s="15"/>
      <c r="K868" s="15"/>
      <c r="L868" s="204"/>
      <c r="M868" s="209"/>
      <c r="N868" s="210"/>
      <c r="O868" s="210"/>
      <c r="P868" s="210"/>
      <c r="Q868" s="210"/>
      <c r="R868" s="210"/>
      <c r="S868" s="210"/>
      <c r="T868" s="211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05" t="s">
        <v>329</v>
      </c>
      <c r="AU868" s="205" t="s">
        <v>85</v>
      </c>
      <c r="AV868" s="15" t="s">
        <v>91</v>
      </c>
      <c r="AW868" s="15" t="s">
        <v>33</v>
      </c>
      <c r="AX868" s="15" t="s">
        <v>8</v>
      </c>
      <c r="AY868" s="205" t="s">
        <v>321</v>
      </c>
    </row>
    <row r="869" s="2" customFormat="1" ht="24.15" customHeight="1">
      <c r="A869" s="38"/>
      <c r="B869" s="173"/>
      <c r="C869" s="174" t="s">
        <v>1271</v>
      </c>
      <c r="D869" s="174" t="s">
        <v>323</v>
      </c>
      <c r="E869" s="175" t="s">
        <v>1272</v>
      </c>
      <c r="F869" s="176" t="s">
        <v>1273</v>
      </c>
      <c r="G869" s="177" t="s">
        <v>355</v>
      </c>
      <c r="H869" s="178">
        <v>2.722</v>
      </c>
      <c r="I869" s="179"/>
      <c r="J869" s="180">
        <f>ROUND(I869*H869,0)</f>
        <v>0</v>
      </c>
      <c r="K869" s="176" t="s">
        <v>327</v>
      </c>
      <c r="L869" s="39"/>
      <c r="M869" s="181" t="s">
        <v>1</v>
      </c>
      <c r="N869" s="182" t="s">
        <v>42</v>
      </c>
      <c r="O869" s="77"/>
      <c r="P869" s="183">
        <f>O869*H869</f>
        <v>0</v>
      </c>
      <c r="Q869" s="183">
        <v>0</v>
      </c>
      <c r="R869" s="183">
        <f>Q869*H869</f>
        <v>0</v>
      </c>
      <c r="S869" s="183">
        <v>0.017000000000000001</v>
      </c>
      <c r="T869" s="184">
        <f>S869*H869</f>
        <v>0.046274000000000003</v>
      </c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R869" s="185" t="s">
        <v>91</v>
      </c>
      <c r="AT869" s="185" t="s">
        <v>323</v>
      </c>
      <c r="AU869" s="185" t="s">
        <v>85</v>
      </c>
      <c r="AY869" s="19" t="s">
        <v>321</v>
      </c>
      <c r="BE869" s="186">
        <f>IF(N869="základní",J869,0)</f>
        <v>0</v>
      </c>
      <c r="BF869" s="186">
        <f>IF(N869="snížená",J869,0)</f>
        <v>0</v>
      </c>
      <c r="BG869" s="186">
        <f>IF(N869="zákl. přenesená",J869,0)</f>
        <v>0</v>
      </c>
      <c r="BH869" s="186">
        <f>IF(N869="sníž. přenesená",J869,0)</f>
        <v>0</v>
      </c>
      <c r="BI869" s="186">
        <f>IF(N869="nulová",J869,0)</f>
        <v>0</v>
      </c>
      <c r="BJ869" s="19" t="s">
        <v>8</v>
      </c>
      <c r="BK869" s="186">
        <f>ROUND(I869*H869,0)</f>
        <v>0</v>
      </c>
      <c r="BL869" s="19" t="s">
        <v>91</v>
      </c>
      <c r="BM869" s="185" t="s">
        <v>1274</v>
      </c>
    </row>
    <row r="870" s="13" customFormat="1">
      <c r="A870" s="13"/>
      <c r="B870" s="187"/>
      <c r="C870" s="13"/>
      <c r="D870" s="188" t="s">
        <v>329</v>
      </c>
      <c r="E870" s="189" t="s">
        <v>1</v>
      </c>
      <c r="F870" s="190" t="s">
        <v>1275</v>
      </c>
      <c r="G870" s="13"/>
      <c r="H870" s="191">
        <v>2.722</v>
      </c>
      <c r="I870" s="192"/>
      <c r="J870" s="13"/>
      <c r="K870" s="13"/>
      <c r="L870" s="187"/>
      <c r="M870" s="193"/>
      <c r="N870" s="194"/>
      <c r="O870" s="194"/>
      <c r="P870" s="194"/>
      <c r="Q870" s="194"/>
      <c r="R870" s="194"/>
      <c r="S870" s="194"/>
      <c r="T870" s="195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189" t="s">
        <v>329</v>
      </c>
      <c r="AU870" s="189" t="s">
        <v>85</v>
      </c>
      <c r="AV870" s="13" t="s">
        <v>85</v>
      </c>
      <c r="AW870" s="13" t="s">
        <v>33</v>
      </c>
      <c r="AX870" s="13" t="s">
        <v>8</v>
      </c>
      <c r="AY870" s="189" t="s">
        <v>321</v>
      </c>
    </row>
    <row r="871" s="2" customFormat="1" ht="21.75" customHeight="1">
      <c r="A871" s="38"/>
      <c r="B871" s="173"/>
      <c r="C871" s="174" t="s">
        <v>1276</v>
      </c>
      <c r="D871" s="174" t="s">
        <v>323</v>
      </c>
      <c r="E871" s="175" t="s">
        <v>1277</v>
      </c>
      <c r="F871" s="176" t="s">
        <v>1278</v>
      </c>
      <c r="G871" s="177" t="s">
        <v>355</v>
      </c>
      <c r="H871" s="178">
        <v>36.247999999999998</v>
      </c>
      <c r="I871" s="179"/>
      <c r="J871" s="180">
        <f>ROUND(I871*H871,0)</f>
        <v>0</v>
      </c>
      <c r="K871" s="176" t="s">
        <v>327</v>
      </c>
      <c r="L871" s="39"/>
      <c r="M871" s="181" t="s">
        <v>1</v>
      </c>
      <c r="N871" s="182" t="s">
        <v>42</v>
      </c>
      <c r="O871" s="77"/>
      <c r="P871" s="183">
        <f>O871*H871</f>
        <v>0</v>
      </c>
      <c r="Q871" s="183">
        <v>0</v>
      </c>
      <c r="R871" s="183">
        <f>Q871*H871</f>
        <v>0</v>
      </c>
      <c r="S871" s="183">
        <v>0.075999999999999998</v>
      </c>
      <c r="T871" s="184">
        <f>S871*H871</f>
        <v>2.754848</v>
      </c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R871" s="185" t="s">
        <v>91</v>
      </c>
      <c r="AT871" s="185" t="s">
        <v>323</v>
      </c>
      <c r="AU871" s="185" t="s">
        <v>85</v>
      </c>
      <c r="AY871" s="19" t="s">
        <v>321</v>
      </c>
      <c r="BE871" s="186">
        <f>IF(N871="základní",J871,0)</f>
        <v>0</v>
      </c>
      <c r="BF871" s="186">
        <f>IF(N871="snížená",J871,0)</f>
        <v>0</v>
      </c>
      <c r="BG871" s="186">
        <f>IF(N871="zákl. přenesená",J871,0)</f>
        <v>0</v>
      </c>
      <c r="BH871" s="186">
        <f>IF(N871="sníž. přenesená",J871,0)</f>
        <v>0</v>
      </c>
      <c r="BI871" s="186">
        <f>IF(N871="nulová",J871,0)</f>
        <v>0</v>
      </c>
      <c r="BJ871" s="19" t="s">
        <v>8</v>
      </c>
      <c r="BK871" s="186">
        <f>ROUND(I871*H871,0)</f>
        <v>0</v>
      </c>
      <c r="BL871" s="19" t="s">
        <v>91</v>
      </c>
      <c r="BM871" s="185" t="s">
        <v>1279</v>
      </c>
    </row>
    <row r="872" s="13" customFormat="1">
      <c r="A872" s="13"/>
      <c r="B872" s="187"/>
      <c r="C872" s="13"/>
      <c r="D872" s="188" t="s">
        <v>329</v>
      </c>
      <c r="E872" s="189" t="s">
        <v>1</v>
      </c>
      <c r="F872" s="190" t="s">
        <v>1280</v>
      </c>
      <c r="G872" s="13"/>
      <c r="H872" s="191">
        <v>5.9100000000000001</v>
      </c>
      <c r="I872" s="192"/>
      <c r="J872" s="13"/>
      <c r="K872" s="13"/>
      <c r="L872" s="187"/>
      <c r="M872" s="193"/>
      <c r="N872" s="194"/>
      <c r="O872" s="194"/>
      <c r="P872" s="194"/>
      <c r="Q872" s="194"/>
      <c r="R872" s="194"/>
      <c r="S872" s="194"/>
      <c r="T872" s="195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189" t="s">
        <v>329</v>
      </c>
      <c r="AU872" s="189" t="s">
        <v>85</v>
      </c>
      <c r="AV872" s="13" t="s">
        <v>85</v>
      </c>
      <c r="AW872" s="13" t="s">
        <v>33</v>
      </c>
      <c r="AX872" s="13" t="s">
        <v>77</v>
      </c>
      <c r="AY872" s="189" t="s">
        <v>321</v>
      </c>
    </row>
    <row r="873" s="13" customFormat="1">
      <c r="A873" s="13"/>
      <c r="B873" s="187"/>
      <c r="C873" s="13"/>
      <c r="D873" s="188" t="s">
        <v>329</v>
      </c>
      <c r="E873" s="189" t="s">
        <v>1</v>
      </c>
      <c r="F873" s="190" t="s">
        <v>1281</v>
      </c>
      <c r="G873" s="13"/>
      <c r="H873" s="191">
        <v>26.792000000000002</v>
      </c>
      <c r="I873" s="192"/>
      <c r="J873" s="13"/>
      <c r="K873" s="13"/>
      <c r="L873" s="187"/>
      <c r="M873" s="193"/>
      <c r="N873" s="194"/>
      <c r="O873" s="194"/>
      <c r="P873" s="194"/>
      <c r="Q873" s="194"/>
      <c r="R873" s="194"/>
      <c r="S873" s="194"/>
      <c r="T873" s="195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189" t="s">
        <v>329</v>
      </c>
      <c r="AU873" s="189" t="s">
        <v>85</v>
      </c>
      <c r="AV873" s="13" t="s">
        <v>85</v>
      </c>
      <c r="AW873" s="13" t="s">
        <v>33</v>
      </c>
      <c r="AX873" s="13" t="s">
        <v>77</v>
      </c>
      <c r="AY873" s="189" t="s">
        <v>321</v>
      </c>
    </row>
    <row r="874" s="13" customFormat="1">
      <c r="A874" s="13"/>
      <c r="B874" s="187"/>
      <c r="C874" s="13"/>
      <c r="D874" s="188" t="s">
        <v>329</v>
      </c>
      <c r="E874" s="189" t="s">
        <v>1</v>
      </c>
      <c r="F874" s="190" t="s">
        <v>1282</v>
      </c>
      <c r="G874" s="13"/>
      <c r="H874" s="191">
        <v>3.5459999999999998</v>
      </c>
      <c r="I874" s="192"/>
      <c r="J874" s="13"/>
      <c r="K874" s="13"/>
      <c r="L874" s="187"/>
      <c r="M874" s="193"/>
      <c r="N874" s="194"/>
      <c r="O874" s="194"/>
      <c r="P874" s="194"/>
      <c r="Q874" s="194"/>
      <c r="R874" s="194"/>
      <c r="S874" s="194"/>
      <c r="T874" s="195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189" t="s">
        <v>329</v>
      </c>
      <c r="AU874" s="189" t="s">
        <v>85</v>
      </c>
      <c r="AV874" s="13" t="s">
        <v>85</v>
      </c>
      <c r="AW874" s="13" t="s">
        <v>33</v>
      </c>
      <c r="AX874" s="13" t="s">
        <v>77</v>
      </c>
      <c r="AY874" s="189" t="s">
        <v>321</v>
      </c>
    </row>
    <row r="875" s="14" customFormat="1">
      <c r="A875" s="14"/>
      <c r="B875" s="196"/>
      <c r="C875" s="14"/>
      <c r="D875" s="188" t="s">
        <v>329</v>
      </c>
      <c r="E875" s="197" t="s">
        <v>1</v>
      </c>
      <c r="F875" s="198" t="s">
        <v>1283</v>
      </c>
      <c r="G875" s="14"/>
      <c r="H875" s="199">
        <v>36.247999999999998</v>
      </c>
      <c r="I875" s="200"/>
      <c r="J875" s="14"/>
      <c r="K875" s="14"/>
      <c r="L875" s="196"/>
      <c r="M875" s="201"/>
      <c r="N875" s="202"/>
      <c r="O875" s="202"/>
      <c r="P875" s="202"/>
      <c r="Q875" s="202"/>
      <c r="R875" s="202"/>
      <c r="S875" s="202"/>
      <c r="T875" s="203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197" t="s">
        <v>329</v>
      </c>
      <c r="AU875" s="197" t="s">
        <v>85</v>
      </c>
      <c r="AV875" s="14" t="s">
        <v>88</v>
      </c>
      <c r="AW875" s="14" t="s">
        <v>33</v>
      </c>
      <c r="AX875" s="14" t="s">
        <v>8</v>
      </c>
      <c r="AY875" s="197" t="s">
        <v>321</v>
      </c>
    </row>
    <row r="876" s="2" customFormat="1" ht="24.15" customHeight="1">
      <c r="A876" s="38"/>
      <c r="B876" s="173"/>
      <c r="C876" s="174" t="s">
        <v>1284</v>
      </c>
      <c r="D876" s="174" t="s">
        <v>323</v>
      </c>
      <c r="E876" s="175" t="s">
        <v>1285</v>
      </c>
      <c r="F876" s="176" t="s">
        <v>1286</v>
      </c>
      <c r="G876" s="177" t="s">
        <v>326</v>
      </c>
      <c r="H876" s="178">
        <v>0.501</v>
      </c>
      <c r="I876" s="179"/>
      <c r="J876" s="180">
        <f>ROUND(I876*H876,0)</f>
        <v>0</v>
      </c>
      <c r="K876" s="176" t="s">
        <v>327</v>
      </c>
      <c r="L876" s="39"/>
      <c r="M876" s="181" t="s">
        <v>1</v>
      </c>
      <c r="N876" s="182" t="s">
        <v>42</v>
      </c>
      <c r="O876" s="77"/>
      <c r="P876" s="183">
        <f>O876*H876</f>
        <v>0</v>
      </c>
      <c r="Q876" s="183">
        <v>0</v>
      </c>
      <c r="R876" s="183">
        <f>Q876*H876</f>
        <v>0</v>
      </c>
      <c r="S876" s="183">
        <v>2.5</v>
      </c>
      <c r="T876" s="184">
        <f>S876*H876</f>
        <v>1.2525</v>
      </c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R876" s="185" t="s">
        <v>91</v>
      </c>
      <c r="AT876" s="185" t="s">
        <v>323</v>
      </c>
      <c r="AU876" s="185" t="s">
        <v>85</v>
      </c>
      <c r="AY876" s="19" t="s">
        <v>321</v>
      </c>
      <c r="BE876" s="186">
        <f>IF(N876="základní",J876,0)</f>
        <v>0</v>
      </c>
      <c r="BF876" s="186">
        <f>IF(N876="snížená",J876,0)</f>
        <v>0</v>
      </c>
      <c r="BG876" s="186">
        <f>IF(N876="zákl. přenesená",J876,0)</f>
        <v>0</v>
      </c>
      <c r="BH876" s="186">
        <f>IF(N876="sníž. přenesená",J876,0)</f>
        <v>0</v>
      </c>
      <c r="BI876" s="186">
        <f>IF(N876="nulová",J876,0)</f>
        <v>0</v>
      </c>
      <c r="BJ876" s="19" t="s">
        <v>8</v>
      </c>
      <c r="BK876" s="186">
        <f>ROUND(I876*H876,0)</f>
        <v>0</v>
      </c>
      <c r="BL876" s="19" t="s">
        <v>91</v>
      </c>
      <c r="BM876" s="185" t="s">
        <v>1287</v>
      </c>
    </row>
    <row r="877" s="13" customFormat="1">
      <c r="A877" s="13"/>
      <c r="B877" s="187"/>
      <c r="C877" s="13"/>
      <c r="D877" s="188" t="s">
        <v>329</v>
      </c>
      <c r="E877" s="189" t="s">
        <v>1</v>
      </c>
      <c r="F877" s="190" t="s">
        <v>1288</v>
      </c>
      <c r="G877" s="13"/>
      <c r="H877" s="191">
        <v>0.188</v>
      </c>
      <c r="I877" s="192"/>
      <c r="J877" s="13"/>
      <c r="K877" s="13"/>
      <c r="L877" s="187"/>
      <c r="M877" s="193"/>
      <c r="N877" s="194"/>
      <c r="O877" s="194"/>
      <c r="P877" s="194"/>
      <c r="Q877" s="194"/>
      <c r="R877" s="194"/>
      <c r="S877" s="194"/>
      <c r="T877" s="195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189" t="s">
        <v>329</v>
      </c>
      <c r="AU877" s="189" t="s">
        <v>85</v>
      </c>
      <c r="AV877" s="13" t="s">
        <v>85</v>
      </c>
      <c r="AW877" s="13" t="s">
        <v>33</v>
      </c>
      <c r="AX877" s="13" t="s">
        <v>77</v>
      </c>
      <c r="AY877" s="189" t="s">
        <v>321</v>
      </c>
    </row>
    <row r="878" s="13" customFormat="1">
      <c r="A878" s="13"/>
      <c r="B878" s="187"/>
      <c r="C878" s="13"/>
      <c r="D878" s="188" t="s">
        <v>329</v>
      </c>
      <c r="E878" s="189" t="s">
        <v>1</v>
      </c>
      <c r="F878" s="190" t="s">
        <v>1289</v>
      </c>
      <c r="G878" s="13"/>
      <c r="H878" s="191">
        <v>0.313</v>
      </c>
      <c r="I878" s="192"/>
      <c r="J878" s="13"/>
      <c r="K878" s="13"/>
      <c r="L878" s="187"/>
      <c r="M878" s="193"/>
      <c r="N878" s="194"/>
      <c r="O878" s="194"/>
      <c r="P878" s="194"/>
      <c r="Q878" s="194"/>
      <c r="R878" s="194"/>
      <c r="S878" s="194"/>
      <c r="T878" s="195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189" t="s">
        <v>329</v>
      </c>
      <c r="AU878" s="189" t="s">
        <v>85</v>
      </c>
      <c r="AV878" s="13" t="s">
        <v>85</v>
      </c>
      <c r="AW878" s="13" t="s">
        <v>33</v>
      </c>
      <c r="AX878" s="13" t="s">
        <v>77</v>
      </c>
      <c r="AY878" s="189" t="s">
        <v>321</v>
      </c>
    </row>
    <row r="879" s="14" customFormat="1">
      <c r="A879" s="14"/>
      <c r="B879" s="196"/>
      <c r="C879" s="14"/>
      <c r="D879" s="188" t="s">
        <v>329</v>
      </c>
      <c r="E879" s="197" t="s">
        <v>1</v>
      </c>
      <c r="F879" s="198" t="s">
        <v>346</v>
      </c>
      <c r="G879" s="14"/>
      <c r="H879" s="199">
        <v>0.501</v>
      </c>
      <c r="I879" s="200"/>
      <c r="J879" s="14"/>
      <c r="K879" s="14"/>
      <c r="L879" s="196"/>
      <c r="M879" s="201"/>
      <c r="N879" s="202"/>
      <c r="O879" s="202"/>
      <c r="P879" s="202"/>
      <c r="Q879" s="202"/>
      <c r="R879" s="202"/>
      <c r="S879" s="202"/>
      <c r="T879" s="203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197" t="s">
        <v>329</v>
      </c>
      <c r="AU879" s="197" t="s">
        <v>85</v>
      </c>
      <c r="AV879" s="14" t="s">
        <v>88</v>
      </c>
      <c r="AW879" s="14" t="s">
        <v>33</v>
      </c>
      <c r="AX879" s="14" t="s">
        <v>8</v>
      </c>
      <c r="AY879" s="197" t="s">
        <v>321</v>
      </c>
    </row>
    <row r="880" s="2" customFormat="1" ht="24.15" customHeight="1">
      <c r="A880" s="38"/>
      <c r="B880" s="173"/>
      <c r="C880" s="174" t="s">
        <v>1290</v>
      </c>
      <c r="D880" s="174" t="s">
        <v>323</v>
      </c>
      <c r="E880" s="175" t="s">
        <v>1291</v>
      </c>
      <c r="F880" s="176" t="s">
        <v>1292</v>
      </c>
      <c r="G880" s="177" t="s">
        <v>326</v>
      </c>
      <c r="H880" s="178">
        <v>7.8150000000000004</v>
      </c>
      <c r="I880" s="179"/>
      <c r="J880" s="180">
        <f>ROUND(I880*H880,0)</f>
        <v>0</v>
      </c>
      <c r="K880" s="176" t="s">
        <v>327</v>
      </c>
      <c r="L880" s="39"/>
      <c r="M880" s="181" t="s">
        <v>1</v>
      </c>
      <c r="N880" s="182" t="s">
        <v>42</v>
      </c>
      <c r="O880" s="77"/>
      <c r="P880" s="183">
        <f>O880*H880</f>
        <v>0</v>
      </c>
      <c r="Q880" s="183">
        <v>0</v>
      </c>
      <c r="R880" s="183">
        <f>Q880*H880</f>
        <v>0</v>
      </c>
      <c r="S880" s="183">
        <v>1.8</v>
      </c>
      <c r="T880" s="184">
        <f>S880*H880</f>
        <v>14.067</v>
      </c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R880" s="185" t="s">
        <v>91</v>
      </c>
      <c r="AT880" s="185" t="s">
        <v>323</v>
      </c>
      <c r="AU880" s="185" t="s">
        <v>85</v>
      </c>
      <c r="AY880" s="19" t="s">
        <v>321</v>
      </c>
      <c r="BE880" s="186">
        <f>IF(N880="základní",J880,0)</f>
        <v>0</v>
      </c>
      <c r="BF880" s="186">
        <f>IF(N880="snížená",J880,0)</f>
        <v>0</v>
      </c>
      <c r="BG880" s="186">
        <f>IF(N880="zákl. přenesená",J880,0)</f>
        <v>0</v>
      </c>
      <c r="BH880" s="186">
        <f>IF(N880="sníž. přenesená",J880,0)</f>
        <v>0</v>
      </c>
      <c r="BI880" s="186">
        <f>IF(N880="nulová",J880,0)</f>
        <v>0</v>
      </c>
      <c r="BJ880" s="19" t="s">
        <v>8</v>
      </c>
      <c r="BK880" s="186">
        <f>ROUND(I880*H880,0)</f>
        <v>0</v>
      </c>
      <c r="BL880" s="19" t="s">
        <v>91</v>
      </c>
      <c r="BM880" s="185" t="s">
        <v>1293</v>
      </c>
    </row>
    <row r="881" s="13" customFormat="1">
      <c r="A881" s="13"/>
      <c r="B881" s="187"/>
      <c r="C881" s="13"/>
      <c r="D881" s="188" t="s">
        <v>329</v>
      </c>
      <c r="E881" s="189" t="s">
        <v>1</v>
      </c>
      <c r="F881" s="190" t="s">
        <v>1294</v>
      </c>
      <c r="G881" s="13"/>
      <c r="H881" s="191">
        <v>0.84199999999999997</v>
      </c>
      <c r="I881" s="192"/>
      <c r="J881" s="13"/>
      <c r="K881" s="13"/>
      <c r="L881" s="187"/>
      <c r="M881" s="193"/>
      <c r="N881" s="194"/>
      <c r="O881" s="194"/>
      <c r="P881" s="194"/>
      <c r="Q881" s="194"/>
      <c r="R881" s="194"/>
      <c r="S881" s="194"/>
      <c r="T881" s="195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189" t="s">
        <v>329</v>
      </c>
      <c r="AU881" s="189" t="s">
        <v>85</v>
      </c>
      <c r="AV881" s="13" t="s">
        <v>85</v>
      </c>
      <c r="AW881" s="13" t="s">
        <v>33</v>
      </c>
      <c r="AX881" s="13" t="s">
        <v>77</v>
      </c>
      <c r="AY881" s="189" t="s">
        <v>321</v>
      </c>
    </row>
    <row r="882" s="13" customFormat="1">
      <c r="A882" s="13"/>
      <c r="B882" s="187"/>
      <c r="C882" s="13"/>
      <c r="D882" s="188" t="s">
        <v>329</v>
      </c>
      <c r="E882" s="189" t="s">
        <v>1</v>
      </c>
      <c r="F882" s="190" t="s">
        <v>1295</v>
      </c>
      <c r="G882" s="13"/>
      <c r="H882" s="191">
        <v>0.68799999999999994</v>
      </c>
      <c r="I882" s="192"/>
      <c r="J882" s="13"/>
      <c r="K882" s="13"/>
      <c r="L882" s="187"/>
      <c r="M882" s="193"/>
      <c r="N882" s="194"/>
      <c r="O882" s="194"/>
      <c r="P882" s="194"/>
      <c r="Q882" s="194"/>
      <c r="R882" s="194"/>
      <c r="S882" s="194"/>
      <c r="T882" s="195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189" t="s">
        <v>329</v>
      </c>
      <c r="AU882" s="189" t="s">
        <v>85</v>
      </c>
      <c r="AV882" s="13" t="s">
        <v>85</v>
      </c>
      <c r="AW882" s="13" t="s">
        <v>33</v>
      </c>
      <c r="AX882" s="13" t="s">
        <v>77</v>
      </c>
      <c r="AY882" s="189" t="s">
        <v>321</v>
      </c>
    </row>
    <row r="883" s="13" customFormat="1">
      <c r="A883" s="13"/>
      <c r="B883" s="187"/>
      <c r="C883" s="13"/>
      <c r="D883" s="188" t="s">
        <v>329</v>
      </c>
      <c r="E883" s="189" t="s">
        <v>1</v>
      </c>
      <c r="F883" s="190" t="s">
        <v>1296</v>
      </c>
      <c r="G883" s="13"/>
      <c r="H883" s="191">
        <v>2.6960000000000002</v>
      </c>
      <c r="I883" s="192"/>
      <c r="J883" s="13"/>
      <c r="K883" s="13"/>
      <c r="L883" s="187"/>
      <c r="M883" s="193"/>
      <c r="N883" s="194"/>
      <c r="O883" s="194"/>
      <c r="P883" s="194"/>
      <c r="Q883" s="194"/>
      <c r="R883" s="194"/>
      <c r="S883" s="194"/>
      <c r="T883" s="195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189" t="s">
        <v>329</v>
      </c>
      <c r="AU883" s="189" t="s">
        <v>85</v>
      </c>
      <c r="AV883" s="13" t="s">
        <v>85</v>
      </c>
      <c r="AW883" s="13" t="s">
        <v>33</v>
      </c>
      <c r="AX883" s="13" t="s">
        <v>77</v>
      </c>
      <c r="AY883" s="189" t="s">
        <v>321</v>
      </c>
    </row>
    <row r="884" s="13" customFormat="1">
      <c r="A884" s="13"/>
      <c r="B884" s="187"/>
      <c r="C884" s="13"/>
      <c r="D884" s="188" t="s">
        <v>329</v>
      </c>
      <c r="E884" s="189" t="s">
        <v>1</v>
      </c>
      <c r="F884" s="190" t="s">
        <v>1297</v>
      </c>
      <c r="G884" s="13"/>
      <c r="H884" s="191">
        <v>3.589</v>
      </c>
      <c r="I884" s="192"/>
      <c r="J884" s="13"/>
      <c r="K884" s="13"/>
      <c r="L884" s="187"/>
      <c r="M884" s="193"/>
      <c r="N884" s="194"/>
      <c r="O884" s="194"/>
      <c r="P884" s="194"/>
      <c r="Q884" s="194"/>
      <c r="R884" s="194"/>
      <c r="S884" s="194"/>
      <c r="T884" s="195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189" t="s">
        <v>329</v>
      </c>
      <c r="AU884" s="189" t="s">
        <v>85</v>
      </c>
      <c r="AV884" s="13" t="s">
        <v>85</v>
      </c>
      <c r="AW884" s="13" t="s">
        <v>33</v>
      </c>
      <c r="AX884" s="13" t="s">
        <v>77</v>
      </c>
      <c r="AY884" s="189" t="s">
        <v>321</v>
      </c>
    </row>
    <row r="885" s="14" customFormat="1">
      <c r="A885" s="14"/>
      <c r="B885" s="196"/>
      <c r="C885" s="14"/>
      <c r="D885" s="188" t="s">
        <v>329</v>
      </c>
      <c r="E885" s="197" t="s">
        <v>1</v>
      </c>
      <c r="F885" s="198" t="s">
        <v>1298</v>
      </c>
      <c r="G885" s="14"/>
      <c r="H885" s="199">
        <v>7.8150000000000004</v>
      </c>
      <c r="I885" s="200"/>
      <c r="J885" s="14"/>
      <c r="K885" s="14"/>
      <c r="L885" s="196"/>
      <c r="M885" s="201"/>
      <c r="N885" s="202"/>
      <c r="O885" s="202"/>
      <c r="P885" s="202"/>
      <c r="Q885" s="202"/>
      <c r="R885" s="202"/>
      <c r="S885" s="202"/>
      <c r="T885" s="203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197" t="s">
        <v>329</v>
      </c>
      <c r="AU885" s="197" t="s">
        <v>85</v>
      </c>
      <c r="AV885" s="14" t="s">
        <v>88</v>
      </c>
      <c r="AW885" s="14" t="s">
        <v>33</v>
      </c>
      <c r="AX885" s="14" t="s">
        <v>8</v>
      </c>
      <c r="AY885" s="197" t="s">
        <v>321</v>
      </c>
    </row>
    <row r="886" s="2" customFormat="1" ht="24.15" customHeight="1">
      <c r="A886" s="38"/>
      <c r="B886" s="173"/>
      <c r="C886" s="174" t="s">
        <v>1299</v>
      </c>
      <c r="D886" s="174" t="s">
        <v>323</v>
      </c>
      <c r="E886" s="175" t="s">
        <v>1300</v>
      </c>
      <c r="F886" s="176" t="s">
        <v>1301</v>
      </c>
      <c r="G886" s="177" t="s">
        <v>355</v>
      </c>
      <c r="H886" s="178">
        <v>8.3109999999999999</v>
      </c>
      <c r="I886" s="179"/>
      <c r="J886" s="180">
        <f>ROUND(I886*H886,0)</f>
        <v>0</v>
      </c>
      <c r="K886" s="176" t="s">
        <v>327</v>
      </c>
      <c r="L886" s="39"/>
      <c r="M886" s="181" t="s">
        <v>1</v>
      </c>
      <c r="N886" s="182" t="s">
        <v>42</v>
      </c>
      <c r="O886" s="77"/>
      <c r="P886" s="183">
        <f>O886*H886</f>
        <v>0</v>
      </c>
      <c r="Q886" s="183">
        <v>0</v>
      </c>
      <c r="R886" s="183">
        <f>Q886*H886</f>
        <v>0</v>
      </c>
      <c r="S886" s="183">
        <v>0.27000000000000002</v>
      </c>
      <c r="T886" s="184">
        <f>S886*H886</f>
        <v>2.24397</v>
      </c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R886" s="185" t="s">
        <v>91</v>
      </c>
      <c r="AT886" s="185" t="s">
        <v>323</v>
      </c>
      <c r="AU886" s="185" t="s">
        <v>85</v>
      </c>
      <c r="AY886" s="19" t="s">
        <v>321</v>
      </c>
      <c r="BE886" s="186">
        <f>IF(N886="základní",J886,0)</f>
        <v>0</v>
      </c>
      <c r="BF886" s="186">
        <f>IF(N886="snížená",J886,0)</f>
        <v>0</v>
      </c>
      <c r="BG886" s="186">
        <f>IF(N886="zákl. přenesená",J886,0)</f>
        <v>0</v>
      </c>
      <c r="BH886" s="186">
        <f>IF(N886="sníž. přenesená",J886,0)</f>
        <v>0</v>
      </c>
      <c r="BI886" s="186">
        <f>IF(N886="nulová",J886,0)</f>
        <v>0</v>
      </c>
      <c r="BJ886" s="19" t="s">
        <v>8</v>
      </c>
      <c r="BK886" s="186">
        <f>ROUND(I886*H886,0)</f>
        <v>0</v>
      </c>
      <c r="BL886" s="19" t="s">
        <v>91</v>
      </c>
      <c r="BM886" s="185" t="s">
        <v>1302</v>
      </c>
    </row>
    <row r="887" s="13" customFormat="1">
      <c r="A887" s="13"/>
      <c r="B887" s="187"/>
      <c r="C887" s="13"/>
      <c r="D887" s="188" t="s">
        <v>329</v>
      </c>
      <c r="E887" s="189" t="s">
        <v>1</v>
      </c>
      <c r="F887" s="190" t="s">
        <v>1303</v>
      </c>
      <c r="G887" s="13"/>
      <c r="H887" s="191">
        <v>3.649</v>
      </c>
      <c r="I887" s="192"/>
      <c r="J887" s="13"/>
      <c r="K887" s="13"/>
      <c r="L887" s="187"/>
      <c r="M887" s="193"/>
      <c r="N887" s="194"/>
      <c r="O887" s="194"/>
      <c r="P887" s="194"/>
      <c r="Q887" s="194"/>
      <c r="R887" s="194"/>
      <c r="S887" s="194"/>
      <c r="T887" s="195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189" t="s">
        <v>329</v>
      </c>
      <c r="AU887" s="189" t="s">
        <v>85</v>
      </c>
      <c r="AV887" s="13" t="s">
        <v>85</v>
      </c>
      <c r="AW887" s="13" t="s">
        <v>33</v>
      </c>
      <c r="AX887" s="13" t="s">
        <v>77</v>
      </c>
      <c r="AY887" s="189" t="s">
        <v>321</v>
      </c>
    </row>
    <row r="888" s="13" customFormat="1">
      <c r="A888" s="13"/>
      <c r="B888" s="187"/>
      <c r="C888" s="13"/>
      <c r="D888" s="188" t="s">
        <v>329</v>
      </c>
      <c r="E888" s="189" t="s">
        <v>1</v>
      </c>
      <c r="F888" s="190" t="s">
        <v>1304</v>
      </c>
      <c r="G888" s="13"/>
      <c r="H888" s="191">
        <v>4.6619999999999999</v>
      </c>
      <c r="I888" s="192"/>
      <c r="J888" s="13"/>
      <c r="K888" s="13"/>
      <c r="L888" s="187"/>
      <c r="M888" s="193"/>
      <c r="N888" s="194"/>
      <c r="O888" s="194"/>
      <c r="P888" s="194"/>
      <c r="Q888" s="194"/>
      <c r="R888" s="194"/>
      <c r="S888" s="194"/>
      <c r="T888" s="195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189" t="s">
        <v>329</v>
      </c>
      <c r="AU888" s="189" t="s">
        <v>85</v>
      </c>
      <c r="AV888" s="13" t="s">
        <v>85</v>
      </c>
      <c r="AW888" s="13" t="s">
        <v>33</v>
      </c>
      <c r="AX888" s="13" t="s">
        <v>77</v>
      </c>
      <c r="AY888" s="189" t="s">
        <v>321</v>
      </c>
    </row>
    <row r="889" s="14" customFormat="1">
      <c r="A889" s="14"/>
      <c r="B889" s="196"/>
      <c r="C889" s="14"/>
      <c r="D889" s="188" t="s">
        <v>329</v>
      </c>
      <c r="E889" s="197" t="s">
        <v>1</v>
      </c>
      <c r="F889" s="198" t="s">
        <v>346</v>
      </c>
      <c r="G889" s="14"/>
      <c r="H889" s="199">
        <v>8.3109999999999999</v>
      </c>
      <c r="I889" s="200"/>
      <c r="J889" s="14"/>
      <c r="K889" s="14"/>
      <c r="L889" s="196"/>
      <c r="M889" s="201"/>
      <c r="N889" s="202"/>
      <c r="O889" s="202"/>
      <c r="P889" s="202"/>
      <c r="Q889" s="202"/>
      <c r="R889" s="202"/>
      <c r="S889" s="202"/>
      <c r="T889" s="203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197" t="s">
        <v>329</v>
      </c>
      <c r="AU889" s="197" t="s">
        <v>85</v>
      </c>
      <c r="AV889" s="14" t="s">
        <v>88</v>
      </c>
      <c r="AW889" s="14" t="s">
        <v>33</v>
      </c>
      <c r="AX889" s="14" t="s">
        <v>8</v>
      </c>
      <c r="AY889" s="197" t="s">
        <v>321</v>
      </c>
    </row>
    <row r="890" s="2" customFormat="1" ht="24.15" customHeight="1">
      <c r="A890" s="38"/>
      <c r="B890" s="173"/>
      <c r="C890" s="174" t="s">
        <v>1305</v>
      </c>
      <c r="D890" s="174" t="s">
        <v>323</v>
      </c>
      <c r="E890" s="175" t="s">
        <v>1306</v>
      </c>
      <c r="F890" s="176" t="s">
        <v>1307</v>
      </c>
      <c r="G890" s="177" t="s">
        <v>326</v>
      </c>
      <c r="H890" s="178">
        <v>4.7220000000000004</v>
      </c>
      <c r="I890" s="179"/>
      <c r="J890" s="180">
        <f>ROUND(I890*H890,0)</f>
        <v>0</v>
      </c>
      <c r="K890" s="176" t="s">
        <v>327</v>
      </c>
      <c r="L890" s="39"/>
      <c r="M890" s="181" t="s">
        <v>1</v>
      </c>
      <c r="N890" s="182" t="s">
        <v>42</v>
      </c>
      <c r="O890" s="77"/>
      <c r="P890" s="183">
        <f>O890*H890</f>
        <v>0</v>
      </c>
      <c r="Q890" s="183">
        <v>0</v>
      </c>
      <c r="R890" s="183">
        <f>Q890*H890</f>
        <v>0</v>
      </c>
      <c r="S890" s="183">
        <v>1.8</v>
      </c>
      <c r="T890" s="184">
        <f>S890*H890</f>
        <v>8.4996000000000009</v>
      </c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R890" s="185" t="s">
        <v>91</v>
      </c>
      <c r="AT890" s="185" t="s">
        <v>323</v>
      </c>
      <c r="AU890" s="185" t="s">
        <v>85</v>
      </c>
      <c r="AY890" s="19" t="s">
        <v>321</v>
      </c>
      <c r="BE890" s="186">
        <f>IF(N890="základní",J890,0)</f>
        <v>0</v>
      </c>
      <c r="BF890" s="186">
        <f>IF(N890="snížená",J890,0)</f>
        <v>0</v>
      </c>
      <c r="BG890" s="186">
        <f>IF(N890="zákl. přenesená",J890,0)</f>
        <v>0</v>
      </c>
      <c r="BH890" s="186">
        <f>IF(N890="sníž. přenesená",J890,0)</f>
        <v>0</v>
      </c>
      <c r="BI890" s="186">
        <f>IF(N890="nulová",J890,0)</f>
        <v>0</v>
      </c>
      <c r="BJ890" s="19" t="s">
        <v>8</v>
      </c>
      <c r="BK890" s="186">
        <f>ROUND(I890*H890,0)</f>
        <v>0</v>
      </c>
      <c r="BL890" s="19" t="s">
        <v>91</v>
      </c>
      <c r="BM890" s="185" t="s">
        <v>1308</v>
      </c>
    </row>
    <row r="891" s="13" customFormat="1">
      <c r="A891" s="13"/>
      <c r="B891" s="187"/>
      <c r="C891" s="13"/>
      <c r="D891" s="188" t="s">
        <v>329</v>
      </c>
      <c r="E891" s="189" t="s">
        <v>1</v>
      </c>
      <c r="F891" s="190" t="s">
        <v>1309</v>
      </c>
      <c r="G891" s="13"/>
      <c r="H891" s="191">
        <v>1.9930000000000001</v>
      </c>
      <c r="I891" s="192"/>
      <c r="J891" s="13"/>
      <c r="K891" s="13"/>
      <c r="L891" s="187"/>
      <c r="M891" s="193"/>
      <c r="N891" s="194"/>
      <c r="O891" s="194"/>
      <c r="P891" s="194"/>
      <c r="Q891" s="194"/>
      <c r="R891" s="194"/>
      <c r="S891" s="194"/>
      <c r="T891" s="195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189" t="s">
        <v>329</v>
      </c>
      <c r="AU891" s="189" t="s">
        <v>85</v>
      </c>
      <c r="AV891" s="13" t="s">
        <v>85</v>
      </c>
      <c r="AW891" s="13" t="s">
        <v>33</v>
      </c>
      <c r="AX891" s="13" t="s">
        <v>77</v>
      </c>
      <c r="AY891" s="189" t="s">
        <v>321</v>
      </c>
    </row>
    <row r="892" s="14" customFormat="1">
      <c r="A892" s="14"/>
      <c r="B892" s="196"/>
      <c r="C892" s="14"/>
      <c r="D892" s="188" t="s">
        <v>329</v>
      </c>
      <c r="E892" s="197" t="s">
        <v>1</v>
      </c>
      <c r="F892" s="198" t="s">
        <v>1310</v>
      </c>
      <c r="G892" s="14"/>
      <c r="H892" s="199">
        <v>1.9930000000000001</v>
      </c>
      <c r="I892" s="200"/>
      <c r="J892" s="14"/>
      <c r="K892" s="14"/>
      <c r="L892" s="196"/>
      <c r="M892" s="201"/>
      <c r="N892" s="202"/>
      <c r="O892" s="202"/>
      <c r="P892" s="202"/>
      <c r="Q892" s="202"/>
      <c r="R892" s="202"/>
      <c r="S892" s="202"/>
      <c r="T892" s="20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197" t="s">
        <v>329</v>
      </c>
      <c r="AU892" s="197" t="s">
        <v>85</v>
      </c>
      <c r="AV892" s="14" t="s">
        <v>88</v>
      </c>
      <c r="AW892" s="14" t="s">
        <v>33</v>
      </c>
      <c r="AX892" s="14" t="s">
        <v>77</v>
      </c>
      <c r="AY892" s="197" t="s">
        <v>321</v>
      </c>
    </row>
    <row r="893" s="13" customFormat="1">
      <c r="A893" s="13"/>
      <c r="B893" s="187"/>
      <c r="C893" s="13"/>
      <c r="D893" s="188" t="s">
        <v>329</v>
      </c>
      <c r="E893" s="189" t="s">
        <v>1</v>
      </c>
      <c r="F893" s="190" t="s">
        <v>1311</v>
      </c>
      <c r="G893" s="13"/>
      <c r="H893" s="191">
        <v>1.843</v>
      </c>
      <c r="I893" s="192"/>
      <c r="J893" s="13"/>
      <c r="K893" s="13"/>
      <c r="L893" s="187"/>
      <c r="M893" s="193"/>
      <c r="N893" s="194"/>
      <c r="O893" s="194"/>
      <c r="P893" s="194"/>
      <c r="Q893" s="194"/>
      <c r="R893" s="194"/>
      <c r="S893" s="194"/>
      <c r="T893" s="195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189" t="s">
        <v>329</v>
      </c>
      <c r="AU893" s="189" t="s">
        <v>85</v>
      </c>
      <c r="AV893" s="13" t="s">
        <v>85</v>
      </c>
      <c r="AW893" s="13" t="s">
        <v>33</v>
      </c>
      <c r="AX893" s="13" t="s">
        <v>77</v>
      </c>
      <c r="AY893" s="189" t="s">
        <v>321</v>
      </c>
    </row>
    <row r="894" s="14" customFormat="1">
      <c r="A894" s="14"/>
      <c r="B894" s="196"/>
      <c r="C894" s="14"/>
      <c r="D894" s="188" t="s">
        <v>329</v>
      </c>
      <c r="E894" s="197" t="s">
        <v>1</v>
      </c>
      <c r="F894" s="198" t="s">
        <v>1312</v>
      </c>
      <c r="G894" s="14"/>
      <c r="H894" s="199">
        <v>1.843</v>
      </c>
      <c r="I894" s="200"/>
      <c r="J894" s="14"/>
      <c r="K894" s="14"/>
      <c r="L894" s="196"/>
      <c r="M894" s="201"/>
      <c r="N894" s="202"/>
      <c r="O894" s="202"/>
      <c r="P894" s="202"/>
      <c r="Q894" s="202"/>
      <c r="R894" s="202"/>
      <c r="S894" s="202"/>
      <c r="T894" s="203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197" t="s">
        <v>329</v>
      </c>
      <c r="AU894" s="197" t="s">
        <v>85</v>
      </c>
      <c r="AV894" s="14" t="s">
        <v>88</v>
      </c>
      <c r="AW894" s="14" t="s">
        <v>33</v>
      </c>
      <c r="AX894" s="14" t="s">
        <v>77</v>
      </c>
      <c r="AY894" s="197" t="s">
        <v>321</v>
      </c>
    </row>
    <row r="895" s="13" customFormat="1">
      <c r="A895" s="13"/>
      <c r="B895" s="187"/>
      <c r="C895" s="13"/>
      <c r="D895" s="188" t="s">
        <v>329</v>
      </c>
      <c r="E895" s="189" t="s">
        <v>1</v>
      </c>
      <c r="F895" s="190" t="s">
        <v>1313</v>
      </c>
      <c r="G895" s="13"/>
      <c r="H895" s="191">
        <v>0.88600000000000001</v>
      </c>
      <c r="I895" s="192"/>
      <c r="J895" s="13"/>
      <c r="K895" s="13"/>
      <c r="L895" s="187"/>
      <c r="M895" s="193"/>
      <c r="N895" s="194"/>
      <c r="O895" s="194"/>
      <c r="P895" s="194"/>
      <c r="Q895" s="194"/>
      <c r="R895" s="194"/>
      <c r="S895" s="194"/>
      <c r="T895" s="195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189" t="s">
        <v>329</v>
      </c>
      <c r="AU895" s="189" t="s">
        <v>85</v>
      </c>
      <c r="AV895" s="13" t="s">
        <v>85</v>
      </c>
      <c r="AW895" s="13" t="s">
        <v>33</v>
      </c>
      <c r="AX895" s="13" t="s">
        <v>77</v>
      </c>
      <c r="AY895" s="189" t="s">
        <v>321</v>
      </c>
    </row>
    <row r="896" s="14" customFormat="1">
      <c r="A896" s="14"/>
      <c r="B896" s="196"/>
      <c r="C896" s="14"/>
      <c r="D896" s="188" t="s">
        <v>329</v>
      </c>
      <c r="E896" s="197" t="s">
        <v>1</v>
      </c>
      <c r="F896" s="198" t="s">
        <v>421</v>
      </c>
      <c r="G896" s="14"/>
      <c r="H896" s="199">
        <v>0.88600000000000001</v>
      </c>
      <c r="I896" s="200"/>
      <c r="J896" s="14"/>
      <c r="K896" s="14"/>
      <c r="L896" s="196"/>
      <c r="M896" s="201"/>
      <c r="N896" s="202"/>
      <c r="O896" s="202"/>
      <c r="P896" s="202"/>
      <c r="Q896" s="202"/>
      <c r="R896" s="202"/>
      <c r="S896" s="202"/>
      <c r="T896" s="20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197" t="s">
        <v>329</v>
      </c>
      <c r="AU896" s="197" t="s">
        <v>85</v>
      </c>
      <c r="AV896" s="14" t="s">
        <v>88</v>
      </c>
      <c r="AW896" s="14" t="s">
        <v>33</v>
      </c>
      <c r="AX896" s="14" t="s">
        <v>77</v>
      </c>
      <c r="AY896" s="197" t="s">
        <v>321</v>
      </c>
    </row>
    <row r="897" s="15" customFormat="1">
      <c r="A897" s="15"/>
      <c r="B897" s="204"/>
      <c r="C897" s="15"/>
      <c r="D897" s="188" t="s">
        <v>329</v>
      </c>
      <c r="E897" s="205" t="s">
        <v>1</v>
      </c>
      <c r="F897" s="206" t="s">
        <v>442</v>
      </c>
      <c r="G897" s="15"/>
      <c r="H897" s="207">
        <v>4.7220000000000004</v>
      </c>
      <c r="I897" s="208"/>
      <c r="J897" s="15"/>
      <c r="K897" s="15"/>
      <c r="L897" s="204"/>
      <c r="M897" s="209"/>
      <c r="N897" s="210"/>
      <c r="O897" s="210"/>
      <c r="P897" s="210"/>
      <c r="Q897" s="210"/>
      <c r="R897" s="210"/>
      <c r="S897" s="210"/>
      <c r="T897" s="211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05" t="s">
        <v>329</v>
      </c>
      <c r="AU897" s="205" t="s">
        <v>85</v>
      </c>
      <c r="AV897" s="15" t="s">
        <v>91</v>
      </c>
      <c r="AW897" s="15" t="s">
        <v>33</v>
      </c>
      <c r="AX897" s="15" t="s">
        <v>8</v>
      </c>
      <c r="AY897" s="205" t="s">
        <v>321</v>
      </c>
    </row>
    <row r="898" s="2" customFormat="1" ht="24.15" customHeight="1">
      <c r="A898" s="38"/>
      <c r="B898" s="173"/>
      <c r="C898" s="174" t="s">
        <v>1314</v>
      </c>
      <c r="D898" s="174" t="s">
        <v>323</v>
      </c>
      <c r="E898" s="175" t="s">
        <v>1315</v>
      </c>
      <c r="F898" s="176" t="s">
        <v>1316</v>
      </c>
      <c r="G898" s="177" t="s">
        <v>326</v>
      </c>
      <c r="H898" s="178">
        <v>7.6799999999999997</v>
      </c>
      <c r="I898" s="179"/>
      <c r="J898" s="180">
        <f>ROUND(I898*H898,0)</f>
        <v>0</v>
      </c>
      <c r="K898" s="176" t="s">
        <v>327</v>
      </c>
      <c r="L898" s="39"/>
      <c r="M898" s="181" t="s">
        <v>1</v>
      </c>
      <c r="N898" s="182" t="s">
        <v>42</v>
      </c>
      <c r="O898" s="77"/>
      <c r="P898" s="183">
        <f>O898*H898</f>
        <v>0</v>
      </c>
      <c r="Q898" s="183">
        <v>0</v>
      </c>
      <c r="R898" s="183">
        <f>Q898*H898</f>
        <v>0</v>
      </c>
      <c r="S898" s="183">
        <v>1.8</v>
      </c>
      <c r="T898" s="184">
        <f>S898*H898</f>
        <v>13.824</v>
      </c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R898" s="185" t="s">
        <v>91</v>
      </c>
      <c r="AT898" s="185" t="s">
        <v>323</v>
      </c>
      <c r="AU898" s="185" t="s">
        <v>85</v>
      </c>
      <c r="AY898" s="19" t="s">
        <v>321</v>
      </c>
      <c r="BE898" s="186">
        <f>IF(N898="základní",J898,0)</f>
        <v>0</v>
      </c>
      <c r="BF898" s="186">
        <f>IF(N898="snížená",J898,0)</f>
        <v>0</v>
      </c>
      <c r="BG898" s="186">
        <f>IF(N898="zákl. přenesená",J898,0)</f>
        <v>0</v>
      </c>
      <c r="BH898" s="186">
        <f>IF(N898="sníž. přenesená",J898,0)</f>
        <v>0</v>
      </c>
      <c r="BI898" s="186">
        <f>IF(N898="nulová",J898,0)</f>
        <v>0</v>
      </c>
      <c r="BJ898" s="19" t="s">
        <v>8</v>
      </c>
      <c r="BK898" s="186">
        <f>ROUND(I898*H898,0)</f>
        <v>0</v>
      </c>
      <c r="BL898" s="19" t="s">
        <v>91</v>
      </c>
      <c r="BM898" s="185" t="s">
        <v>1317</v>
      </c>
    </row>
    <row r="899" s="13" customFormat="1">
      <c r="A899" s="13"/>
      <c r="B899" s="187"/>
      <c r="C899" s="13"/>
      <c r="D899" s="188" t="s">
        <v>329</v>
      </c>
      <c r="E899" s="189" t="s">
        <v>1</v>
      </c>
      <c r="F899" s="190" t="s">
        <v>1318</v>
      </c>
      <c r="G899" s="13"/>
      <c r="H899" s="191">
        <v>1.363</v>
      </c>
      <c r="I899" s="192"/>
      <c r="J899" s="13"/>
      <c r="K899" s="13"/>
      <c r="L899" s="187"/>
      <c r="M899" s="193"/>
      <c r="N899" s="194"/>
      <c r="O899" s="194"/>
      <c r="P899" s="194"/>
      <c r="Q899" s="194"/>
      <c r="R899" s="194"/>
      <c r="S899" s="194"/>
      <c r="T899" s="195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189" t="s">
        <v>329</v>
      </c>
      <c r="AU899" s="189" t="s">
        <v>85</v>
      </c>
      <c r="AV899" s="13" t="s">
        <v>85</v>
      </c>
      <c r="AW899" s="13" t="s">
        <v>33</v>
      </c>
      <c r="AX899" s="13" t="s">
        <v>77</v>
      </c>
      <c r="AY899" s="189" t="s">
        <v>321</v>
      </c>
    </row>
    <row r="900" s="14" customFormat="1">
      <c r="A900" s="14"/>
      <c r="B900" s="196"/>
      <c r="C900" s="14"/>
      <c r="D900" s="188" t="s">
        <v>329</v>
      </c>
      <c r="E900" s="197" t="s">
        <v>1</v>
      </c>
      <c r="F900" s="198" t="s">
        <v>1319</v>
      </c>
      <c r="G900" s="14"/>
      <c r="H900" s="199">
        <v>1.363</v>
      </c>
      <c r="I900" s="200"/>
      <c r="J900" s="14"/>
      <c r="K900" s="14"/>
      <c r="L900" s="196"/>
      <c r="M900" s="201"/>
      <c r="N900" s="202"/>
      <c r="O900" s="202"/>
      <c r="P900" s="202"/>
      <c r="Q900" s="202"/>
      <c r="R900" s="202"/>
      <c r="S900" s="202"/>
      <c r="T900" s="203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197" t="s">
        <v>329</v>
      </c>
      <c r="AU900" s="197" t="s">
        <v>85</v>
      </c>
      <c r="AV900" s="14" t="s">
        <v>88</v>
      </c>
      <c r="AW900" s="14" t="s">
        <v>33</v>
      </c>
      <c r="AX900" s="14" t="s">
        <v>77</v>
      </c>
      <c r="AY900" s="197" t="s">
        <v>321</v>
      </c>
    </row>
    <row r="901" s="13" customFormat="1">
      <c r="A901" s="13"/>
      <c r="B901" s="187"/>
      <c r="C901" s="13"/>
      <c r="D901" s="188" t="s">
        <v>329</v>
      </c>
      <c r="E901" s="189" t="s">
        <v>1</v>
      </c>
      <c r="F901" s="190" t="s">
        <v>1320</v>
      </c>
      <c r="G901" s="13"/>
      <c r="H901" s="191">
        <v>1.502</v>
      </c>
      <c r="I901" s="192"/>
      <c r="J901" s="13"/>
      <c r="K901" s="13"/>
      <c r="L901" s="187"/>
      <c r="M901" s="193"/>
      <c r="N901" s="194"/>
      <c r="O901" s="194"/>
      <c r="P901" s="194"/>
      <c r="Q901" s="194"/>
      <c r="R901" s="194"/>
      <c r="S901" s="194"/>
      <c r="T901" s="195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189" t="s">
        <v>329</v>
      </c>
      <c r="AU901" s="189" t="s">
        <v>85</v>
      </c>
      <c r="AV901" s="13" t="s">
        <v>85</v>
      </c>
      <c r="AW901" s="13" t="s">
        <v>33</v>
      </c>
      <c r="AX901" s="13" t="s">
        <v>77</v>
      </c>
      <c r="AY901" s="189" t="s">
        <v>321</v>
      </c>
    </row>
    <row r="902" s="13" customFormat="1">
      <c r="A902" s="13"/>
      <c r="B902" s="187"/>
      <c r="C902" s="13"/>
      <c r="D902" s="188" t="s">
        <v>329</v>
      </c>
      <c r="E902" s="189" t="s">
        <v>1</v>
      </c>
      <c r="F902" s="190" t="s">
        <v>1321</v>
      </c>
      <c r="G902" s="13"/>
      <c r="H902" s="191">
        <v>2.214</v>
      </c>
      <c r="I902" s="192"/>
      <c r="J902" s="13"/>
      <c r="K902" s="13"/>
      <c r="L902" s="187"/>
      <c r="M902" s="193"/>
      <c r="N902" s="194"/>
      <c r="O902" s="194"/>
      <c r="P902" s="194"/>
      <c r="Q902" s="194"/>
      <c r="R902" s="194"/>
      <c r="S902" s="194"/>
      <c r="T902" s="195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189" t="s">
        <v>329</v>
      </c>
      <c r="AU902" s="189" t="s">
        <v>85</v>
      </c>
      <c r="AV902" s="13" t="s">
        <v>85</v>
      </c>
      <c r="AW902" s="13" t="s">
        <v>33</v>
      </c>
      <c r="AX902" s="13" t="s">
        <v>77</v>
      </c>
      <c r="AY902" s="189" t="s">
        <v>321</v>
      </c>
    </row>
    <row r="903" s="13" customFormat="1">
      <c r="A903" s="13"/>
      <c r="B903" s="187"/>
      <c r="C903" s="13"/>
      <c r="D903" s="188" t="s">
        <v>329</v>
      </c>
      <c r="E903" s="189" t="s">
        <v>1</v>
      </c>
      <c r="F903" s="190" t="s">
        <v>1322</v>
      </c>
      <c r="G903" s="13"/>
      <c r="H903" s="191">
        <v>2.601</v>
      </c>
      <c r="I903" s="192"/>
      <c r="J903" s="13"/>
      <c r="K903" s="13"/>
      <c r="L903" s="187"/>
      <c r="M903" s="193"/>
      <c r="N903" s="194"/>
      <c r="O903" s="194"/>
      <c r="P903" s="194"/>
      <c r="Q903" s="194"/>
      <c r="R903" s="194"/>
      <c r="S903" s="194"/>
      <c r="T903" s="195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189" t="s">
        <v>329</v>
      </c>
      <c r="AU903" s="189" t="s">
        <v>85</v>
      </c>
      <c r="AV903" s="13" t="s">
        <v>85</v>
      </c>
      <c r="AW903" s="13" t="s">
        <v>33</v>
      </c>
      <c r="AX903" s="13" t="s">
        <v>77</v>
      </c>
      <c r="AY903" s="189" t="s">
        <v>321</v>
      </c>
    </row>
    <row r="904" s="14" customFormat="1">
      <c r="A904" s="14"/>
      <c r="B904" s="196"/>
      <c r="C904" s="14"/>
      <c r="D904" s="188" t="s">
        <v>329</v>
      </c>
      <c r="E904" s="197" t="s">
        <v>1</v>
      </c>
      <c r="F904" s="198" t="s">
        <v>1323</v>
      </c>
      <c r="G904" s="14"/>
      <c r="H904" s="199">
        <v>6.3170000000000002</v>
      </c>
      <c r="I904" s="200"/>
      <c r="J904" s="14"/>
      <c r="K904" s="14"/>
      <c r="L904" s="196"/>
      <c r="M904" s="201"/>
      <c r="N904" s="202"/>
      <c r="O904" s="202"/>
      <c r="P904" s="202"/>
      <c r="Q904" s="202"/>
      <c r="R904" s="202"/>
      <c r="S904" s="202"/>
      <c r="T904" s="203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197" t="s">
        <v>329</v>
      </c>
      <c r="AU904" s="197" t="s">
        <v>85</v>
      </c>
      <c r="AV904" s="14" t="s">
        <v>88</v>
      </c>
      <c r="AW904" s="14" t="s">
        <v>33</v>
      </c>
      <c r="AX904" s="14" t="s">
        <v>77</v>
      </c>
      <c r="AY904" s="197" t="s">
        <v>321</v>
      </c>
    </row>
    <row r="905" s="15" customFormat="1">
      <c r="A905" s="15"/>
      <c r="B905" s="204"/>
      <c r="C905" s="15"/>
      <c r="D905" s="188" t="s">
        <v>329</v>
      </c>
      <c r="E905" s="205" t="s">
        <v>1</v>
      </c>
      <c r="F905" s="206" t="s">
        <v>442</v>
      </c>
      <c r="G905" s="15"/>
      <c r="H905" s="207">
        <v>7.6799999999999997</v>
      </c>
      <c r="I905" s="208"/>
      <c r="J905" s="15"/>
      <c r="K905" s="15"/>
      <c r="L905" s="204"/>
      <c r="M905" s="209"/>
      <c r="N905" s="210"/>
      <c r="O905" s="210"/>
      <c r="P905" s="210"/>
      <c r="Q905" s="210"/>
      <c r="R905" s="210"/>
      <c r="S905" s="210"/>
      <c r="T905" s="211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05" t="s">
        <v>329</v>
      </c>
      <c r="AU905" s="205" t="s">
        <v>85</v>
      </c>
      <c r="AV905" s="15" t="s">
        <v>91</v>
      </c>
      <c r="AW905" s="15" t="s">
        <v>33</v>
      </c>
      <c r="AX905" s="15" t="s">
        <v>8</v>
      </c>
      <c r="AY905" s="205" t="s">
        <v>321</v>
      </c>
    </row>
    <row r="906" s="2" customFormat="1" ht="24.15" customHeight="1">
      <c r="A906" s="38"/>
      <c r="B906" s="173"/>
      <c r="C906" s="174" t="s">
        <v>1324</v>
      </c>
      <c r="D906" s="174" t="s">
        <v>323</v>
      </c>
      <c r="E906" s="175" t="s">
        <v>1325</v>
      </c>
      <c r="F906" s="176" t="s">
        <v>1326</v>
      </c>
      <c r="G906" s="177" t="s">
        <v>326</v>
      </c>
      <c r="H906" s="178">
        <v>3.343</v>
      </c>
      <c r="I906" s="179"/>
      <c r="J906" s="180">
        <f>ROUND(I906*H906,0)</f>
        <v>0</v>
      </c>
      <c r="K906" s="176" t="s">
        <v>327</v>
      </c>
      <c r="L906" s="39"/>
      <c r="M906" s="181" t="s">
        <v>1</v>
      </c>
      <c r="N906" s="182" t="s">
        <v>42</v>
      </c>
      <c r="O906" s="77"/>
      <c r="P906" s="183">
        <f>O906*H906</f>
        <v>0</v>
      </c>
      <c r="Q906" s="183">
        <v>0</v>
      </c>
      <c r="R906" s="183">
        <f>Q906*H906</f>
        <v>0</v>
      </c>
      <c r="S906" s="183">
        <v>1.8</v>
      </c>
      <c r="T906" s="184">
        <f>S906*H906</f>
        <v>6.0174000000000003</v>
      </c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R906" s="185" t="s">
        <v>91</v>
      </c>
      <c r="AT906" s="185" t="s">
        <v>323</v>
      </c>
      <c r="AU906" s="185" t="s">
        <v>85</v>
      </c>
      <c r="AY906" s="19" t="s">
        <v>321</v>
      </c>
      <c r="BE906" s="186">
        <f>IF(N906="základní",J906,0)</f>
        <v>0</v>
      </c>
      <c r="BF906" s="186">
        <f>IF(N906="snížená",J906,0)</f>
        <v>0</v>
      </c>
      <c r="BG906" s="186">
        <f>IF(N906="zákl. přenesená",J906,0)</f>
        <v>0</v>
      </c>
      <c r="BH906" s="186">
        <f>IF(N906="sníž. přenesená",J906,0)</f>
        <v>0</v>
      </c>
      <c r="BI906" s="186">
        <f>IF(N906="nulová",J906,0)</f>
        <v>0</v>
      </c>
      <c r="BJ906" s="19" t="s">
        <v>8</v>
      </c>
      <c r="BK906" s="186">
        <f>ROUND(I906*H906,0)</f>
        <v>0</v>
      </c>
      <c r="BL906" s="19" t="s">
        <v>91</v>
      </c>
      <c r="BM906" s="185" t="s">
        <v>1327</v>
      </c>
    </row>
    <row r="907" s="13" customFormat="1">
      <c r="A907" s="13"/>
      <c r="B907" s="187"/>
      <c r="C907" s="13"/>
      <c r="D907" s="188" t="s">
        <v>329</v>
      </c>
      <c r="E907" s="189" t="s">
        <v>1</v>
      </c>
      <c r="F907" s="190" t="s">
        <v>1328</v>
      </c>
      <c r="G907" s="13"/>
      <c r="H907" s="191">
        <v>2.2789999999999999</v>
      </c>
      <c r="I907" s="192"/>
      <c r="J907" s="13"/>
      <c r="K907" s="13"/>
      <c r="L907" s="187"/>
      <c r="M907" s="193"/>
      <c r="N907" s="194"/>
      <c r="O907" s="194"/>
      <c r="P907" s="194"/>
      <c r="Q907" s="194"/>
      <c r="R907" s="194"/>
      <c r="S907" s="194"/>
      <c r="T907" s="195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189" t="s">
        <v>329</v>
      </c>
      <c r="AU907" s="189" t="s">
        <v>85</v>
      </c>
      <c r="AV907" s="13" t="s">
        <v>85</v>
      </c>
      <c r="AW907" s="13" t="s">
        <v>33</v>
      </c>
      <c r="AX907" s="13" t="s">
        <v>77</v>
      </c>
      <c r="AY907" s="189" t="s">
        <v>321</v>
      </c>
    </row>
    <row r="908" s="13" customFormat="1">
      <c r="A908" s="13"/>
      <c r="B908" s="187"/>
      <c r="C908" s="13"/>
      <c r="D908" s="188" t="s">
        <v>329</v>
      </c>
      <c r="E908" s="189" t="s">
        <v>1</v>
      </c>
      <c r="F908" s="190" t="s">
        <v>1329</v>
      </c>
      <c r="G908" s="13"/>
      <c r="H908" s="191">
        <v>1.0640000000000001</v>
      </c>
      <c r="I908" s="192"/>
      <c r="J908" s="13"/>
      <c r="K908" s="13"/>
      <c r="L908" s="187"/>
      <c r="M908" s="193"/>
      <c r="N908" s="194"/>
      <c r="O908" s="194"/>
      <c r="P908" s="194"/>
      <c r="Q908" s="194"/>
      <c r="R908" s="194"/>
      <c r="S908" s="194"/>
      <c r="T908" s="195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189" t="s">
        <v>329</v>
      </c>
      <c r="AU908" s="189" t="s">
        <v>85</v>
      </c>
      <c r="AV908" s="13" t="s">
        <v>85</v>
      </c>
      <c r="AW908" s="13" t="s">
        <v>33</v>
      </c>
      <c r="AX908" s="13" t="s">
        <v>77</v>
      </c>
      <c r="AY908" s="189" t="s">
        <v>321</v>
      </c>
    </row>
    <row r="909" s="14" customFormat="1">
      <c r="A909" s="14"/>
      <c r="B909" s="196"/>
      <c r="C909" s="14"/>
      <c r="D909" s="188" t="s">
        <v>329</v>
      </c>
      <c r="E909" s="197" t="s">
        <v>1</v>
      </c>
      <c r="F909" s="198" t="s">
        <v>1330</v>
      </c>
      <c r="G909" s="14"/>
      <c r="H909" s="199">
        <v>3.343</v>
      </c>
      <c r="I909" s="200"/>
      <c r="J909" s="14"/>
      <c r="K909" s="14"/>
      <c r="L909" s="196"/>
      <c r="M909" s="201"/>
      <c r="N909" s="202"/>
      <c r="O909" s="202"/>
      <c r="P909" s="202"/>
      <c r="Q909" s="202"/>
      <c r="R909" s="202"/>
      <c r="S909" s="202"/>
      <c r="T909" s="203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197" t="s">
        <v>329</v>
      </c>
      <c r="AU909" s="197" t="s">
        <v>85</v>
      </c>
      <c r="AV909" s="14" t="s">
        <v>88</v>
      </c>
      <c r="AW909" s="14" t="s">
        <v>33</v>
      </c>
      <c r="AX909" s="14" t="s">
        <v>8</v>
      </c>
      <c r="AY909" s="197" t="s">
        <v>321</v>
      </c>
    </row>
    <row r="910" s="2" customFormat="1" ht="24.15" customHeight="1">
      <c r="A910" s="38"/>
      <c r="B910" s="173"/>
      <c r="C910" s="174" t="s">
        <v>1331</v>
      </c>
      <c r="D910" s="174" t="s">
        <v>323</v>
      </c>
      <c r="E910" s="175" t="s">
        <v>1332</v>
      </c>
      <c r="F910" s="176" t="s">
        <v>1333</v>
      </c>
      <c r="G910" s="177" t="s">
        <v>326</v>
      </c>
      <c r="H910" s="178">
        <v>0.70499999999999996</v>
      </c>
      <c r="I910" s="179"/>
      <c r="J910" s="180">
        <f>ROUND(I910*H910,0)</f>
        <v>0</v>
      </c>
      <c r="K910" s="176" t="s">
        <v>327</v>
      </c>
      <c r="L910" s="39"/>
      <c r="M910" s="181" t="s">
        <v>1</v>
      </c>
      <c r="N910" s="182" t="s">
        <v>42</v>
      </c>
      <c r="O910" s="77"/>
      <c r="P910" s="183">
        <f>O910*H910</f>
        <v>0</v>
      </c>
      <c r="Q910" s="183">
        <v>0</v>
      </c>
      <c r="R910" s="183">
        <f>Q910*H910</f>
        <v>0</v>
      </c>
      <c r="S910" s="183">
        <v>2.3999999999999999</v>
      </c>
      <c r="T910" s="184">
        <f>S910*H910</f>
        <v>1.692</v>
      </c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R910" s="185" t="s">
        <v>91</v>
      </c>
      <c r="AT910" s="185" t="s">
        <v>323</v>
      </c>
      <c r="AU910" s="185" t="s">
        <v>85</v>
      </c>
      <c r="AY910" s="19" t="s">
        <v>321</v>
      </c>
      <c r="BE910" s="186">
        <f>IF(N910="základní",J910,0)</f>
        <v>0</v>
      </c>
      <c r="BF910" s="186">
        <f>IF(N910="snížená",J910,0)</f>
        <v>0</v>
      </c>
      <c r="BG910" s="186">
        <f>IF(N910="zákl. přenesená",J910,0)</f>
        <v>0</v>
      </c>
      <c r="BH910" s="186">
        <f>IF(N910="sníž. přenesená",J910,0)</f>
        <v>0</v>
      </c>
      <c r="BI910" s="186">
        <f>IF(N910="nulová",J910,0)</f>
        <v>0</v>
      </c>
      <c r="BJ910" s="19" t="s">
        <v>8</v>
      </c>
      <c r="BK910" s="186">
        <f>ROUND(I910*H910,0)</f>
        <v>0</v>
      </c>
      <c r="BL910" s="19" t="s">
        <v>91</v>
      </c>
      <c r="BM910" s="185" t="s">
        <v>1334</v>
      </c>
    </row>
    <row r="911" s="13" customFormat="1">
      <c r="A911" s="13"/>
      <c r="B911" s="187"/>
      <c r="C911" s="13"/>
      <c r="D911" s="188" t="s">
        <v>329</v>
      </c>
      <c r="E911" s="189" t="s">
        <v>1</v>
      </c>
      <c r="F911" s="190" t="s">
        <v>1335</v>
      </c>
      <c r="G911" s="13"/>
      <c r="H911" s="191">
        <v>0.70499999999999996</v>
      </c>
      <c r="I911" s="192"/>
      <c r="J911" s="13"/>
      <c r="K911" s="13"/>
      <c r="L911" s="187"/>
      <c r="M911" s="193"/>
      <c r="N911" s="194"/>
      <c r="O911" s="194"/>
      <c r="P911" s="194"/>
      <c r="Q911" s="194"/>
      <c r="R911" s="194"/>
      <c r="S911" s="194"/>
      <c r="T911" s="195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189" t="s">
        <v>329</v>
      </c>
      <c r="AU911" s="189" t="s">
        <v>85</v>
      </c>
      <c r="AV911" s="13" t="s">
        <v>85</v>
      </c>
      <c r="AW911" s="13" t="s">
        <v>33</v>
      </c>
      <c r="AX911" s="13" t="s">
        <v>8</v>
      </c>
      <c r="AY911" s="189" t="s">
        <v>321</v>
      </c>
    </row>
    <row r="912" s="2" customFormat="1" ht="24.15" customHeight="1">
      <c r="A912" s="38"/>
      <c r="B912" s="173"/>
      <c r="C912" s="174" t="s">
        <v>1336</v>
      </c>
      <c r="D912" s="174" t="s">
        <v>323</v>
      </c>
      <c r="E912" s="175" t="s">
        <v>1337</v>
      </c>
      <c r="F912" s="176" t="s">
        <v>1338</v>
      </c>
      <c r="G912" s="177" t="s">
        <v>326</v>
      </c>
      <c r="H912" s="178">
        <v>0.14999999999999999</v>
      </c>
      <c r="I912" s="179"/>
      <c r="J912" s="180">
        <f>ROUND(I912*H912,0)</f>
        <v>0</v>
      </c>
      <c r="K912" s="176" t="s">
        <v>327</v>
      </c>
      <c r="L912" s="39"/>
      <c r="M912" s="181" t="s">
        <v>1</v>
      </c>
      <c r="N912" s="182" t="s">
        <v>42</v>
      </c>
      <c r="O912" s="77"/>
      <c r="P912" s="183">
        <f>O912*H912</f>
        <v>0</v>
      </c>
      <c r="Q912" s="183">
        <v>0</v>
      </c>
      <c r="R912" s="183">
        <f>Q912*H912</f>
        <v>0</v>
      </c>
      <c r="S912" s="183">
        <v>1.8</v>
      </c>
      <c r="T912" s="184">
        <f>S912*H912</f>
        <v>0.27000000000000002</v>
      </c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R912" s="185" t="s">
        <v>91</v>
      </c>
      <c r="AT912" s="185" t="s">
        <v>323</v>
      </c>
      <c r="AU912" s="185" t="s">
        <v>85</v>
      </c>
      <c r="AY912" s="19" t="s">
        <v>321</v>
      </c>
      <c r="BE912" s="186">
        <f>IF(N912="základní",J912,0)</f>
        <v>0</v>
      </c>
      <c r="BF912" s="186">
        <f>IF(N912="snížená",J912,0)</f>
        <v>0</v>
      </c>
      <c r="BG912" s="186">
        <f>IF(N912="zákl. přenesená",J912,0)</f>
        <v>0</v>
      </c>
      <c r="BH912" s="186">
        <f>IF(N912="sníž. přenesená",J912,0)</f>
        <v>0</v>
      </c>
      <c r="BI912" s="186">
        <f>IF(N912="nulová",J912,0)</f>
        <v>0</v>
      </c>
      <c r="BJ912" s="19" t="s">
        <v>8</v>
      </c>
      <c r="BK912" s="186">
        <f>ROUND(I912*H912,0)</f>
        <v>0</v>
      </c>
      <c r="BL912" s="19" t="s">
        <v>91</v>
      </c>
      <c r="BM912" s="185" t="s">
        <v>1339</v>
      </c>
    </row>
    <row r="913" s="13" customFormat="1">
      <c r="A913" s="13"/>
      <c r="B913" s="187"/>
      <c r="C913" s="13"/>
      <c r="D913" s="188" t="s">
        <v>329</v>
      </c>
      <c r="E913" s="189" t="s">
        <v>1</v>
      </c>
      <c r="F913" s="190" t="s">
        <v>1340</v>
      </c>
      <c r="G913" s="13"/>
      <c r="H913" s="191">
        <v>0.14999999999999999</v>
      </c>
      <c r="I913" s="192"/>
      <c r="J913" s="13"/>
      <c r="K913" s="13"/>
      <c r="L913" s="187"/>
      <c r="M913" s="193"/>
      <c r="N913" s="194"/>
      <c r="O913" s="194"/>
      <c r="P913" s="194"/>
      <c r="Q913" s="194"/>
      <c r="R913" s="194"/>
      <c r="S913" s="194"/>
      <c r="T913" s="195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189" t="s">
        <v>329</v>
      </c>
      <c r="AU913" s="189" t="s">
        <v>85</v>
      </c>
      <c r="AV913" s="13" t="s">
        <v>85</v>
      </c>
      <c r="AW913" s="13" t="s">
        <v>33</v>
      </c>
      <c r="AX913" s="13" t="s">
        <v>8</v>
      </c>
      <c r="AY913" s="189" t="s">
        <v>321</v>
      </c>
    </row>
    <row r="914" s="2" customFormat="1" ht="24.15" customHeight="1">
      <c r="A914" s="38"/>
      <c r="B914" s="173"/>
      <c r="C914" s="174" t="s">
        <v>1341</v>
      </c>
      <c r="D914" s="174" t="s">
        <v>323</v>
      </c>
      <c r="E914" s="175" t="s">
        <v>1342</v>
      </c>
      <c r="F914" s="176" t="s">
        <v>1343</v>
      </c>
      <c r="G914" s="177" t="s">
        <v>418</v>
      </c>
      <c r="H914" s="178">
        <v>80</v>
      </c>
      <c r="I914" s="179"/>
      <c r="J914" s="180">
        <f>ROUND(I914*H914,0)</f>
        <v>0</v>
      </c>
      <c r="K914" s="176" t="s">
        <v>327</v>
      </c>
      <c r="L914" s="39"/>
      <c r="M914" s="181" t="s">
        <v>1</v>
      </c>
      <c r="N914" s="182" t="s">
        <v>42</v>
      </c>
      <c r="O914" s="77"/>
      <c r="P914" s="183">
        <f>O914*H914</f>
        <v>0</v>
      </c>
      <c r="Q914" s="183">
        <v>0</v>
      </c>
      <c r="R914" s="183">
        <f>Q914*H914</f>
        <v>0</v>
      </c>
      <c r="S914" s="183">
        <v>0.031</v>
      </c>
      <c r="T914" s="184">
        <f>S914*H914</f>
        <v>2.48</v>
      </c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R914" s="185" t="s">
        <v>91</v>
      </c>
      <c r="AT914" s="185" t="s">
        <v>323</v>
      </c>
      <c r="AU914" s="185" t="s">
        <v>85</v>
      </c>
      <c r="AY914" s="19" t="s">
        <v>321</v>
      </c>
      <c r="BE914" s="186">
        <f>IF(N914="základní",J914,0)</f>
        <v>0</v>
      </c>
      <c r="BF914" s="186">
        <f>IF(N914="snížená",J914,0)</f>
        <v>0</v>
      </c>
      <c r="BG914" s="186">
        <f>IF(N914="zákl. přenesená",J914,0)</f>
        <v>0</v>
      </c>
      <c r="BH914" s="186">
        <f>IF(N914="sníž. přenesená",J914,0)</f>
        <v>0</v>
      </c>
      <c r="BI914" s="186">
        <f>IF(N914="nulová",J914,0)</f>
        <v>0</v>
      </c>
      <c r="BJ914" s="19" t="s">
        <v>8</v>
      </c>
      <c r="BK914" s="186">
        <f>ROUND(I914*H914,0)</f>
        <v>0</v>
      </c>
      <c r="BL914" s="19" t="s">
        <v>91</v>
      </c>
      <c r="BM914" s="185" t="s">
        <v>1344</v>
      </c>
    </row>
    <row r="915" s="13" customFormat="1">
      <c r="A915" s="13"/>
      <c r="B915" s="187"/>
      <c r="C915" s="13"/>
      <c r="D915" s="188" t="s">
        <v>329</v>
      </c>
      <c r="E915" s="189" t="s">
        <v>1</v>
      </c>
      <c r="F915" s="190" t="s">
        <v>1345</v>
      </c>
      <c r="G915" s="13"/>
      <c r="H915" s="191">
        <v>80</v>
      </c>
      <c r="I915" s="192"/>
      <c r="J915" s="13"/>
      <c r="K915" s="13"/>
      <c r="L915" s="187"/>
      <c r="M915" s="193"/>
      <c r="N915" s="194"/>
      <c r="O915" s="194"/>
      <c r="P915" s="194"/>
      <c r="Q915" s="194"/>
      <c r="R915" s="194"/>
      <c r="S915" s="194"/>
      <c r="T915" s="195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189" t="s">
        <v>329</v>
      </c>
      <c r="AU915" s="189" t="s">
        <v>85</v>
      </c>
      <c r="AV915" s="13" t="s">
        <v>85</v>
      </c>
      <c r="AW915" s="13" t="s">
        <v>33</v>
      </c>
      <c r="AX915" s="13" t="s">
        <v>8</v>
      </c>
      <c r="AY915" s="189" t="s">
        <v>321</v>
      </c>
    </row>
    <row r="916" s="2" customFormat="1" ht="24.15" customHeight="1">
      <c r="A916" s="38"/>
      <c r="B916" s="173"/>
      <c r="C916" s="174" t="s">
        <v>1346</v>
      </c>
      <c r="D916" s="174" t="s">
        <v>323</v>
      </c>
      <c r="E916" s="175" t="s">
        <v>1347</v>
      </c>
      <c r="F916" s="176" t="s">
        <v>1348</v>
      </c>
      <c r="G916" s="177" t="s">
        <v>418</v>
      </c>
      <c r="H916" s="178">
        <v>1</v>
      </c>
      <c r="I916" s="179"/>
      <c r="J916" s="180">
        <f>ROUND(I916*H916,0)</f>
        <v>0</v>
      </c>
      <c r="K916" s="176" t="s">
        <v>327</v>
      </c>
      <c r="L916" s="39"/>
      <c r="M916" s="181" t="s">
        <v>1</v>
      </c>
      <c r="N916" s="182" t="s">
        <v>42</v>
      </c>
      <c r="O916" s="77"/>
      <c r="P916" s="183">
        <f>O916*H916</f>
        <v>0</v>
      </c>
      <c r="Q916" s="183">
        <v>0</v>
      </c>
      <c r="R916" s="183">
        <f>Q916*H916</f>
        <v>0</v>
      </c>
      <c r="S916" s="183">
        <v>0.097000000000000003</v>
      </c>
      <c r="T916" s="184">
        <f>S916*H916</f>
        <v>0.097000000000000003</v>
      </c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R916" s="185" t="s">
        <v>91</v>
      </c>
      <c r="AT916" s="185" t="s">
        <v>323</v>
      </c>
      <c r="AU916" s="185" t="s">
        <v>85</v>
      </c>
      <c r="AY916" s="19" t="s">
        <v>321</v>
      </c>
      <c r="BE916" s="186">
        <f>IF(N916="základní",J916,0)</f>
        <v>0</v>
      </c>
      <c r="BF916" s="186">
        <f>IF(N916="snížená",J916,0)</f>
        <v>0</v>
      </c>
      <c r="BG916" s="186">
        <f>IF(N916="zákl. přenesená",J916,0)</f>
        <v>0</v>
      </c>
      <c r="BH916" s="186">
        <f>IF(N916="sníž. přenesená",J916,0)</f>
        <v>0</v>
      </c>
      <c r="BI916" s="186">
        <f>IF(N916="nulová",J916,0)</f>
        <v>0</v>
      </c>
      <c r="BJ916" s="19" t="s">
        <v>8</v>
      </c>
      <c r="BK916" s="186">
        <f>ROUND(I916*H916,0)</f>
        <v>0</v>
      </c>
      <c r="BL916" s="19" t="s">
        <v>91</v>
      </c>
      <c r="BM916" s="185" t="s">
        <v>1349</v>
      </c>
    </row>
    <row r="917" s="13" customFormat="1">
      <c r="A917" s="13"/>
      <c r="B917" s="187"/>
      <c r="C917" s="13"/>
      <c r="D917" s="188" t="s">
        <v>329</v>
      </c>
      <c r="E917" s="189" t="s">
        <v>1</v>
      </c>
      <c r="F917" s="190" t="s">
        <v>1350</v>
      </c>
      <c r="G917" s="13"/>
      <c r="H917" s="191">
        <v>1</v>
      </c>
      <c r="I917" s="192"/>
      <c r="J917" s="13"/>
      <c r="K917" s="13"/>
      <c r="L917" s="187"/>
      <c r="M917" s="193"/>
      <c r="N917" s="194"/>
      <c r="O917" s="194"/>
      <c r="P917" s="194"/>
      <c r="Q917" s="194"/>
      <c r="R917" s="194"/>
      <c r="S917" s="194"/>
      <c r="T917" s="195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189" t="s">
        <v>329</v>
      </c>
      <c r="AU917" s="189" t="s">
        <v>85</v>
      </c>
      <c r="AV917" s="13" t="s">
        <v>85</v>
      </c>
      <c r="AW917" s="13" t="s">
        <v>33</v>
      </c>
      <c r="AX917" s="13" t="s">
        <v>8</v>
      </c>
      <c r="AY917" s="189" t="s">
        <v>321</v>
      </c>
    </row>
    <row r="918" s="2" customFormat="1" ht="24.15" customHeight="1">
      <c r="A918" s="38"/>
      <c r="B918" s="173"/>
      <c r="C918" s="174" t="s">
        <v>1351</v>
      </c>
      <c r="D918" s="174" t="s">
        <v>323</v>
      </c>
      <c r="E918" s="175" t="s">
        <v>1352</v>
      </c>
      <c r="F918" s="176" t="s">
        <v>1353</v>
      </c>
      <c r="G918" s="177" t="s">
        <v>497</v>
      </c>
      <c r="H918" s="178">
        <v>171.53999999999999</v>
      </c>
      <c r="I918" s="179"/>
      <c r="J918" s="180">
        <f>ROUND(I918*H918,0)</f>
        <v>0</v>
      </c>
      <c r="K918" s="176" t="s">
        <v>327</v>
      </c>
      <c r="L918" s="39"/>
      <c r="M918" s="181" t="s">
        <v>1</v>
      </c>
      <c r="N918" s="182" t="s">
        <v>42</v>
      </c>
      <c r="O918" s="77"/>
      <c r="P918" s="183">
        <f>O918*H918</f>
        <v>0</v>
      </c>
      <c r="Q918" s="183">
        <v>0</v>
      </c>
      <c r="R918" s="183">
        <f>Q918*H918</f>
        <v>0</v>
      </c>
      <c r="S918" s="183">
        <v>0.042000000000000003</v>
      </c>
      <c r="T918" s="184">
        <f>S918*H918</f>
        <v>7.2046799999999998</v>
      </c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R918" s="185" t="s">
        <v>91</v>
      </c>
      <c r="AT918" s="185" t="s">
        <v>323</v>
      </c>
      <c r="AU918" s="185" t="s">
        <v>85</v>
      </c>
      <c r="AY918" s="19" t="s">
        <v>321</v>
      </c>
      <c r="BE918" s="186">
        <f>IF(N918="základní",J918,0)</f>
        <v>0</v>
      </c>
      <c r="BF918" s="186">
        <f>IF(N918="snížená",J918,0)</f>
        <v>0</v>
      </c>
      <c r="BG918" s="186">
        <f>IF(N918="zákl. přenesená",J918,0)</f>
        <v>0</v>
      </c>
      <c r="BH918" s="186">
        <f>IF(N918="sníž. přenesená",J918,0)</f>
        <v>0</v>
      </c>
      <c r="BI918" s="186">
        <f>IF(N918="nulová",J918,0)</f>
        <v>0</v>
      </c>
      <c r="BJ918" s="19" t="s">
        <v>8</v>
      </c>
      <c r="BK918" s="186">
        <f>ROUND(I918*H918,0)</f>
        <v>0</v>
      </c>
      <c r="BL918" s="19" t="s">
        <v>91</v>
      </c>
      <c r="BM918" s="185" t="s">
        <v>1354</v>
      </c>
    </row>
    <row r="919" s="13" customFormat="1">
      <c r="A919" s="13"/>
      <c r="B919" s="187"/>
      <c r="C919" s="13"/>
      <c r="D919" s="188" t="s">
        <v>329</v>
      </c>
      <c r="E919" s="189" t="s">
        <v>1</v>
      </c>
      <c r="F919" s="190" t="s">
        <v>1355</v>
      </c>
      <c r="G919" s="13"/>
      <c r="H919" s="191">
        <v>4.9500000000000002</v>
      </c>
      <c r="I919" s="192"/>
      <c r="J919" s="13"/>
      <c r="K919" s="13"/>
      <c r="L919" s="187"/>
      <c r="M919" s="193"/>
      <c r="N919" s="194"/>
      <c r="O919" s="194"/>
      <c r="P919" s="194"/>
      <c r="Q919" s="194"/>
      <c r="R919" s="194"/>
      <c r="S919" s="194"/>
      <c r="T919" s="195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189" t="s">
        <v>329</v>
      </c>
      <c r="AU919" s="189" t="s">
        <v>85</v>
      </c>
      <c r="AV919" s="13" t="s">
        <v>85</v>
      </c>
      <c r="AW919" s="13" t="s">
        <v>33</v>
      </c>
      <c r="AX919" s="13" t="s">
        <v>77</v>
      </c>
      <c r="AY919" s="189" t="s">
        <v>321</v>
      </c>
    </row>
    <row r="920" s="13" customFormat="1">
      <c r="A920" s="13"/>
      <c r="B920" s="187"/>
      <c r="C920" s="13"/>
      <c r="D920" s="188" t="s">
        <v>329</v>
      </c>
      <c r="E920" s="189" t="s">
        <v>1</v>
      </c>
      <c r="F920" s="190" t="s">
        <v>1356</v>
      </c>
      <c r="G920" s="13"/>
      <c r="H920" s="191">
        <v>0.59999999999999998</v>
      </c>
      <c r="I920" s="192"/>
      <c r="J920" s="13"/>
      <c r="K920" s="13"/>
      <c r="L920" s="187"/>
      <c r="M920" s="193"/>
      <c r="N920" s="194"/>
      <c r="O920" s="194"/>
      <c r="P920" s="194"/>
      <c r="Q920" s="194"/>
      <c r="R920" s="194"/>
      <c r="S920" s="194"/>
      <c r="T920" s="195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189" t="s">
        <v>329</v>
      </c>
      <c r="AU920" s="189" t="s">
        <v>85</v>
      </c>
      <c r="AV920" s="13" t="s">
        <v>85</v>
      </c>
      <c r="AW920" s="13" t="s">
        <v>33</v>
      </c>
      <c r="AX920" s="13" t="s">
        <v>77</v>
      </c>
      <c r="AY920" s="189" t="s">
        <v>321</v>
      </c>
    </row>
    <row r="921" s="13" customFormat="1">
      <c r="A921" s="13"/>
      <c r="B921" s="187"/>
      <c r="C921" s="13"/>
      <c r="D921" s="188" t="s">
        <v>329</v>
      </c>
      <c r="E921" s="189" t="s">
        <v>1</v>
      </c>
      <c r="F921" s="190" t="s">
        <v>1357</v>
      </c>
      <c r="G921" s="13"/>
      <c r="H921" s="191">
        <v>1</v>
      </c>
      <c r="I921" s="192"/>
      <c r="J921" s="13"/>
      <c r="K921" s="13"/>
      <c r="L921" s="187"/>
      <c r="M921" s="193"/>
      <c r="N921" s="194"/>
      <c r="O921" s="194"/>
      <c r="P921" s="194"/>
      <c r="Q921" s="194"/>
      <c r="R921" s="194"/>
      <c r="S921" s="194"/>
      <c r="T921" s="195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189" t="s">
        <v>329</v>
      </c>
      <c r="AU921" s="189" t="s">
        <v>85</v>
      </c>
      <c r="AV921" s="13" t="s">
        <v>85</v>
      </c>
      <c r="AW921" s="13" t="s">
        <v>33</v>
      </c>
      <c r="AX921" s="13" t="s">
        <v>77</v>
      </c>
      <c r="AY921" s="189" t="s">
        <v>321</v>
      </c>
    </row>
    <row r="922" s="14" customFormat="1">
      <c r="A922" s="14"/>
      <c r="B922" s="196"/>
      <c r="C922" s="14"/>
      <c r="D922" s="188" t="s">
        <v>329</v>
      </c>
      <c r="E922" s="197" t="s">
        <v>1</v>
      </c>
      <c r="F922" s="198" t="s">
        <v>1358</v>
      </c>
      <c r="G922" s="14"/>
      <c r="H922" s="199">
        <v>6.5499999999999998</v>
      </c>
      <c r="I922" s="200"/>
      <c r="J922" s="14"/>
      <c r="K922" s="14"/>
      <c r="L922" s="196"/>
      <c r="M922" s="201"/>
      <c r="N922" s="202"/>
      <c r="O922" s="202"/>
      <c r="P922" s="202"/>
      <c r="Q922" s="202"/>
      <c r="R922" s="202"/>
      <c r="S922" s="202"/>
      <c r="T922" s="20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197" t="s">
        <v>329</v>
      </c>
      <c r="AU922" s="197" t="s">
        <v>85</v>
      </c>
      <c r="AV922" s="14" t="s">
        <v>88</v>
      </c>
      <c r="AW922" s="14" t="s">
        <v>33</v>
      </c>
      <c r="AX922" s="14" t="s">
        <v>77</v>
      </c>
      <c r="AY922" s="197" t="s">
        <v>321</v>
      </c>
    </row>
    <row r="923" s="13" customFormat="1">
      <c r="A923" s="13"/>
      <c r="B923" s="187"/>
      <c r="C923" s="13"/>
      <c r="D923" s="188" t="s">
        <v>329</v>
      </c>
      <c r="E923" s="189" t="s">
        <v>1</v>
      </c>
      <c r="F923" s="190" t="s">
        <v>1359</v>
      </c>
      <c r="G923" s="13"/>
      <c r="H923" s="191">
        <v>80.489999999999995</v>
      </c>
      <c r="I923" s="192"/>
      <c r="J923" s="13"/>
      <c r="K923" s="13"/>
      <c r="L923" s="187"/>
      <c r="M923" s="193"/>
      <c r="N923" s="194"/>
      <c r="O923" s="194"/>
      <c r="P923" s="194"/>
      <c r="Q923" s="194"/>
      <c r="R923" s="194"/>
      <c r="S923" s="194"/>
      <c r="T923" s="195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189" t="s">
        <v>329</v>
      </c>
      <c r="AU923" s="189" t="s">
        <v>85</v>
      </c>
      <c r="AV923" s="13" t="s">
        <v>85</v>
      </c>
      <c r="AW923" s="13" t="s">
        <v>33</v>
      </c>
      <c r="AX923" s="13" t="s">
        <v>77</v>
      </c>
      <c r="AY923" s="189" t="s">
        <v>321</v>
      </c>
    </row>
    <row r="924" s="13" customFormat="1">
      <c r="A924" s="13"/>
      <c r="B924" s="187"/>
      <c r="C924" s="13"/>
      <c r="D924" s="188" t="s">
        <v>329</v>
      </c>
      <c r="E924" s="189" t="s">
        <v>1</v>
      </c>
      <c r="F924" s="190" t="s">
        <v>1360</v>
      </c>
      <c r="G924" s="13"/>
      <c r="H924" s="191">
        <v>36.850000000000001</v>
      </c>
      <c r="I924" s="192"/>
      <c r="J924" s="13"/>
      <c r="K924" s="13"/>
      <c r="L924" s="187"/>
      <c r="M924" s="193"/>
      <c r="N924" s="194"/>
      <c r="O924" s="194"/>
      <c r="P924" s="194"/>
      <c r="Q924" s="194"/>
      <c r="R924" s="194"/>
      <c r="S924" s="194"/>
      <c r="T924" s="195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189" t="s">
        <v>329</v>
      </c>
      <c r="AU924" s="189" t="s">
        <v>85</v>
      </c>
      <c r="AV924" s="13" t="s">
        <v>85</v>
      </c>
      <c r="AW924" s="13" t="s">
        <v>33</v>
      </c>
      <c r="AX924" s="13" t="s">
        <v>77</v>
      </c>
      <c r="AY924" s="189" t="s">
        <v>321</v>
      </c>
    </row>
    <row r="925" s="13" customFormat="1">
      <c r="A925" s="13"/>
      <c r="B925" s="187"/>
      <c r="C925" s="13"/>
      <c r="D925" s="188" t="s">
        <v>329</v>
      </c>
      <c r="E925" s="189" t="s">
        <v>1</v>
      </c>
      <c r="F925" s="190" t="s">
        <v>1361</v>
      </c>
      <c r="G925" s="13"/>
      <c r="H925" s="191">
        <v>11.550000000000001</v>
      </c>
      <c r="I925" s="192"/>
      <c r="J925" s="13"/>
      <c r="K925" s="13"/>
      <c r="L925" s="187"/>
      <c r="M925" s="193"/>
      <c r="N925" s="194"/>
      <c r="O925" s="194"/>
      <c r="P925" s="194"/>
      <c r="Q925" s="194"/>
      <c r="R925" s="194"/>
      <c r="S925" s="194"/>
      <c r="T925" s="195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189" t="s">
        <v>329</v>
      </c>
      <c r="AU925" s="189" t="s">
        <v>85</v>
      </c>
      <c r="AV925" s="13" t="s">
        <v>85</v>
      </c>
      <c r="AW925" s="13" t="s">
        <v>33</v>
      </c>
      <c r="AX925" s="13" t="s">
        <v>77</v>
      </c>
      <c r="AY925" s="189" t="s">
        <v>321</v>
      </c>
    </row>
    <row r="926" s="13" customFormat="1">
      <c r="A926" s="13"/>
      <c r="B926" s="187"/>
      <c r="C926" s="13"/>
      <c r="D926" s="188" t="s">
        <v>329</v>
      </c>
      <c r="E926" s="189" t="s">
        <v>1</v>
      </c>
      <c r="F926" s="190" t="s">
        <v>1362</v>
      </c>
      <c r="G926" s="13"/>
      <c r="H926" s="191">
        <v>23.100000000000001</v>
      </c>
      <c r="I926" s="192"/>
      <c r="J926" s="13"/>
      <c r="K926" s="13"/>
      <c r="L926" s="187"/>
      <c r="M926" s="193"/>
      <c r="N926" s="194"/>
      <c r="O926" s="194"/>
      <c r="P926" s="194"/>
      <c r="Q926" s="194"/>
      <c r="R926" s="194"/>
      <c r="S926" s="194"/>
      <c r="T926" s="195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189" t="s">
        <v>329</v>
      </c>
      <c r="AU926" s="189" t="s">
        <v>85</v>
      </c>
      <c r="AV926" s="13" t="s">
        <v>85</v>
      </c>
      <c r="AW926" s="13" t="s">
        <v>33</v>
      </c>
      <c r="AX926" s="13" t="s">
        <v>77</v>
      </c>
      <c r="AY926" s="189" t="s">
        <v>321</v>
      </c>
    </row>
    <row r="927" s="13" customFormat="1">
      <c r="A927" s="13"/>
      <c r="B927" s="187"/>
      <c r="C927" s="13"/>
      <c r="D927" s="188" t="s">
        <v>329</v>
      </c>
      <c r="E927" s="189" t="s">
        <v>1</v>
      </c>
      <c r="F927" s="190" t="s">
        <v>1363</v>
      </c>
      <c r="G927" s="13"/>
      <c r="H927" s="191">
        <v>13</v>
      </c>
      <c r="I927" s="192"/>
      <c r="J927" s="13"/>
      <c r="K927" s="13"/>
      <c r="L927" s="187"/>
      <c r="M927" s="193"/>
      <c r="N927" s="194"/>
      <c r="O927" s="194"/>
      <c r="P927" s="194"/>
      <c r="Q927" s="194"/>
      <c r="R927" s="194"/>
      <c r="S927" s="194"/>
      <c r="T927" s="195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189" t="s">
        <v>329</v>
      </c>
      <c r="AU927" s="189" t="s">
        <v>85</v>
      </c>
      <c r="AV927" s="13" t="s">
        <v>85</v>
      </c>
      <c r="AW927" s="13" t="s">
        <v>33</v>
      </c>
      <c r="AX927" s="13" t="s">
        <v>77</v>
      </c>
      <c r="AY927" s="189" t="s">
        <v>321</v>
      </c>
    </row>
    <row r="928" s="14" customFormat="1">
      <c r="A928" s="14"/>
      <c r="B928" s="196"/>
      <c r="C928" s="14"/>
      <c r="D928" s="188" t="s">
        <v>329</v>
      </c>
      <c r="E928" s="197" t="s">
        <v>1</v>
      </c>
      <c r="F928" s="198" t="s">
        <v>441</v>
      </c>
      <c r="G928" s="14"/>
      <c r="H928" s="199">
        <v>164.99000000000001</v>
      </c>
      <c r="I928" s="200"/>
      <c r="J928" s="14"/>
      <c r="K928" s="14"/>
      <c r="L928" s="196"/>
      <c r="M928" s="201"/>
      <c r="N928" s="202"/>
      <c r="O928" s="202"/>
      <c r="P928" s="202"/>
      <c r="Q928" s="202"/>
      <c r="R928" s="202"/>
      <c r="S928" s="202"/>
      <c r="T928" s="203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197" t="s">
        <v>329</v>
      </c>
      <c r="AU928" s="197" t="s">
        <v>85</v>
      </c>
      <c r="AV928" s="14" t="s">
        <v>88</v>
      </c>
      <c r="AW928" s="14" t="s">
        <v>33</v>
      </c>
      <c r="AX928" s="14" t="s">
        <v>77</v>
      </c>
      <c r="AY928" s="197" t="s">
        <v>321</v>
      </c>
    </row>
    <row r="929" s="15" customFormat="1">
      <c r="A929" s="15"/>
      <c r="B929" s="204"/>
      <c r="C929" s="15"/>
      <c r="D929" s="188" t="s">
        <v>329</v>
      </c>
      <c r="E929" s="205" t="s">
        <v>1</v>
      </c>
      <c r="F929" s="206" t="s">
        <v>442</v>
      </c>
      <c r="G929" s="15"/>
      <c r="H929" s="207">
        <v>171.53999999999999</v>
      </c>
      <c r="I929" s="208"/>
      <c r="J929" s="15"/>
      <c r="K929" s="15"/>
      <c r="L929" s="204"/>
      <c r="M929" s="209"/>
      <c r="N929" s="210"/>
      <c r="O929" s="210"/>
      <c r="P929" s="210"/>
      <c r="Q929" s="210"/>
      <c r="R929" s="210"/>
      <c r="S929" s="210"/>
      <c r="T929" s="211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05" t="s">
        <v>329</v>
      </c>
      <c r="AU929" s="205" t="s">
        <v>85</v>
      </c>
      <c r="AV929" s="15" t="s">
        <v>91</v>
      </c>
      <c r="AW929" s="15" t="s">
        <v>33</v>
      </c>
      <c r="AX929" s="15" t="s">
        <v>8</v>
      </c>
      <c r="AY929" s="205" t="s">
        <v>321</v>
      </c>
    </row>
    <row r="930" s="2" customFormat="1" ht="21.75" customHeight="1">
      <c r="A930" s="38"/>
      <c r="B930" s="173"/>
      <c r="C930" s="174" t="s">
        <v>1364</v>
      </c>
      <c r="D930" s="174" t="s">
        <v>323</v>
      </c>
      <c r="E930" s="175" t="s">
        <v>1365</v>
      </c>
      <c r="F930" s="176" t="s">
        <v>1366</v>
      </c>
      <c r="G930" s="177" t="s">
        <v>355</v>
      </c>
      <c r="H930" s="178">
        <v>7.4329999999999998</v>
      </c>
      <c r="I930" s="179"/>
      <c r="J930" s="180">
        <f>ROUND(I930*H930,0)</f>
        <v>0</v>
      </c>
      <c r="K930" s="176" t="s">
        <v>327</v>
      </c>
      <c r="L930" s="39"/>
      <c r="M930" s="181" t="s">
        <v>1</v>
      </c>
      <c r="N930" s="182" t="s">
        <v>42</v>
      </c>
      <c r="O930" s="77"/>
      <c r="P930" s="183">
        <f>O930*H930</f>
        <v>0</v>
      </c>
      <c r="Q930" s="183">
        <v>0</v>
      </c>
      <c r="R930" s="183">
        <f>Q930*H930</f>
        <v>0</v>
      </c>
      <c r="S930" s="183">
        <v>0.216</v>
      </c>
      <c r="T930" s="184">
        <f>S930*H930</f>
        <v>1.6055279999999998</v>
      </c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R930" s="185" t="s">
        <v>91</v>
      </c>
      <c r="AT930" s="185" t="s">
        <v>323</v>
      </c>
      <c r="AU930" s="185" t="s">
        <v>85</v>
      </c>
      <c r="AY930" s="19" t="s">
        <v>321</v>
      </c>
      <c r="BE930" s="186">
        <f>IF(N930="základní",J930,0)</f>
        <v>0</v>
      </c>
      <c r="BF930" s="186">
        <f>IF(N930="snížená",J930,0)</f>
        <v>0</v>
      </c>
      <c r="BG930" s="186">
        <f>IF(N930="zákl. přenesená",J930,0)</f>
        <v>0</v>
      </c>
      <c r="BH930" s="186">
        <f>IF(N930="sníž. přenesená",J930,0)</f>
        <v>0</v>
      </c>
      <c r="BI930" s="186">
        <f>IF(N930="nulová",J930,0)</f>
        <v>0</v>
      </c>
      <c r="BJ930" s="19" t="s">
        <v>8</v>
      </c>
      <c r="BK930" s="186">
        <f>ROUND(I930*H930,0)</f>
        <v>0</v>
      </c>
      <c r="BL930" s="19" t="s">
        <v>91</v>
      </c>
      <c r="BM930" s="185" t="s">
        <v>1367</v>
      </c>
    </row>
    <row r="931" s="13" customFormat="1">
      <c r="A931" s="13"/>
      <c r="B931" s="187"/>
      <c r="C931" s="13"/>
      <c r="D931" s="188" t="s">
        <v>329</v>
      </c>
      <c r="E931" s="189" t="s">
        <v>1</v>
      </c>
      <c r="F931" s="190" t="s">
        <v>409</v>
      </c>
      <c r="G931" s="13"/>
      <c r="H931" s="191">
        <v>0.71999999999999997</v>
      </c>
      <c r="I931" s="192"/>
      <c r="J931" s="13"/>
      <c r="K931" s="13"/>
      <c r="L931" s="187"/>
      <c r="M931" s="193"/>
      <c r="N931" s="194"/>
      <c r="O931" s="194"/>
      <c r="P931" s="194"/>
      <c r="Q931" s="194"/>
      <c r="R931" s="194"/>
      <c r="S931" s="194"/>
      <c r="T931" s="195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189" t="s">
        <v>329</v>
      </c>
      <c r="AU931" s="189" t="s">
        <v>85</v>
      </c>
      <c r="AV931" s="13" t="s">
        <v>85</v>
      </c>
      <c r="AW931" s="13" t="s">
        <v>33</v>
      </c>
      <c r="AX931" s="13" t="s">
        <v>77</v>
      </c>
      <c r="AY931" s="189" t="s">
        <v>321</v>
      </c>
    </row>
    <row r="932" s="13" customFormat="1">
      <c r="A932" s="13"/>
      <c r="B932" s="187"/>
      <c r="C932" s="13"/>
      <c r="D932" s="188" t="s">
        <v>329</v>
      </c>
      <c r="E932" s="189" t="s">
        <v>1</v>
      </c>
      <c r="F932" s="190" t="s">
        <v>410</v>
      </c>
      <c r="G932" s="13"/>
      <c r="H932" s="191">
        <v>2.7229999999999999</v>
      </c>
      <c r="I932" s="192"/>
      <c r="J932" s="13"/>
      <c r="K932" s="13"/>
      <c r="L932" s="187"/>
      <c r="M932" s="193"/>
      <c r="N932" s="194"/>
      <c r="O932" s="194"/>
      <c r="P932" s="194"/>
      <c r="Q932" s="194"/>
      <c r="R932" s="194"/>
      <c r="S932" s="194"/>
      <c r="T932" s="195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189" t="s">
        <v>329</v>
      </c>
      <c r="AU932" s="189" t="s">
        <v>85</v>
      </c>
      <c r="AV932" s="13" t="s">
        <v>85</v>
      </c>
      <c r="AW932" s="13" t="s">
        <v>33</v>
      </c>
      <c r="AX932" s="13" t="s">
        <v>77</v>
      </c>
      <c r="AY932" s="189" t="s">
        <v>321</v>
      </c>
    </row>
    <row r="933" s="13" customFormat="1">
      <c r="A933" s="13"/>
      <c r="B933" s="187"/>
      <c r="C933" s="13"/>
      <c r="D933" s="188" t="s">
        <v>329</v>
      </c>
      <c r="E933" s="189" t="s">
        <v>1</v>
      </c>
      <c r="F933" s="190" t="s">
        <v>411</v>
      </c>
      <c r="G933" s="13"/>
      <c r="H933" s="191">
        <v>0.45000000000000001</v>
      </c>
      <c r="I933" s="192"/>
      <c r="J933" s="13"/>
      <c r="K933" s="13"/>
      <c r="L933" s="187"/>
      <c r="M933" s="193"/>
      <c r="N933" s="194"/>
      <c r="O933" s="194"/>
      <c r="P933" s="194"/>
      <c r="Q933" s="194"/>
      <c r="R933" s="194"/>
      <c r="S933" s="194"/>
      <c r="T933" s="195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189" t="s">
        <v>329</v>
      </c>
      <c r="AU933" s="189" t="s">
        <v>85</v>
      </c>
      <c r="AV933" s="13" t="s">
        <v>85</v>
      </c>
      <c r="AW933" s="13" t="s">
        <v>33</v>
      </c>
      <c r="AX933" s="13" t="s">
        <v>77</v>
      </c>
      <c r="AY933" s="189" t="s">
        <v>321</v>
      </c>
    </row>
    <row r="934" s="13" customFormat="1">
      <c r="A934" s="13"/>
      <c r="B934" s="187"/>
      <c r="C934" s="13"/>
      <c r="D934" s="188" t="s">
        <v>329</v>
      </c>
      <c r="E934" s="189" t="s">
        <v>1</v>
      </c>
      <c r="F934" s="190" t="s">
        <v>412</v>
      </c>
      <c r="G934" s="13"/>
      <c r="H934" s="191">
        <v>1.3799999999999999</v>
      </c>
      <c r="I934" s="192"/>
      <c r="J934" s="13"/>
      <c r="K934" s="13"/>
      <c r="L934" s="187"/>
      <c r="M934" s="193"/>
      <c r="N934" s="194"/>
      <c r="O934" s="194"/>
      <c r="P934" s="194"/>
      <c r="Q934" s="194"/>
      <c r="R934" s="194"/>
      <c r="S934" s="194"/>
      <c r="T934" s="195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189" t="s">
        <v>329</v>
      </c>
      <c r="AU934" s="189" t="s">
        <v>85</v>
      </c>
      <c r="AV934" s="13" t="s">
        <v>85</v>
      </c>
      <c r="AW934" s="13" t="s">
        <v>33</v>
      </c>
      <c r="AX934" s="13" t="s">
        <v>77</v>
      </c>
      <c r="AY934" s="189" t="s">
        <v>321</v>
      </c>
    </row>
    <row r="935" s="13" customFormat="1">
      <c r="A935" s="13"/>
      <c r="B935" s="187"/>
      <c r="C935" s="13"/>
      <c r="D935" s="188" t="s">
        <v>329</v>
      </c>
      <c r="E935" s="189" t="s">
        <v>1</v>
      </c>
      <c r="F935" s="190" t="s">
        <v>413</v>
      </c>
      <c r="G935" s="13"/>
      <c r="H935" s="191">
        <v>0.98999999999999999</v>
      </c>
      <c r="I935" s="192"/>
      <c r="J935" s="13"/>
      <c r="K935" s="13"/>
      <c r="L935" s="187"/>
      <c r="M935" s="193"/>
      <c r="N935" s="194"/>
      <c r="O935" s="194"/>
      <c r="P935" s="194"/>
      <c r="Q935" s="194"/>
      <c r="R935" s="194"/>
      <c r="S935" s="194"/>
      <c r="T935" s="195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189" t="s">
        <v>329</v>
      </c>
      <c r="AU935" s="189" t="s">
        <v>85</v>
      </c>
      <c r="AV935" s="13" t="s">
        <v>85</v>
      </c>
      <c r="AW935" s="13" t="s">
        <v>33</v>
      </c>
      <c r="AX935" s="13" t="s">
        <v>77</v>
      </c>
      <c r="AY935" s="189" t="s">
        <v>321</v>
      </c>
    </row>
    <row r="936" s="13" customFormat="1">
      <c r="A936" s="13"/>
      <c r="B936" s="187"/>
      <c r="C936" s="13"/>
      <c r="D936" s="188" t="s">
        <v>329</v>
      </c>
      <c r="E936" s="189" t="s">
        <v>1</v>
      </c>
      <c r="F936" s="190" t="s">
        <v>414</v>
      </c>
      <c r="G936" s="13"/>
      <c r="H936" s="191">
        <v>1.1699999999999999</v>
      </c>
      <c r="I936" s="192"/>
      <c r="J936" s="13"/>
      <c r="K936" s="13"/>
      <c r="L936" s="187"/>
      <c r="M936" s="193"/>
      <c r="N936" s="194"/>
      <c r="O936" s="194"/>
      <c r="P936" s="194"/>
      <c r="Q936" s="194"/>
      <c r="R936" s="194"/>
      <c r="S936" s="194"/>
      <c r="T936" s="195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189" t="s">
        <v>329</v>
      </c>
      <c r="AU936" s="189" t="s">
        <v>85</v>
      </c>
      <c r="AV936" s="13" t="s">
        <v>85</v>
      </c>
      <c r="AW936" s="13" t="s">
        <v>33</v>
      </c>
      <c r="AX936" s="13" t="s">
        <v>77</v>
      </c>
      <c r="AY936" s="189" t="s">
        <v>321</v>
      </c>
    </row>
    <row r="937" s="14" customFormat="1">
      <c r="A937" s="14"/>
      <c r="B937" s="196"/>
      <c r="C937" s="14"/>
      <c r="D937" s="188" t="s">
        <v>329</v>
      </c>
      <c r="E937" s="197" t="s">
        <v>1</v>
      </c>
      <c r="F937" s="198" t="s">
        <v>346</v>
      </c>
      <c r="G937" s="14"/>
      <c r="H937" s="199">
        <v>7.4329999999999998</v>
      </c>
      <c r="I937" s="200"/>
      <c r="J937" s="14"/>
      <c r="K937" s="14"/>
      <c r="L937" s="196"/>
      <c r="M937" s="201"/>
      <c r="N937" s="202"/>
      <c r="O937" s="202"/>
      <c r="P937" s="202"/>
      <c r="Q937" s="202"/>
      <c r="R937" s="202"/>
      <c r="S937" s="202"/>
      <c r="T937" s="203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197" t="s">
        <v>329</v>
      </c>
      <c r="AU937" s="197" t="s">
        <v>85</v>
      </c>
      <c r="AV937" s="14" t="s">
        <v>88</v>
      </c>
      <c r="AW937" s="14" t="s">
        <v>33</v>
      </c>
      <c r="AX937" s="14" t="s">
        <v>8</v>
      </c>
      <c r="AY937" s="197" t="s">
        <v>321</v>
      </c>
    </row>
    <row r="938" s="2" customFormat="1" ht="37.8" customHeight="1">
      <c r="A938" s="38"/>
      <c r="B938" s="173"/>
      <c r="C938" s="174" t="s">
        <v>1368</v>
      </c>
      <c r="D938" s="174" t="s">
        <v>323</v>
      </c>
      <c r="E938" s="175" t="s">
        <v>1369</v>
      </c>
      <c r="F938" s="176" t="s">
        <v>1370</v>
      </c>
      <c r="G938" s="177" t="s">
        <v>355</v>
      </c>
      <c r="H938" s="178">
        <v>64.150000000000006</v>
      </c>
      <c r="I938" s="179"/>
      <c r="J938" s="180">
        <f>ROUND(I938*H938,0)</f>
        <v>0</v>
      </c>
      <c r="K938" s="176" t="s">
        <v>327</v>
      </c>
      <c r="L938" s="39"/>
      <c r="M938" s="181" t="s">
        <v>1</v>
      </c>
      <c r="N938" s="182" t="s">
        <v>42</v>
      </c>
      <c r="O938" s="77"/>
      <c r="P938" s="183">
        <f>O938*H938</f>
        <v>0</v>
      </c>
      <c r="Q938" s="183">
        <v>0</v>
      </c>
      <c r="R938" s="183">
        <f>Q938*H938</f>
        <v>0</v>
      </c>
      <c r="S938" s="183">
        <v>0.050000000000000003</v>
      </c>
      <c r="T938" s="184">
        <f>S938*H938</f>
        <v>3.2075000000000005</v>
      </c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R938" s="185" t="s">
        <v>91</v>
      </c>
      <c r="AT938" s="185" t="s">
        <v>323</v>
      </c>
      <c r="AU938" s="185" t="s">
        <v>85</v>
      </c>
      <c r="AY938" s="19" t="s">
        <v>321</v>
      </c>
      <c r="BE938" s="186">
        <f>IF(N938="základní",J938,0)</f>
        <v>0</v>
      </c>
      <c r="BF938" s="186">
        <f>IF(N938="snížená",J938,0)</f>
        <v>0</v>
      </c>
      <c r="BG938" s="186">
        <f>IF(N938="zákl. přenesená",J938,0)</f>
        <v>0</v>
      </c>
      <c r="BH938" s="186">
        <f>IF(N938="sníž. přenesená",J938,0)</f>
        <v>0</v>
      </c>
      <c r="BI938" s="186">
        <f>IF(N938="nulová",J938,0)</f>
        <v>0</v>
      </c>
      <c r="BJ938" s="19" t="s">
        <v>8</v>
      </c>
      <c r="BK938" s="186">
        <f>ROUND(I938*H938,0)</f>
        <v>0</v>
      </c>
      <c r="BL938" s="19" t="s">
        <v>91</v>
      </c>
      <c r="BM938" s="185" t="s">
        <v>1371</v>
      </c>
    </row>
    <row r="939" s="13" customFormat="1">
      <c r="A939" s="13"/>
      <c r="B939" s="187"/>
      <c r="C939" s="13"/>
      <c r="D939" s="188" t="s">
        <v>329</v>
      </c>
      <c r="E939" s="189" t="s">
        <v>1</v>
      </c>
      <c r="F939" s="190" t="s">
        <v>1372</v>
      </c>
      <c r="G939" s="13"/>
      <c r="H939" s="191">
        <v>1.7589999999999999</v>
      </c>
      <c r="I939" s="192"/>
      <c r="J939" s="13"/>
      <c r="K939" s="13"/>
      <c r="L939" s="187"/>
      <c r="M939" s="193"/>
      <c r="N939" s="194"/>
      <c r="O939" s="194"/>
      <c r="P939" s="194"/>
      <c r="Q939" s="194"/>
      <c r="R939" s="194"/>
      <c r="S939" s="194"/>
      <c r="T939" s="195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189" t="s">
        <v>329</v>
      </c>
      <c r="AU939" s="189" t="s">
        <v>85</v>
      </c>
      <c r="AV939" s="13" t="s">
        <v>85</v>
      </c>
      <c r="AW939" s="13" t="s">
        <v>33</v>
      </c>
      <c r="AX939" s="13" t="s">
        <v>77</v>
      </c>
      <c r="AY939" s="189" t="s">
        <v>321</v>
      </c>
    </row>
    <row r="940" s="14" customFormat="1">
      <c r="A940" s="14"/>
      <c r="B940" s="196"/>
      <c r="C940" s="14"/>
      <c r="D940" s="188" t="s">
        <v>329</v>
      </c>
      <c r="E940" s="197" t="s">
        <v>1</v>
      </c>
      <c r="F940" s="198" t="s">
        <v>1312</v>
      </c>
      <c r="G940" s="14"/>
      <c r="H940" s="199">
        <v>1.7589999999999999</v>
      </c>
      <c r="I940" s="200"/>
      <c r="J940" s="14"/>
      <c r="K940" s="14"/>
      <c r="L940" s="196"/>
      <c r="M940" s="201"/>
      <c r="N940" s="202"/>
      <c r="O940" s="202"/>
      <c r="P940" s="202"/>
      <c r="Q940" s="202"/>
      <c r="R940" s="202"/>
      <c r="S940" s="202"/>
      <c r="T940" s="203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197" t="s">
        <v>329</v>
      </c>
      <c r="AU940" s="197" t="s">
        <v>85</v>
      </c>
      <c r="AV940" s="14" t="s">
        <v>88</v>
      </c>
      <c r="AW940" s="14" t="s">
        <v>33</v>
      </c>
      <c r="AX940" s="14" t="s">
        <v>77</v>
      </c>
      <c r="AY940" s="197" t="s">
        <v>321</v>
      </c>
    </row>
    <row r="941" s="13" customFormat="1">
      <c r="A941" s="13"/>
      <c r="B941" s="187"/>
      <c r="C941" s="13"/>
      <c r="D941" s="188" t="s">
        <v>329</v>
      </c>
      <c r="E941" s="189" t="s">
        <v>1</v>
      </c>
      <c r="F941" s="190" t="s">
        <v>576</v>
      </c>
      <c r="G941" s="13"/>
      <c r="H941" s="191">
        <v>16.248999999999999</v>
      </c>
      <c r="I941" s="192"/>
      <c r="J941" s="13"/>
      <c r="K941" s="13"/>
      <c r="L941" s="187"/>
      <c r="M941" s="193"/>
      <c r="N941" s="194"/>
      <c r="O941" s="194"/>
      <c r="P941" s="194"/>
      <c r="Q941" s="194"/>
      <c r="R941" s="194"/>
      <c r="S941" s="194"/>
      <c r="T941" s="195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189" t="s">
        <v>329</v>
      </c>
      <c r="AU941" s="189" t="s">
        <v>85</v>
      </c>
      <c r="AV941" s="13" t="s">
        <v>85</v>
      </c>
      <c r="AW941" s="13" t="s">
        <v>33</v>
      </c>
      <c r="AX941" s="13" t="s">
        <v>77</v>
      </c>
      <c r="AY941" s="189" t="s">
        <v>321</v>
      </c>
    </row>
    <row r="942" s="13" customFormat="1">
      <c r="A942" s="13"/>
      <c r="B942" s="187"/>
      <c r="C942" s="13"/>
      <c r="D942" s="188" t="s">
        <v>329</v>
      </c>
      <c r="E942" s="189" t="s">
        <v>1</v>
      </c>
      <c r="F942" s="190" t="s">
        <v>577</v>
      </c>
      <c r="G942" s="13"/>
      <c r="H942" s="191">
        <v>32.393000000000001</v>
      </c>
      <c r="I942" s="192"/>
      <c r="J942" s="13"/>
      <c r="K942" s="13"/>
      <c r="L942" s="187"/>
      <c r="M942" s="193"/>
      <c r="N942" s="194"/>
      <c r="O942" s="194"/>
      <c r="P942" s="194"/>
      <c r="Q942" s="194"/>
      <c r="R942" s="194"/>
      <c r="S942" s="194"/>
      <c r="T942" s="195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189" t="s">
        <v>329</v>
      </c>
      <c r="AU942" s="189" t="s">
        <v>85</v>
      </c>
      <c r="AV942" s="13" t="s">
        <v>85</v>
      </c>
      <c r="AW942" s="13" t="s">
        <v>33</v>
      </c>
      <c r="AX942" s="13" t="s">
        <v>77</v>
      </c>
      <c r="AY942" s="189" t="s">
        <v>321</v>
      </c>
    </row>
    <row r="943" s="13" customFormat="1">
      <c r="A943" s="13"/>
      <c r="B943" s="187"/>
      <c r="C943" s="13"/>
      <c r="D943" s="188" t="s">
        <v>329</v>
      </c>
      <c r="E943" s="189" t="s">
        <v>1</v>
      </c>
      <c r="F943" s="190" t="s">
        <v>578</v>
      </c>
      <c r="G943" s="13"/>
      <c r="H943" s="191">
        <v>13.749000000000001</v>
      </c>
      <c r="I943" s="192"/>
      <c r="J943" s="13"/>
      <c r="K943" s="13"/>
      <c r="L943" s="187"/>
      <c r="M943" s="193"/>
      <c r="N943" s="194"/>
      <c r="O943" s="194"/>
      <c r="P943" s="194"/>
      <c r="Q943" s="194"/>
      <c r="R943" s="194"/>
      <c r="S943" s="194"/>
      <c r="T943" s="195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189" t="s">
        <v>329</v>
      </c>
      <c r="AU943" s="189" t="s">
        <v>85</v>
      </c>
      <c r="AV943" s="13" t="s">
        <v>85</v>
      </c>
      <c r="AW943" s="13" t="s">
        <v>33</v>
      </c>
      <c r="AX943" s="13" t="s">
        <v>77</v>
      </c>
      <c r="AY943" s="189" t="s">
        <v>321</v>
      </c>
    </row>
    <row r="944" s="14" customFormat="1">
      <c r="A944" s="14"/>
      <c r="B944" s="196"/>
      <c r="C944" s="14"/>
      <c r="D944" s="188" t="s">
        <v>329</v>
      </c>
      <c r="E944" s="197" t="s">
        <v>1</v>
      </c>
      <c r="F944" s="198" t="s">
        <v>421</v>
      </c>
      <c r="G944" s="14"/>
      <c r="H944" s="199">
        <v>62.390999999999998</v>
      </c>
      <c r="I944" s="200"/>
      <c r="J944" s="14"/>
      <c r="K944" s="14"/>
      <c r="L944" s="196"/>
      <c r="M944" s="201"/>
      <c r="N944" s="202"/>
      <c r="O944" s="202"/>
      <c r="P944" s="202"/>
      <c r="Q944" s="202"/>
      <c r="R944" s="202"/>
      <c r="S944" s="202"/>
      <c r="T944" s="203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197" t="s">
        <v>329</v>
      </c>
      <c r="AU944" s="197" t="s">
        <v>85</v>
      </c>
      <c r="AV944" s="14" t="s">
        <v>88</v>
      </c>
      <c r="AW944" s="14" t="s">
        <v>33</v>
      </c>
      <c r="AX944" s="14" t="s">
        <v>77</v>
      </c>
      <c r="AY944" s="197" t="s">
        <v>321</v>
      </c>
    </row>
    <row r="945" s="15" customFormat="1">
      <c r="A945" s="15"/>
      <c r="B945" s="204"/>
      <c r="C945" s="15"/>
      <c r="D945" s="188" t="s">
        <v>329</v>
      </c>
      <c r="E945" s="205" t="s">
        <v>1</v>
      </c>
      <c r="F945" s="206" t="s">
        <v>442</v>
      </c>
      <c r="G945" s="15"/>
      <c r="H945" s="207">
        <v>64.150000000000006</v>
      </c>
      <c r="I945" s="208"/>
      <c r="J945" s="15"/>
      <c r="K945" s="15"/>
      <c r="L945" s="204"/>
      <c r="M945" s="209"/>
      <c r="N945" s="210"/>
      <c r="O945" s="210"/>
      <c r="P945" s="210"/>
      <c r="Q945" s="210"/>
      <c r="R945" s="210"/>
      <c r="S945" s="210"/>
      <c r="T945" s="211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05" t="s">
        <v>329</v>
      </c>
      <c r="AU945" s="205" t="s">
        <v>85</v>
      </c>
      <c r="AV945" s="15" t="s">
        <v>91</v>
      </c>
      <c r="AW945" s="15" t="s">
        <v>33</v>
      </c>
      <c r="AX945" s="15" t="s">
        <v>8</v>
      </c>
      <c r="AY945" s="205" t="s">
        <v>321</v>
      </c>
    </row>
    <row r="946" s="2" customFormat="1" ht="37.8" customHeight="1">
      <c r="A946" s="38"/>
      <c r="B946" s="173"/>
      <c r="C946" s="174" t="s">
        <v>1373</v>
      </c>
      <c r="D946" s="174" t="s">
        <v>323</v>
      </c>
      <c r="E946" s="175" t="s">
        <v>1374</v>
      </c>
      <c r="F946" s="176" t="s">
        <v>1375</v>
      </c>
      <c r="G946" s="177" t="s">
        <v>355</v>
      </c>
      <c r="H946" s="178">
        <v>445.57600000000002</v>
      </c>
      <c r="I946" s="179"/>
      <c r="J946" s="180">
        <f>ROUND(I946*H946,0)</f>
        <v>0</v>
      </c>
      <c r="K946" s="176" t="s">
        <v>327</v>
      </c>
      <c r="L946" s="39"/>
      <c r="M946" s="181" t="s">
        <v>1</v>
      </c>
      <c r="N946" s="182" t="s">
        <v>42</v>
      </c>
      <c r="O946" s="77"/>
      <c r="P946" s="183">
        <f>O946*H946</f>
        <v>0</v>
      </c>
      <c r="Q946" s="183">
        <v>0</v>
      </c>
      <c r="R946" s="183">
        <f>Q946*H946</f>
        <v>0</v>
      </c>
      <c r="S946" s="183">
        <v>0.050000000000000003</v>
      </c>
      <c r="T946" s="184">
        <f>S946*H946</f>
        <v>22.278800000000004</v>
      </c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R946" s="185" t="s">
        <v>91</v>
      </c>
      <c r="AT946" s="185" t="s">
        <v>323</v>
      </c>
      <c r="AU946" s="185" t="s">
        <v>85</v>
      </c>
      <c r="AY946" s="19" t="s">
        <v>321</v>
      </c>
      <c r="BE946" s="186">
        <f>IF(N946="základní",J946,0)</f>
        <v>0</v>
      </c>
      <c r="BF946" s="186">
        <f>IF(N946="snížená",J946,0)</f>
        <v>0</v>
      </c>
      <c r="BG946" s="186">
        <f>IF(N946="zákl. přenesená",J946,0)</f>
        <v>0</v>
      </c>
      <c r="BH946" s="186">
        <f>IF(N946="sníž. přenesená",J946,0)</f>
        <v>0</v>
      </c>
      <c r="BI946" s="186">
        <f>IF(N946="nulová",J946,0)</f>
        <v>0</v>
      </c>
      <c r="BJ946" s="19" t="s">
        <v>8</v>
      </c>
      <c r="BK946" s="186">
        <f>ROUND(I946*H946,0)</f>
        <v>0</v>
      </c>
      <c r="BL946" s="19" t="s">
        <v>91</v>
      </c>
      <c r="BM946" s="185" t="s">
        <v>1376</v>
      </c>
    </row>
    <row r="947" s="13" customFormat="1">
      <c r="A947" s="13"/>
      <c r="B947" s="187"/>
      <c r="C947" s="13"/>
      <c r="D947" s="188" t="s">
        <v>329</v>
      </c>
      <c r="E947" s="189" t="s">
        <v>1</v>
      </c>
      <c r="F947" s="190" t="s">
        <v>1377</v>
      </c>
      <c r="G947" s="13"/>
      <c r="H947" s="191">
        <v>2.238</v>
      </c>
      <c r="I947" s="192"/>
      <c r="J947" s="13"/>
      <c r="K947" s="13"/>
      <c r="L947" s="187"/>
      <c r="M947" s="193"/>
      <c r="N947" s="194"/>
      <c r="O947" s="194"/>
      <c r="P947" s="194"/>
      <c r="Q947" s="194"/>
      <c r="R947" s="194"/>
      <c r="S947" s="194"/>
      <c r="T947" s="195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189" t="s">
        <v>329</v>
      </c>
      <c r="AU947" s="189" t="s">
        <v>85</v>
      </c>
      <c r="AV947" s="13" t="s">
        <v>85</v>
      </c>
      <c r="AW947" s="13" t="s">
        <v>33</v>
      </c>
      <c r="AX947" s="13" t="s">
        <v>77</v>
      </c>
      <c r="AY947" s="189" t="s">
        <v>321</v>
      </c>
    </row>
    <row r="948" s="14" customFormat="1">
      <c r="A948" s="14"/>
      <c r="B948" s="196"/>
      <c r="C948" s="14"/>
      <c r="D948" s="188" t="s">
        <v>329</v>
      </c>
      <c r="E948" s="197" t="s">
        <v>1</v>
      </c>
      <c r="F948" s="198" t="s">
        <v>1378</v>
      </c>
      <c r="G948" s="14"/>
      <c r="H948" s="199">
        <v>2.238</v>
      </c>
      <c r="I948" s="200"/>
      <c r="J948" s="14"/>
      <c r="K948" s="14"/>
      <c r="L948" s="196"/>
      <c r="M948" s="201"/>
      <c r="N948" s="202"/>
      <c r="O948" s="202"/>
      <c r="P948" s="202"/>
      <c r="Q948" s="202"/>
      <c r="R948" s="202"/>
      <c r="S948" s="202"/>
      <c r="T948" s="203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197" t="s">
        <v>329</v>
      </c>
      <c r="AU948" s="197" t="s">
        <v>85</v>
      </c>
      <c r="AV948" s="14" t="s">
        <v>88</v>
      </c>
      <c r="AW948" s="14" t="s">
        <v>33</v>
      </c>
      <c r="AX948" s="14" t="s">
        <v>77</v>
      </c>
      <c r="AY948" s="197" t="s">
        <v>321</v>
      </c>
    </row>
    <row r="949" s="13" customFormat="1">
      <c r="A949" s="13"/>
      <c r="B949" s="187"/>
      <c r="C949" s="13"/>
      <c r="D949" s="188" t="s">
        <v>329</v>
      </c>
      <c r="E949" s="189" t="s">
        <v>1</v>
      </c>
      <c r="F949" s="190" t="s">
        <v>1379</v>
      </c>
      <c r="G949" s="13"/>
      <c r="H949" s="191">
        <v>33.700000000000003</v>
      </c>
      <c r="I949" s="192"/>
      <c r="J949" s="13"/>
      <c r="K949" s="13"/>
      <c r="L949" s="187"/>
      <c r="M949" s="193"/>
      <c r="N949" s="194"/>
      <c r="O949" s="194"/>
      <c r="P949" s="194"/>
      <c r="Q949" s="194"/>
      <c r="R949" s="194"/>
      <c r="S949" s="194"/>
      <c r="T949" s="195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189" t="s">
        <v>329</v>
      </c>
      <c r="AU949" s="189" t="s">
        <v>85</v>
      </c>
      <c r="AV949" s="13" t="s">
        <v>85</v>
      </c>
      <c r="AW949" s="13" t="s">
        <v>33</v>
      </c>
      <c r="AX949" s="13" t="s">
        <v>77</v>
      </c>
      <c r="AY949" s="189" t="s">
        <v>321</v>
      </c>
    </row>
    <row r="950" s="13" customFormat="1">
      <c r="A950" s="13"/>
      <c r="B950" s="187"/>
      <c r="C950" s="13"/>
      <c r="D950" s="188" t="s">
        <v>329</v>
      </c>
      <c r="E950" s="189" t="s">
        <v>1</v>
      </c>
      <c r="F950" s="190" t="s">
        <v>1380</v>
      </c>
      <c r="G950" s="13"/>
      <c r="H950" s="191">
        <v>25.905999999999999</v>
      </c>
      <c r="I950" s="192"/>
      <c r="J950" s="13"/>
      <c r="K950" s="13"/>
      <c r="L950" s="187"/>
      <c r="M950" s="193"/>
      <c r="N950" s="194"/>
      <c r="O950" s="194"/>
      <c r="P950" s="194"/>
      <c r="Q950" s="194"/>
      <c r="R950" s="194"/>
      <c r="S950" s="194"/>
      <c r="T950" s="195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189" t="s">
        <v>329</v>
      </c>
      <c r="AU950" s="189" t="s">
        <v>85</v>
      </c>
      <c r="AV950" s="13" t="s">
        <v>85</v>
      </c>
      <c r="AW950" s="13" t="s">
        <v>33</v>
      </c>
      <c r="AX950" s="13" t="s">
        <v>77</v>
      </c>
      <c r="AY950" s="189" t="s">
        <v>321</v>
      </c>
    </row>
    <row r="951" s="13" customFormat="1">
      <c r="A951" s="13"/>
      <c r="B951" s="187"/>
      <c r="C951" s="13"/>
      <c r="D951" s="188" t="s">
        <v>329</v>
      </c>
      <c r="E951" s="189" t="s">
        <v>1</v>
      </c>
      <c r="F951" s="190" t="s">
        <v>1381</v>
      </c>
      <c r="G951" s="13"/>
      <c r="H951" s="191">
        <v>37.027999999999999</v>
      </c>
      <c r="I951" s="192"/>
      <c r="J951" s="13"/>
      <c r="K951" s="13"/>
      <c r="L951" s="187"/>
      <c r="M951" s="193"/>
      <c r="N951" s="194"/>
      <c r="O951" s="194"/>
      <c r="P951" s="194"/>
      <c r="Q951" s="194"/>
      <c r="R951" s="194"/>
      <c r="S951" s="194"/>
      <c r="T951" s="195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189" t="s">
        <v>329</v>
      </c>
      <c r="AU951" s="189" t="s">
        <v>85</v>
      </c>
      <c r="AV951" s="13" t="s">
        <v>85</v>
      </c>
      <c r="AW951" s="13" t="s">
        <v>33</v>
      </c>
      <c r="AX951" s="13" t="s">
        <v>77</v>
      </c>
      <c r="AY951" s="189" t="s">
        <v>321</v>
      </c>
    </row>
    <row r="952" s="13" customFormat="1">
      <c r="A952" s="13"/>
      <c r="B952" s="187"/>
      <c r="C952" s="13"/>
      <c r="D952" s="188" t="s">
        <v>329</v>
      </c>
      <c r="E952" s="189" t="s">
        <v>1</v>
      </c>
      <c r="F952" s="190" t="s">
        <v>1382</v>
      </c>
      <c r="G952" s="13"/>
      <c r="H952" s="191">
        <v>19.893000000000001</v>
      </c>
      <c r="I952" s="192"/>
      <c r="J952" s="13"/>
      <c r="K952" s="13"/>
      <c r="L952" s="187"/>
      <c r="M952" s="193"/>
      <c r="N952" s="194"/>
      <c r="O952" s="194"/>
      <c r="P952" s="194"/>
      <c r="Q952" s="194"/>
      <c r="R952" s="194"/>
      <c r="S952" s="194"/>
      <c r="T952" s="195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189" t="s">
        <v>329</v>
      </c>
      <c r="AU952" s="189" t="s">
        <v>85</v>
      </c>
      <c r="AV952" s="13" t="s">
        <v>85</v>
      </c>
      <c r="AW952" s="13" t="s">
        <v>33</v>
      </c>
      <c r="AX952" s="13" t="s">
        <v>77</v>
      </c>
      <c r="AY952" s="189" t="s">
        <v>321</v>
      </c>
    </row>
    <row r="953" s="13" customFormat="1">
      <c r="A953" s="13"/>
      <c r="B953" s="187"/>
      <c r="C953" s="13"/>
      <c r="D953" s="188" t="s">
        <v>329</v>
      </c>
      <c r="E953" s="189" t="s">
        <v>1</v>
      </c>
      <c r="F953" s="190" t="s">
        <v>1383</v>
      </c>
      <c r="G953" s="13"/>
      <c r="H953" s="191">
        <v>55.621000000000002</v>
      </c>
      <c r="I953" s="192"/>
      <c r="J953" s="13"/>
      <c r="K953" s="13"/>
      <c r="L953" s="187"/>
      <c r="M953" s="193"/>
      <c r="N953" s="194"/>
      <c r="O953" s="194"/>
      <c r="P953" s="194"/>
      <c r="Q953" s="194"/>
      <c r="R953" s="194"/>
      <c r="S953" s="194"/>
      <c r="T953" s="195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189" t="s">
        <v>329</v>
      </c>
      <c r="AU953" s="189" t="s">
        <v>85</v>
      </c>
      <c r="AV953" s="13" t="s">
        <v>85</v>
      </c>
      <c r="AW953" s="13" t="s">
        <v>33</v>
      </c>
      <c r="AX953" s="13" t="s">
        <v>77</v>
      </c>
      <c r="AY953" s="189" t="s">
        <v>321</v>
      </c>
    </row>
    <row r="954" s="13" customFormat="1">
      <c r="A954" s="13"/>
      <c r="B954" s="187"/>
      <c r="C954" s="13"/>
      <c r="D954" s="188" t="s">
        <v>329</v>
      </c>
      <c r="E954" s="189" t="s">
        <v>1</v>
      </c>
      <c r="F954" s="190" t="s">
        <v>1384</v>
      </c>
      <c r="G954" s="13"/>
      <c r="H954" s="191">
        <v>37.368000000000002</v>
      </c>
      <c r="I954" s="192"/>
      <c r="J954" s="13"/>
      <c r="K954" s="13"/>
      <c r="L954" s="187"/>
      <c r="M954" s="193"/>
      <c r="N954" s="194"/>
      <c r="O954" s="194"/>
      <c r="P954" s="194"/>
      <c r="Q954" s="194"/>
      <c r="R954" s="194"/>
      <c r="S954" s="194"/>
      <c r="T954" s="195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189" t="s">
        <v>329</v>
      </c>
      <c r="AU954" s="189" t="s">
        <v>85</v>
      </c>
      <c r="AV954" s="13" t="s">
        <v>85</v>
      </c>
      <c r="AW954" s="13" t="s">
        <v>33</v>
      </c>
      <c r="AX954" s="13" t="s">
        <v>77</v>
      </c>
      <c r="AY954" s="189" t="s">
        <v>321</v>
      </c>
    </row>
    <row r="955" s="13" customFormat="1">
      <c r="A955" s="13"/>
      <c r="B955" s="187"/>
      <c r="C955" s="13"/>
      <c r="D955" s="188" t="s">
        <v>329</v>
      </c>
      <c r="E955" s="189" t="s">
        <v>1</v>
      </c>
      <c r="F955" s="190" t="s">
        <v>1385</v>
      </c>
      <c r="G955" s="13"/>
      <c r="H955" s="191">
        <v>25.684000000000001</v>
      </c>
      <c r="I955" s="192"/>
      <c r="J955" s="13"/>
      <c r="K955" s="13"/>
      <c r="L955" s="187"/>
      <c r="M955" s="193"/>
      <c r="N955" s="194"/>
      <c r="O955" s="194"/>
      <c r="P955" s="194"/>
      <c r="Q955" s="194"/>
      <c r="R955" s="194"/>
      <c r="S955" s="194"/>
      <c r="T955" s="195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189" t="s">
        <v>329</v>
      </c>
      <c r="AU955" s="189" t="s">
        <v>85</v>
      </c>
      <c r="AV955" s="13" t="s">
        <v>85</v>
      </c>
      <c r="AW955" s="13" t="s">
        <v>33</v>
      </c>
      <c r="AX955" s="13" t="s">
        <v>77</v>
      </c>
      <c r="AY955" s="189" t="s">
        <v>321</v>
      </c>
    </row>
    <row r="956" s="13" customFormat="1">
      <c r="A956" s="13"/>
      <c r="B956" s="187"/>
      <c r="C956" s="13"/>
      <c r="D956" s="188" t="s">
        <v>329</v>
      </c>
      <c r="E956" s="189" t="s">
        <v>1</v>
      </c>
      <c r="F956" s="190" t="s">
        <v>1386</v>
      </c>
      <c r="G956" s="13"/>
      <c r="H956" s="191">
        <v>24.475999999999999</v>
      </c>
      <c r="I956" s="192"/>
      <c r="J956" s="13"/>
      <c r="K956" s="13"/>
      <c r="L956" s="187"/>
      <c r="M956" s="193"/>
      <c r="N956" s="194"/>
      <c r="O956" s="194"/>
      <c r="P956" s="194"/>
      <c r="Q956" s="194"/>
      <c r="R956" s="194"/>
      <c r="S956" s="194"/>
      <c r="T956" s="195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189" t="s">
        <v>329</v>
      </c>
      <c r="AU956" s="189" t="s">
        <v>85</v>
      </c>
      <c r="AV956" s="13" t="s">
        <v>85</v>
      </c>
      <c r="AW956" s="13" t="s">
        <v>33</v>
      </c>
      <c r="AX956" s="13" t="s">
        <v>77</v>
      </c>
      <c r="AY956" s="189" t="s">
        <v>321</v>
      </c>
    </row>
    <row r="957" s="13" customFormat="1">
      <c r="A957" s="13"/>
      <c r="B957" s="187"/>
      <c r="C957" s="13"/>
      <c r="D957" s="188" t="s">
        <v>329</v>
      </c>
      <c r="E957" s="189" t="s">
        <v>1</v>
      </c>
      <c r="F957" s="190" t="s">
        <v>1387</v>
      </c>
      <c r="G957" s="13"/>
      <c r="H957" s="191">
        <v>85.004999999999995</v>
      </c>
      <c r="I957" s="192"/>
      <c r="J957" s="13"/>
      <c r="K957" s="13"/>
      <c r="L957" s="187"/>
      <c r="M957" s="193"/>
      <c r="N957" s="194"/>
      <c r="O957" s="194"/>
      <c r="P957" s="194"/>
      <c r="Q957" s="194"/>
      <c r="R957" s="194"/>
      <c r="S957" s="194"/>
      <c r="T957" s="195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189" t="s">
        <v>329</v>
      </c>
      <c r="AU957" s="189" t="s">
        <v>85</v>
      </c>
      <c r="AV957" s="13" t="s">
        <v>85</v>
      </c>
      <c r="AW957" s="13" t="s">
        <v>33</v>
      </c>
      <c r="AX957" s="13" t="s">
        <v>77</v>
      </c>
      <c r="AY957" s="189" t="s">
        <v>321</v>
      </c>
    </row>
    <row r="958" s="13" customFormat="1">
      <c r="A958" s="13"/>
      <c r="B958" s="187"/>
      <c r="C958" s="13"/>
      <c r="D958" s="188" t="s">
        <v>329</v>
      </c>
      <c r="E958" s="189" t="s">
        <v>1</v>
      </c>
      <c r="F958" s="190" t="s">
        <v>1388</v>
      </c>
      <c r="G958" s="13"/>
      <c r="H958" s="191">
        <v>37.975999999999999</v>
      </c>
      <c r="I958" s="192"/>
      <c r="J958" s="13"/>
      <c r="K958" s="13"/>
      <c r="L958" s="187"/>
      <c r="M958" s="193"/>
      <c r="N958" s="194"/>
      <c r="O958" s="194"/>
      <c r="P958" s="194"/>
      <c r="Q958" s="194"/>
      <c r="R958" s="194"/>
      <c r="S958" s="194"/>
      <c r="T958" s="195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189" t="s">
        <v>329</v>
      </c>
      <c r="AU958" s="189" t="s">
        <v>85</v>
      </c>
      <c r="AV958" s="13" t="s">
        <v>85</v>
      </c>
      <c r="AW958" s="13" t="s">
        <v>33</v>
      </c>
      <c r="AX958" s="13" t="s">
        <v>77</v>
      </c>
      <c r="AY958" s="189" t="s">
        <v>321</v>
      </c>
    </row>
    <row r="959" s="13" customFormat="1">
      <c r="A959" s="13"/>
      <c r="B959" s="187"/>
      <c r="C959" s="13"/>
      <c r="D959" s="188" t="s">
        <v>329</v>
      </c>
      <c r="E959" s="189" t="s">
        <v>1</v>
      </c>
      <c r="F959" s="190" t="s">
        <v>1389</v>
      </c>
      <c r="G959" s="13"/>
      <c r="H959" s="191">
        <v>39.530999999999999</v>
      </c>
      <c r="I959" s="192"/>
      <c r="J959" s="13"/>
      <c r="K959" s="13"/>
      <c r="L959" s="187"/>
      <c r="M959" s="193"/>
      <c r="N959" s="194"/>
      <c r="O959" s="194"/>
      <c r="P959" s="194"/>
      <c r="Q959" s="194"/>
      <c r="R959" s="194"/>
      <c r="S959" s="194"/>
      <c r="T959" s="195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189" t="s">
        <v>329</v>
      </c>
      <c r="AU959" s="189" t="s">
        <v>85</v>
      </c>
      <c r="AV959" s="13" t="s">
        <v>85</v>
      </c>
      <c r="AW959" s="13" t="s">
        <v>33</v>
      </c>
      <c r="AX959" s="13" t="s">
        <v>77</v>
      </c>
      <c r="AY959" s="189" t="s">
        <v>321</v>
      </c>
    </row>
    <row r="960" s="13" customFormat="1">
      <c r="A960" s="13"/>
      <c r="B960" s="187"/>
      <c r="C960" s="13"/>
      <c r="D960" s="188" t="s">
        <v>329</v>
      </c>
      <c r="E960" s="189" t="s">
        <v>1</v>
      </c>
      <c r="F960" s="190" t="s">
        <v>1390</v>
      </c>
      <c r="G960" s="13"/>
      <c r="H960" s="191">
        <v>21.149999999999999</v>
      </c>
      <c r="I960" s="192"/>
      <c r="J960" s="13"/>
      <c r="K960" s="13"/>
      <c r="L960" s="187"/>
      <c r="M960" s="193"/>
      <c r="N960" s="194"/>
      <c r="O960" s="194"/>
      <c r="P960" s="194"/>
      <c r="Q960" s="194"/>
      <c r="R960" s="194"/>
      <c r="S960" s="194"/>
      <c r="T960" s="195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189" t="s">
        <v>329</v>
      </c>
      <c r="AU960" s="189" t="s">
        <v>85</v>
      </c>
      <c r="AV960" s="13" t="s">
        <v>85</v>
      </c>
      <c r="AW960" s="13" t="s">
        <v>33</v>
      </c>
      <c r="AX960" s="13" t="s">
        <v>77</v>
      </c>
      <c r="AY960" s="189" t="s">
        <v>321</v>
      </c>
    </row>
    <row r="961" s="14" customFormat="1">
      <c r="A961" s="14"/>
      <c r="B961" s="196"/>
      <c r="C961" s="14"/>
      <c r="D961" s="188" t="s">
        <v>329</v>
      </c>
      <c r="E961" s="197" t="s">
        <v>1</v>
      </c>
      <c r="F961" s="198" t="s">
        <v>1391</v>
      </c>
      <c r="G961" s="14"/>
      <c r="H961" s="199">
        <v>443.33800000000002</v>
      </c>
      <c r="I961" s="200"/>
      <c r="J961" s="14"/>
      <c r="K961" s="14"/>
      <c r="L961" s="196"/>
      <c r="M961" s="201"/>
      <c r="N961" s="202"/>
      <c r="O961" s="202"/>
      <c r="P961" s="202"/>
      <c r="Q961" s="202"/>
      <c r="R961" s="202"/>
      <c r="S961" s="202"/>
      <c r="T961" s="203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197" t="s">
        <v>329</v>
      </c>
      <c r="AU961" s="197" t="s">
        <v>85</v>
      </c>
      <c r="AV961" s="14" t="s">
        <v>88</v>
      </c>
      <c r="AW961" s="14" t="s">
        <v>33</v>
      </c>
      <c r="AX961" s="14" t="s">
        <v>77</v>
      </c>
      <c r="AY961" s="197" t="s">
        <v>321</v>
      </c>
    </row>
    <row r="962" s="15" customFormat="1">
      <c r="A962" s="15"/>
      <c r="B962" s="204"/>
      <c r="C962" s="15"/>
      <c r="D962" s="188" t="s">
        <v>329</v>
      </c>
      <c r="E962" s="205" t="s">
        <v>1</v>
      </c>
      <c r="F962" s="206" t="s">
        <v>442</v>
      </c>
      <c r="G962" s="15"/>
      <c r="H962" s="207">
        <v>445.57600000000002</v>
      </c>
      <c r="I962" s="208"/>
      <c r="J962" s="15"/>
      <c r="K962" s="15"/>
      <c r="L962" s="204"/>
      <c r="M962" s="209"/>
      <c r="N962" s="210"/>
      <c r="O962" s="210"/>
      <c r="P962" s="210"/>
      <c r="Q962" s="210"/>
      <c r="R962" s="210"/>
      <c r="S962" s="210"/>
      <c r="T962" s="211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05" t="s">
        <v>329</v>
      </c>
      <c r="AU962" s="205" t="s">
        <v>85</v>
      </c>
      <c r="AV962" s="15" t="s">
        <v>91</v>
      </c>
      <c r="AW962" s="15" t="s">
        <v>33</v>
      </c>
      <c r="AX962" s="15" t="s">
        <v>8</v>
      </c>
      <c r="AY962" s="205" t="s">
        <v>321</v>
      </c>
    </row>
    <row r="963" s="2" customFormat="1" ht="37.8" customHeight="1">
      <c r="A963" s="38"/>
      <c r="B963" s="173"/>
      <c r="C963" s="174" t="s">
        <v>1392</v>
      </c>
      <c r="D963" s="174" t="s">
        <v>323</v>
      </c>
      <c r="E963" s="175" t="s">
        <v>1393</v>
      </c>
      <c r="F963" s="176" t="s">
        <v>1394</v>
      </c>
      <c r="G963" s="177" t="s">
        <v>355</v>
      </c>
      <c r="H963" s="178">
        <v>1121.983</v>
      </c>
      <c r="I963" s="179"/>
      <c r="J963" s="180">
        <f>ROUND(I963*H963,0)</f>
        <v>0</v>
      </c>
      <c r="K963" s="176" t="s">
        <v>327</v>
      </c>
      <c r="L963" s="39"/>
      <c r="M963" s="181" t="s">
        <v>1</v>
      </c>
      <c r="N963" s="182" t="s">
        <v>42</v>
      </c>
      <c r="O963" s="77"/>
      <c r="P963" s="183">
        <f>O963*H963</f>
        <v>0</v>
      </c>
      <c r="Q963" s="183">
        <v>0</v>
      </c>
      <c r="R963" s="183">
        <f>Q963*H963</f>
        <v>0</v>
      </c>
      <c r="S963" s="183">
        <v>0.045999999999999999</v>
      </c>
      <c r="T963" s="184">
        <f>S963*H963</f>
        <v>51.611217999999994</v>
      </c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R963" s="185" t="s">
        <v>91</v>
      </c>
      <c r="AT963" s="185" t="s">
        <v>323</v>
      </c>
      <c r="AU963" s="185" t="s">
        <v>85</v>
      </c>
      <c r="AY963" s="19" t="s">
        <v>321</v>
      </c>
      <c r="BE963" s="186">
        <f>IF(N963="základní",J963,0)</f>
        <v>0</v>
      </c>
      <c r="BF963" s="186">
        <f>IF(N963="snížená",J963,0)</f>
        <v>0</v>
      </c>
      <c r="BG963" s="186">
        <f>IF(N963="zákl. přenesená",J963,0)</f>
        <v>0</v>
      </c>
      <c r="BH963" s="186">
        <f>IF(N963="sníž. přenesená",J963,0)</f>
        <v>0</v>
      </c>
      <c r="BI963" s="186">
        <f>IF(N963="nulová",J963,0)</f>
        <v>0</v>
      </c>
      <c r="BJ963" s="19" t="s">
        <v>8</v>
      </c>
      <c r="BK963" s="186">
        <f>ROUND(I963*H963,0)</f>
        <v>0</v>
      </c>
      <c r="BL963" s="19" t="s">
        <v>91</v>
      </c>
      <c r="BM963" s="185" t="s">
        <v>1395</v>
      </c>
    </row>
    <row r="964" s="13" customFormat="1">
      <c r="A964" s="13"/>
      <c r="B964" s="187"/>
      <c r="C964" s="13"/>
      <c r="D964" s="188" t="s">
        <v>329</v>
      </c>
      <c r="E964" s="189" t="s">
        <v>1</v>
      </c>
      <c r="F964" s="190" t="s">
        <v>1396</v>
      </c>
      <c r="G964" s="13"/>
      <c r="H964" s="191">
        <v>74.647999999999996</v>
      </c>
      <c r="I964" s="192"/>
      <c r="J964" s="13"/>
      <c r="K964" s="13"/>
      <c r="L964" s="187"/>
      <c r="M964" s="193"/>
      <c r="N964" s="194"/>
      <c r="O964" s="194"/>
      <c r="P964" s="194"/>
      <c r="Q964" s="194"/>
      <c r="R964" s="194"/>
      <c r="S964" s="194"/>
      <c r="T964" s="195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189" t="s">
        <v>329</v>
      </c>
      <c r="AU964" s="189" t="s">
        <v>85</v>
      </c>
      <c r="AV964" s="13" t="s">
        <v>85</v>
      </c>
      <c r="AW964" s="13" t="s">
        <v>33</v>
      </c>
      <c r="AX964" s="13" t="s">
        <v>77</v>
      </c>
      <c r="AY964" s="189" t="s">
        <v>321</v>
      </c>
    </row>
    <row r="965" s="13" customFormat="1">
      <c r="A965" s="13"/>
      <c r="B965" s="187"/>
      <c r="C965" s="13"/>
      <c r="D965" s="188" t="s">
        <v>329</v>
      </c>
      <c r="E965" s="189" t="s">
        <v>1</v>
      </c>
      <c r="F965" s="190" t="s">
        <v>1397</v>
      </c>
      <c r="G965" s="13"/>
      <c r="H965" s="191">
        <v>63.116</v>
      </c>
      <c r="I965" s="192"/>
      <c r="J965" s="13"/>
      <c r="K965" s="13"/>
      <c r="L965" s="187"/>
      <c r="M965" s="193"/>
      <c r="N965" s="194"/>
      <c r="O965" s="194"/>
      <c r="P965" s="194"/>
      <c r="Q965" s="194"/>
      <c r="R965" s="194"/>
      <c r="S965" s="194"/>
      <c r="T965" s="195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189" t="s">
        <v>329</v>
      </c>
      <c r="AU965" s="189" t="s">
        <v>85</v>
      </c>
      <c r="AV965" s="13" t="s">
        <v>85</v>
      </c>
      <c r="AW965" s="13" t="s">
        <v>33</v>
      </c>
      <c r="AX965" s="13" t="s">
        <v>77</v>
      </c>
      <c r="AY965" s="189" t="s">
        <v>321</v>
      </c>
    </row>
    <row r="966" s="13" customFormat="1">
      <c r="A966" s="13"/>
      <c r="B966" s="187"/>
      <c r="C966" s="13"/>
      <c r="D966" s="188" t="s">
        <v>329</v>
      </c>
      <c r="E966" s="189" t="s">
        <v>1</v>
      </c>
      <c r="F966" s="190" t="s">
        <v>1398</v>
      </c>
      <c r="G966" s="13"/>
      <c r="H966" s="191">
        <v>76.322000000000003</v>
      </c>
      <c r="I966" s="192"/>
      <c r="J966" s="13"/>
      <c r="K966" s="13"/>
      <c r="L966" s="187"/>
      <c r="M966" s="193"/>
      <c r="N966" s="194"/>
      <c r="O966" s="194"/>
      <c r="P966" s="194"/>
      <c r="Q966" s="194"/>
      <c r="R966" s="194"/>
      <c r="S966" s="194"/>
      <c r="T966" s="195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189" t="s">
        <v>329</v>
      </c>
      <c r="AU966" s="189" t="s">
        <v>85</v>
      </c>
      <c r="AV966" s="13" t="s">
        <v>85</v>
      </c>
      <c r="AW966" s="13" t="s">
        <v>33</v>
      </c>
      <c r="AX966" s="13" t="s">
        <v>77</v>
      </c>
      <c r="AY966" s="189" t="s">
        <v>321</v>
      </c>
    </row>
    <row r="967" s="13" customFormat="1">
      <c r="A967" s="13"/>
      <c r="B967" s="187"/>
      <c r="C967" s="13"/>
      <c r="D967" s="188" t="s">
        <v>329</v>
      </c>
      <c r="E967" s="189" t="s">
        <v>1</v>
      </c>
      <c r="F967" s="190" t="s">
        <v>1399</v>
      </c>
      <c r="G967" s="13"/>
      <c r="H967" s="191">
        <v>60.945999999999998</v>
      </c>
      <c r="I967" s="192"/>
      <c r="J967" s="13"/>
      <c r="K967" s="13"/>
      <c r="L967" s="187"/>
      <c r="M967" s="193"/>
      <c r="N967" s="194"/>
      <c r="O967" s="194"/>
      <c r="P967" s="194"/>
      <c r="Q967" s="194"/>
      <c r="R967" s="194"/>
      <c r="S967" s="194"/>
      <c r="T967" s="195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189" t="s">
        <v>329</v>
      </c>
      <c r="AU967" s="189" t="s">
        <v>85</v>
      </c>
      <c r="AV967" s="13" t="s">
        <v>85</v>
      </c>
      <c r="AW967" s="13" t="s">
        <v>33</v>
      </c>
      <c r="AX967" s="13" t="s">
        <v>77</v>
      </c>
      <c r="AY967" s="189" t="s">
        <v>321</v>
      </c>
    </row>
    <row r="968" s="13" customFormat="1">
      <c r="A968" s="13"/>
      <c r="B968" s="187"/>
      <c r="C968" s="13"/>
      <c r="D968" s="188" t="s">
        <v>329</v>
      </c>
      <c r="E968" s="189" t="s">
        <v>1</v>
      </c>
      <c r="F968" s="190" t="s">
        <v>1400</v>
      </c>
      <c r="G968" s="13"/>
      <c r="H968" s="191">
        <v>92.689999999999998</v>
      </c>
      <c r="I968" s="192"/>
      <c r="J968" s="13"/>
      <c r="K968" s="13"/>
      <c r="L968" s="187"/>
      <c r="M968" s="193"/>
      <c r="N968" s="194"/>
      <c r="O968" s="194"/>
      <c r="P968" s="194"/>
      <c r="Q968" s="194"/>
      <c r="R968" s="194"/>
      <c r="S968" s="194"/>
      <c r="T968" s="195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189" t="s">
        <v>329</v>
      </c>
      <c r="AU968" s="189" t="s">
        <v>85</v>
      </c>
      <c r="AV968" s="13" t="s">
        <v>85</v>
      </c>
      <c r="AW968" s="13" t="s">
        <v>33</v>
      </c>
      <c r="AX968" s="13" t="s">
        <v>77</v>
      </c>
      <c r="AY968" s="189" t="s">
        <v>321</v>
      </c>
    </row>
    <row r="969" s="13" customFormat="1">
      <c r="A969" s="13"/>
      <c r="B969" s="187"/>
      <c r="C969" s="13"/>
      <c r="D969" s="188" t="s">
        <v>329</v>
      </c>
      <c r="E969" s="189" t="s">
        <v>1</v>
      </c>
      <c r="F969" s="190" t="s">
        <v>1401</v>
      </c>
      <c r="G969" s="13"/>
      <c r="H969" s="191">
        <v>57.877000000000002</v>
      </c>
      <c r="I969" s="192"/>
      <c r="J969" s="13"/>
      <c r="K969" s="13"/>
      <c r="L969" s="187"/>
      <c r="M969" s="193"/>
      <c r="N969" s="194"/>
      <c r="O969" s="194"/>
      <c r="P969" s="194"/>
      <c r="Q969" s="194"/>
      <c r="R969" s="194"/>
      <c r="S969" s="194"/>
      <c r="T969" s="195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189" t="s">
        <v>329</v>
      </c>
      <c r="AU969" s="189" t="s">
        <v>85</v>
      </c>
      <c r="AV969" s="13" t="s">
        <v>85</v>
      </c>
      <c r="AW969" s="13" t="s">
        <v>33</v>
      </c>
      <c r="AX969" s="13" t="s">
        <v>77</v>
      </c>
      <c r="AY969" s="189" t="s">
        <v>321</v>
      </c>
    </row>
    <row r="970" s="13" customFormat="1">
      <c r="A970" s="13"/>
      <c r="B970" s="187"/>
      <c r="C970" s="13"/>
      <c r="D970" s="188" t="s">
        <v>329</v>
      </c>
      <c r="E970" s="189" t="s">
        <v>1</v>
      </c>
      <c r="F970" s="190" t="s">
        <v>1402</v>
      </c>
      <c r="G970" s="13"/>
      <c r="H970" s="191">
        <v>47.554000000000002</v>
      </c>
      <c r="I970" s="192"/>
      <c r="J970" s="13"/>
      <c r="K970" s="13"/>
      <c r="L970" s="187"/>
      <c r="M970" s="193"/>
      <c r="N970" s="194"/>
      <c r="O970" s="194"/>
      <c r="P970" s="194"/>
      <c r="Q970" s="194"/>
      <c r="R970" s="194"/>
      <c r="S970" s="194"/>
      <c r="T970" s="195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189" t="s">
        <v>329</v>
      </c>
      <c r="AU970" s="189" t="s">
        <v>85</v>
      </c>
      <c r="AV970" s="13" t="s">
        <v>85</v>
      </c>
      <c r="AW970" s="13" t="s">
        <v>33</v>
      </c>
      <c r="AX970" s="13" t="s">
        <v>77</v>
      </c>
      <c r="AY970" s="189" t="s">
        <v>321</v>
      </c>
    </row>
    <row r="971" s="13" customFormat="1">
      <c r="A971" s="13"/>
      <c r="B971" s="187"/>
      <c r="C971" s="13"/>
      <c r="D971" s="188" t="s">
        <v>329</v>
      </c>
      <c r="E971" s="189" t="s">
        <v>1</v>
      </c>
      <c r="F971" s="190" t="s">
        <v>1403</v>
      </c>
      <c r="G971" s="13"/>
      <c r="H971" s="191">
        <v>46.841000000000001</v>
      </c>
      <c r="I971" s="192"/>
      <c r="J971" s="13"/>
      <c r="K971" s="13"/>
      <c r="L971" s="187"/>
      <c r="M971" s="193"/>
      <c r="N971" s="194"/>
      <c r="O971" s="194"/>
      <c r="P971" s="194"/>
      <c r="Q971" s="194"/>
      <c r="R971" s="194"/>
      <c r="S971" s="194"/>
      <c r="T971" s="195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189" t="s">
        <v>329</v>
      </c>
      <c r="AU971" s="189" t="s">
        <v>85</v>
      </c>
      <c r="AV971" s="13" t="s">
        <v>85</v>
      </c>
      <c r="AW971" s="13" t="s">
        <v>33</v>
      </c>
      <c r="AX971" s="13" t="s">
        <v>77</v>
      </c>
      <c r="AY971" s="189" t="s">
        <v>321</v>
      </c>
    </row>
    <row r="972" s="13" customFormat="1">
      <c r="A972" s="13"/>
      <c r="B972" s="187"/>
      <c r="C972" s="13"/>
      <c r="D972" s="188" t="s">
        <v>329</v>
      </c>
      <c r="E972" s="189" t="s">
        <v>1</v>
      </c>
      <c r="F972" s="190" t="s">
        <v>1404</v>
      </c>
      <c r="G972" s="13"/>
      <c r="H972" s="191">
        <v>106.237</v>
      </c>
      <c r="I972" s="192"/>
      <c r="J972" s="13"/>
      <c r="K972" s="13"/>
      <c r="L972" s="187"/>
      <c r="M972" s="193"/>
      <c r="N972" s="194"/>
      <c r="O972" s="194"/>
      <c r="P972" s="194"/>
      <c r="Q972" s="194"/>
      <c r="R972" s="194"/>
      <c r="S972" s="194"/>
      <c r="T972" s="195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189" t="s">
        <v>329</v>
      </c>
      <c r="AU972" s="189" t="s">
        <v>85</v>
      </c>
      <c r="AV972" s="13" t="s">
        <v>85</v>
      </c>
      <c r="AW972" s="13" t="s">
        <v>33</v>
      </c>
      <c r="AX972" s="13" t="s">
        <v>77</v>
      </c>
      <c r="AY972" s="189" t="s">
        <v>321</v>
      </c>
    </row>
    <row r="973" s="13" customFormat="1">
      <c r="A973" s="13"/>
      <c r="B973" s="187"/>
      <c r="C973" s="13"/>
      <c r="D973" s="188" t="s">
        <v>329</v>
      </c>
      <c r="E973" s="189" t="s">
        <v>1</v>
      </c>
      <c r="F973" s="190" t="s">
        <v>1405</v>
      </c>
      <c r="G973" s="13"/>
      <c r="H973" s="191">
        <v>96.286000000000001</v>
      </c>
      <c r="I973" s="192"/>
      <c r="J973" s="13"/>
      <c r="K973" s="13"/>
      <c r="L973" s="187"/>
      <c r="M973" s="193"/>
      <c r="N973" s="194"/>
      <c r="O973" s="194"/>
      <c r="P973" s="194"/>
      <c r="Q973" s="194"/>
      <c r="R973" s="194"/>
      <c r="S973" s="194"/>
      <c r="T973" s="195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189" t="s">
        <v>329</v>
      </c>
      <c r="AU973" s="189" t="s">
        <v>85</v>
      </c>
      <c r="AV973" s="13" t="s">
        <v>85</v>
      </c>
      <c r="AW973" s="13" t="s">
        <v>33</v>
      </c>
      <c r="AX973" s="13" t="s">
        <v>77</v>
      </c>
      <c r="AY973" s="189" t="s">
        <v>321</v>
      </c>
    </row>
    <row r="974" s="13" customFormat="1">
      <c r="A974" s="13"/>
      <c r="B974" s="187"/>
      <c r="C974" s="13"/>
      <c r="D974" s="188" t="s">
        <v>329</v>
      </c>
      <c r="E974" s="189" t="s">
        <v>1</v>
      </c>
      <c r="F974" s="190" t="s">
        <v>1406</v>
      </c>
      <c r="G974" s="13"/>
      <c r="H974" s="191">
        <v>80.909999999999997</v>
      </c>
      <c r="I974" s="192"/>
      <c r="J974" s="13"/>
      <c r="K974" s="13"/>
      <c r="L974" s="187"/>
      <c r="M974" s="193"/>
      <c r="N974" s="194"/>
      <c r="O974" s="194"/>
      <c r="P974" s="194"/>
      <c r="Q974" s="194"/>
      <c r="R974" s="194"/>
      <c r="S974" s="194"/>
      <c r="T974" s="195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189" t="s">
        <v>329</v>
      </c>
      <c r="AU974" s="189" t="s">
        <v>85</v>
      </c>
      <c r="AV974" s="13" t="s">
        <v>85</v>
      </c>
      <c r="AW974" s="13" t="s">
        <v>33</v>
      </c>
      <c r="AX974" s="13" t="s">
        <v>77</v>
      </c>
      <c r="AY974" s="189" t="s">
        <v>321</v>
      </c>
    </row>
    <row r="975" s="13" customFormat="1">
      <c r="A975" s="13"/>
      <c r="B975" s="187"/>
      <c r="C975" s="13"/>
      <c r="D975" s="188" t="s">
        <v>329</v>
      </c>
      <c r="E975" s="189" t="s">
        <v>1</v>
      </c>
      <c r="F975" s="190" t="s">
        <v>1407</v>
      </c>
      <c r="G975" s="13"/>
      <c r="H975" s="191">
        <v>57.164000000000001</v>
      </c>
      <c r="I975" s="192"/>
      <c r="J975" s="13"/>
      <c r="K975" s="13"/>
      <c r="L975" s="187"/>
      <c r="M975" s="193"/>
      <c r="N975" s="194"/>
      <c r="O975" s="194"/>
      <c r="P975" s="194"/>
      <c r="Q975" s="194"/>
      <c r="R975" s="194"/>
      <c r="S975" s="194"/>
      <c r="T975" s="195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189" t="s">
        <v>329</v>
      </c>
      <c r="AU975" s="189" t="s">
        <v>85</v>
      </c>
      <c r="AV975" s="13" t="s">
        <v>85</v>
      </c>
      <c r="AW975" s="13" t="s">
        <v>33</v>
      </c>
      <c r="AX975" s="13" t="s">
        <v>77</v>
      </c>
      <c r="AY975" s="189" t="s">
        <v>321</v>
      </c>
    </row>
    <row r="976" s="13" customFormat="1">
      <c r="A976" s="13"/>
      <c r="B976" s="187"/>
      <c r="C976" s="13"/>
      <c r="D976" s="188" t="s">
        <v>329</v>
      </c>
      <c r="E976" s="189" t="s">
        <v>1</v>
      </c>
      <c r="F976" s="190" t="s">
        <v>1408</v>
      </c>
      <c r="G976" s="13"/>
      <c r="H976" s="191">
        <v>66.774000000000001</v>
      </c>
      <c r="I976" s="192"/>
      <c r="J976" s="13"/>
      <c r="K976" s="13"/>
      <c r="L976" s="187"/>
      <c r="M976" s="193"/>
      <c r="N976" s="194"/>
      <c r="O976" s="194"/>
      <c r="P976" s="194"/>
      <c r="Q976" s="194"/>
      <c r="R976" s="194"/>
      <c r="S976" s="194"/>
      <c r="T976" s="195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189" t="s">
        <v>329</v>
      </c>
      <c r="AU976" s="189" t="s">
        <v>85</v>
      </c>
      <c r="AV976" s="13" t="s">
        <v>85</v>
      </c>
      <c r="AW976" s="13" t="s">
        <v>33</v>
      </c>
      <c r="AX976" s="13" t="s">
        <v>77</v>
      </c>
      <c r="AY976" s="189" t="s">
        <v>321</v>
      </c>
    </row>
    <row r="977" s="13" customFormat="1">
      <c r="A977" s="13"/>
      <c r="B977" s="187"/>
      <c r="C977" s="13"/>
      <c r="D977" s="188" t="s">
        <v>329</v>
      </c>
      <c r="E977" s="189" t="s">
        <v>1</v>
      </c>
      <c r="F977" s="190" t="s">
        <v>1409</v>
      </c>
      <c r="G977" s="13"/>
      <c r="H977" s="191">
        <v>70.555999999999997</v>
      </c>
      <c r="I977" s="192"/>
      <c r="J977" s="13"/>
      <c r="K977" s="13"/>
      <c r="L977" s="187"/>
      <c r="M977" s="193"/>
      <c r="N977" s="194"/>
      <c r="O977" s="194"/>
      <c r="P977" s="194"/>
      <c r="Q977" s="194"/>
      <c r="R977" s="194"/>
      <c r="S977" s="194"/>
      <c r="T977" s="195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189" t="s">
        <v>329</v>
      </c>
      <c r="AU977" s="189" t="s">
        <v>85</v>
      </c>
      <c r="AV977" s="13" t="s">
        <v>85</v>
      </c>
      <c r="AW977" s="13" t="s">
        <v>33</v>
      </c>
      <c r="AX977" s="13" t="s">
        <v>77</v>
      </c>
      <c r="AY977" s="189" t="s">
        <v>321</v>
      </c>
    </row>
    <row r="978" s="13" customFormat="1">
      <c r="A978" s="13"/>
      <c r="B978" s="187"/>
      <c r="C978" s="13"/>
      <c r="D978" s="188" t="s">
        <v>329</v>
      </c>
      <c r="E978" s="189" t="s">
        <v>1</v>
      </c>
      <c r="F978" s="190" t="s">
        <v>1410</v>
      </c>
      <c r="G978" s="13"/>
      <c r="H978" s="191">
        <v>71.671999999999997</v>
      </c>
      <c r="I978" s="192"/>
      <c r="J978" s="13"/>
      <c r="K978" s="13"/>
      <c r="L978" s="187"/>
      <c r="M978" s="193"/>
      <c r="N978" s="194"/>
      <c r="O978" s="194"/>
      <c r="P978" s="194"/>
      <c r="Q978" s="194"/>
      <c r="R978" s="194"/>
      <c r="S978" s="194"/>
      <c r="T978" s="195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189" t="s">
        <v>329</v>
      </c>
      <c r="AU978" s="189" t="s">
        <v>85</v>
      </c>
      <c r="AV978" s="13" t="s">
        <v>85</v>
      </c>
      <c r="AW978" s="13" t="s">
        <v>33</v>
      </c>
      <c r="AX978" s="13" t="s">
        <v>77</v>
      </c>
      <c r="AY978" s="189" t="s">
        <v>321</v>
      </c>
    </row>
    <row r="979" s="13" customFormat="1">
      <c r="A979" s="13"/>
      <c r="B979" s="187"/>
      <c r="C979" s="13"/>
      <c r="D979" s="188" t="s">
        <v>329</v>
      </c>
      <c r="E979" s="189" t="s">
        <v>1</v>
      </c>
      <c r="F979" s="190" t="s">
        <v>1411</v>
      </c>
      <c r="G979" s="13"/>
      <c r="H979" s="191">
        <v>52.390000000000001</v>
      </c>
      <c r="I979" s="192"/>
      <c r="J979" s="13"/>
      <c r="K979" s="13"/>
      <c r="L979" s="187"/>
      <c r="M979" s="193"/>
      <c r="N979" s="194"/>
      <c r="O979" s="194"/>
      <c r="P979" s="194"/>
      <c r="Q979" s="194"/>
      <c r="R979" s="194"/>
      <c r="S979" s="194"/>
      <c r="T979" s="195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189" t="s">
        <v>329</v>
      </c>
      <c r="AU979" s="189" t="s">
        <v>85</v>
      </c>
      <c r="AV979" s="13" t="s">
        <v>85</v>
      </c>
      <c r="AW979" s="13" t="s">
        <v>33</v>
      </c>
      <c r="AX979" s="13" t="s">
        <v>77</v>
      </c>
      <c r="AY979" s="189" t="s">
        <v>321</v>
      </c>
    </row>
    <row r="980" s="14" customFormat="1">
      <c r="A980" s="14"/>
      <c r="B980" s="196"/>
      <c r="C980" s="14"/>
      <c r="D980" s="188" t="s">
        <v>329</v>
      </c>
      <c r="E980" s="197" t="s">
        <v>1</v>
      </c>
      <c r="F980" s="198" t="s">
        <v>1391</v>
      </c>
      <c r="G980" s="14"/>
      <c r="H980" s="199">
        <v>1121.983</v>
      </c>
      <c r="I980" s="200"/>
      <c r="J980" s="14"/>
      <c r="K980" s="14"/>
      <c r="L980" s="196"/>
      <c r="M980" s="201"/>
      <c r="N980" s="202"/>
      <c r="O980" s="202"/>
      <c r="P980" s="202"/>
      <c r="Q980" s="202"/>
      <c r="R980" s="202"/>
      <c r="S980" s="202"/>
      <c r="T980" s="203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197" t="s">
        <v>329</v>
      </c>
      <c r="AU980" s="197" t="s">
        <v>85</v>
      </c>
      <c r="AV980" s="14" t="s">
        <v>88</v>
      </c>
      <c r="AW980" s="14" t="s">
        <v>33</v>
      </c>
      <c r="AX980" s="14" t="s">
        <v>77</v>
      </c>
      <c r="AY980" s="197" t="s">
        <v>321</v>
      </c>
    </row>
    <row r="981" s="15" customFormat="1">
      <c r="A981" s="15"/>
      <c r="B981" s="204"/>
      <c r="C981" s="15"/>
      <c r="D981" s="188" t="s">
        <v>329</v>
      </c>
      <c r="E981" s="205" t="s">
        <v>1</v>
      </c>
      <c r="F981" s="206" t="s">
        <v>1412</v>
      </c>
      <c r="G981" s="15"/>
      <c r="H981" s="207">
        <v>1121.983</v>
      </c>
      <c r="I981" s="208"/>
      <c r="J981" s="15"/>
      <c r="K981" s="15"/>
      <c r="L981" s="204"/>
      <c r="M981" s="209"/>
      <c r="N981" s="210"/>
      <c r="O981" s="210"/>
      <c r="P981" s="210"/>
      <c r="Q981" s="210"/>
      <c r="R981" s="210"/>
      <c r="S981" s="210"/>
      <c r="T981" s="211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T981" s="205" t="s">
        <v>329</v>
      </c>
      <c r="AU981" s="205" t="s">
        <v>85</v>
      </c>
      <c r="AV981" s="15" t="s">
        <v>91</v>
      </c>
      <c r="AW981" s="15" t="s">
        <v>33</v>
      </c>
      <c r="AX981" s="15" t="s">
        <v>8</v>
      </c>
      <c r="AY981" s="205" t="s">
        <v>321</v>
      </c>
    </row>
    <row r="982" s="2" customFormat="1" ht="37.8" customHeight="1">
      <c r="A982" s="38"/>
      <c r="B982" s="173"/>
      <c r="C982" s="174" t="s">
        <v>1413</v>
      </c>
      <c r="D982" s="174" t="s">
        <v>323</v>
      </c>
      <c r="E982" s="175" t="s">
        <v>1414</v>
      </c>
      <c r="F982" s="176" t="s">
        <v>1415</v>
      </c>
      <c r="G982" s="177" t="s">
        <v>355</v>
      </c>
      <c r="H982" s="178">
        <v>798.53899999999999</v>
      </c>
      <c r="I982" s="179"/>
      <c r="J982" s="180">
        <f>ROUND(I982*H982,0)</f>
        <v>0</v>
      </c>
      <c r="K982" s="176" t="s">
        <v>327</v>
      </c>
      <c r="L982" s="39"/>
      <c r="M982" s="181" t="s">
        <v>1</v>
      </c>
      <c r="N982" s="182" t="s">
        <v>42</v>
      </c>
      <c r="O982" s="77"/>
      <c r="P982" s="183">
        <f>O982*H982</f>
        <v>0</v>
      </c>
      <c r="Q982" s="183">
        <v>0</v>
      </c>
      <c r="R982" s="183">
        <f>Q982*H982</f>
        <v>0</v>
      </c>
      <c r="S982" s="183">
        <v>0.016</v>
      </c>
      <c r="T982" s="184">
        <f>S982*H982</f>
        <v>12.776624</v>
      </c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R982" s="185" t="s">
        <v>91</v>
      </c>
      <c r="AT982" s="185" t="s">
        <v>323</v>
      </c>
      <c r="AU982" s="185" t="s">
        <v>85</v>
      </c>
      <c r="AY982" s="19" t="s">
        <v>321</v>
      </c>
      <c r="BE982" s="186">
        <f>IF(N982="základní",J982,0)</f>
        <v>0</v>
      </c>
      <c r="BF982" s="186">
        <f>IF(N982="snížená",J982,0)</f>
        <v>0</v>
      </c>
      <c r="BG982" s="186">
        <f>IF(N982="zákl. přenesená",J982,0)</f>
        <v>0</v>
      </c>
      <c r="BH982" s="186">
        <f>IF(N982="sníž. přenesená",J982,0)</f>
        <v>0</v>
      </c>
      <c r="BI982" s="186">
        <f>IF(N982="nulová",J982,0)</f>
        <v>0</v>
      </c>
      <c r="BJ982" s="19" t="s">
        <v>8</v>
      </c>
      <c r="BK982" s="186">
        <f>ROUND(I982*H982,0)</f>
        <v>0</v>
      </c>
      <c r="BL982" s="19" t="s">
        <v>91</v>
      </c>
      <c r="BM982" s="185" t="s">
        <v>1416</v>
      </c>
    </row>
    <row r="983" s="13" customFormat="1">
      <c r="A983" s="13"/>
      <c r="B983" s="187"/>
      <c r="C983" s="13"/>
      <c r="D983" s="188" t="s">
        <v>329</v>
      </c>
      <c r="E983" s="189" t="s">
        <v>1</v>
      </c>
      <c r="F983" s="190" t="s">
        <v>142</v>
      </c>
      <c r="G983" s="13"/>
      <c r="H983" s="191">
        <v>94.938000000000002</v>
      </c>
      <c r="I983" s="192"/>
      <c r="J983" s="13"/>
      <c r="K983" s="13"/>
      <c r="L983" s="187"/>
      <c r="M983" s="193"/>
      <c r="N983" s="194"/>
      <c r="O983" s="194"/>
      <c r="P983" s="194"/>
      <c r="Q983" s="194"/>
      <c r="R983" s="194"/>
      <c r="S983" s="194"/>
      <c r="T983" s="195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189" t="s">
        <v>329</v>
      </c>
      <c r="AU983" s="189" t="s">
        <v>85</v>
      </c>
      <c r="AV983" s="13" t="s">
        <v>85</v>
      </c>
      <c r="AW983" s="13" t="s">
        <v>33</v>
      </c>
      <c r="AX983" s="13" t="s">
        <v>77</v>
      </c>
      <c r="AY983" s="189" t="s">
        <v>321</v>
      </c>
    </row>
    <row r="984" s="13" customFormat="1">
      <c r="A984" s="13"/>
      <c r="B984" s="187"/>
      <c r="C984" s="13"/>
      <c r="D984" s="188" t="s">
        <v>329</v>
      </c>
      <c r="E984" s="189" t="s">
        <v>1</v>
      </c>
      <c r="F984" s="190" t="s">
        <v>145</v>
      </c>
      <c r="G984" s="13"/>
      <c r="H984" s="191">
        <v>703.601</v>
      </c>
      <c r="I984" s="192"/>
      <c r="J984" s="13"/>
      <c r="K984" s="13"/>
      <c r="L984" s="187"/>
      <c r="M984" s="193"/>
      <c r="N984" s="194"/>
      <c r="O984" s="194"/>
      <c r="P984" s="194"/>
      <c r="Q984" s="194"/>
      <c r="R984" s="194"/>
      <c r="S984" s="194"/>
      <c r="T984" s="195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189" t="s">
        <v>329</v>
      </c>
      <c r="AU984" s="189" t="s">
        <v>85</v>
      </c>
      <c r="AV984" s="13" t="s">
        <v>85</v>
      </c>
      <c r="AW984" s="13" t="s">
        <v>33</v>
      </c>
      <c r="AX984" s="13" t="s">
        <v>77</v>
      </c>
      <c r="AY984" s="189" t="s">
        <v>321</v>
      </c>
    </row>
    <row r="985" s="14" customFormat="1">
      <c r="A985" s="14"/>
      <c r="B985" s="196"/>
      <c r="C985" s="14"/>
      <c r="D985" s="188" t="s">
        <v>329</v>
      </c>
      <c r="E985" s="197" t="s">
        <v>1</v>
      </c>
      <c r="F985" s="198" t="s">
        <v>346</v>
      </c>
      <c r="G985" s="14"/>
      <c r="H985" s="199">
        <v>798.53899999999999</v>
      </c>
      <c r="I985" s="200"/>
      <c r="J985" s="14"/>
      <c r="K985" s="14"/>
      <c r="L985" s="196"/>
      <c r="M985" s="201"/>
      <c r="N985" s="202"/>
      <c r="O985" s="202"/>
      <c r="P985" s="202"/>
      <c r="Q985" s="202"/>
      <c r="R985" s="202"/>
      <c r="S985" s="202"/>
      <c r="T985" s="203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197" t="s">
        <v>329</v>
      </c>
      <c r="AU985" s="197" t="s">
        <v>85</v>
      </c>
      <c r="AV985" s="14" t="s">
        <v>88</v>
      </c>
      <c r="AW985" s="14" t="s">
        <v>33</v>
      </c>
      <c r="AX985" s="14" t="s">
        <v>8</v>
      </c>
      <c r="AY985" s="197" t="s">
        <v>321</v>
      </c>
    </row>
    <row r="986" s="2" customFormat="1" ht="37.8" customHeight="1">
      <c r="A986" s="38"/>
      <c r="B986" s="173"/>
      <c r="C986" s="174" t="s">
        <v>1417</v>
      </c>
      <c r="D986" s="174" t="s">
        <v>323</v>
      </c>
      <c r="E986" s="175" t="s">
        <v>1418</v>
      </c>
      <c r="F986" s="176" t="s">
        <v>1419</v>
      </c>
      <c r="G986" s="177" t="s">
        <v>355</v>
      </c>
      <c r="H986" s="178">
        <v>484.07999999999998</v>
      </c>
      <c r="I986" s="179"/>
      <c r="J986" s="180">
        <f>ROUND(I986*H986,0)</f>
        <v>0</v>
      </c>
      <c r="K986" s="176" t="s">
        <v>327</v>
      </c>
      <c r="L986" s="39"/>
      <c r="M986" s="181" t="s">
        <v>1</v>
      </c>
      <c r="N986" s="182" t="s">
        <v>42</v>
      </c>
      <c r="O986" s="77"/>
      <c r="P986" s="183">
        <f>O986*H986</f>
        <v>0</v>
      </c>
      <c r="Q986" s="183">
        <v>0</v>
      </c>
      <c r="R986" s="183">
        <f>Q986*H986</f>
        <v>0</v>
      </c>
      <c r="S986" s="183">
        <v>0.021999999999999999</v>
      </c>
      <c r="T986" s="184">
        <f>S986*H986</f>
        <v>10.649759999999999</v>
      </c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R986" s="185" t="s">
        <v>91</v>
      </c>
      <c r="AT986" s="185" t="s">
        <v>323</v>
      </c>
      <c r="AU986" s="185" t="s">
        <v>85</v>
      </c>
      <c r="AY986" s="19" t="s">
        <v>321</v>
      </c>
      <c r="BE986" s="186">
        <f>IF(N986="základní",J986,0)</f>
        <v>0</v>
      </c>
      <c r="BF986" s="186">
        <f>IF(N986="snížená",J986,0)</f>
        <v>0</v>
      </c>
      <c r="BG986" s="186">
        <f>IF(N986="zákl. přenesená",J986,0)</f>
        <v>0</v>
      </c>
      <c r="BH986" s="186">
        <f>IF(N986="sníž. přenesená",J986,0)</f>
        <v>0</v>
      </c>
      <c r="BI986" s="186">
        <f>IF(N986="nulová",J986,0)</f>
        <v>0</v>
      </c>
      <c r="BJ986" s="19" t="s">
        <v>8</v>
      </c>
      <c r="BK986" s="186">
        <f>ROUND(I986*H986,0)</f>
        <v>0</v>
      </c>
      <c r="BL986" s="19" t="s">
        <v>91</v>
      </c>
      <c r="BM986" s="185" t="s">
        <v>1420</v>
      </c>
    </row>
    <row r="987" s="13" customFormat="1">
      <c r="A987" s="13"/>
      <c r="B987" s="187"/>
      <c r="C987" s="13"/>
      <c r="D987" s="188" t="s">
        <v>329</v>
      </c>
      <c r="E987" s="189" t="s">
        <v>1</v>
      </c>
      <c r="F987" s="190" t="s">
        <v>148</v>
      </c>
      <c r="G987" s="13"/>
      <c r="H987" s="191">
        <v>74.120000000000005</v>
      </c>
      <c r="I987" s="192"/>
      <c r="J987" s="13"/>
      <c r="K987" s="13"/>
      <c r="L987" s="187"/>
      <c r="M987" s="193"/>
      <c r="N987" s="194"/>
      <c r="O987" s="194"/>
      <c r="P987" s="194"/>
      <c r="Q987" s="194"/>
      <c r="R987" s="194"/>
      <c r="S987" s="194"/>
      <c r="T987" s="195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189" t="s">
        <v>329</v>
      </c>
      <c r="AU987" s="189" t="s">
        <v>85</v>
      </c>
      <c r="AV987" s="13" t="s">
        <v>85</v>
      </c>
      <c r="AW987" s="13" t="s">
        <v>33</v>
      </c>
      <c r="AX987" s="13" t="s">
        <v>77</v>
      </c>
      <c r="AY987" s="189" t="s">
        <v>321</v>
      </c>
    </row>
    <row r="988" s="13" customFormat="1">
      <c r="A988" s="13"/>
      <c r="B988" s="187"/>
      <c r="C988" s="13"/>
      <c r="D988" s="188" t="s">
        <v>329</v>
      </c>
      <c r="E988" s="189" t="s">
        <v>1</v>
      </c>
      <c r="F988" s="190" t="s">
        <v>151</v>
      </c>
      <c r="G988" s="13"/>
      <c r="H988" s="191">
        <v>409.95999999999998</v>
      </c>
      <c r="I988" s="192"/>
      <c r="J988" s="13"/>
      <c r="K988" s="13"/>
      <c r="L988" s="187"/>
      <c r="M988" s="193"/>
      <c r="N988" s="194"/>
      <c r="O988" s="194"/>
      <c r="P988" s="194"/>
      <c r="Q988" s="194"/>
      <c r="R988" s="194"/>
      <c r="S988" s="194"/>
      <c r="T988" s="195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189" t="s">
        <v>329</v>
      </c>
      <c r="AU988" s="189" t="s">
        <v>85</v>
      </c>
      <c r="AV988" s="13" t="s">
        <v>85</v>
      </c>
      <c r="AW988" s="13" t="s">
        <v>33</v>
      </c>
      <c r="AX988" s="13" t="s">
        <v>77</v>
      </c>
      <c r="AY988" s="189" t="s">
        <v>321</v>
      </c>
    </row>
    <row r="989" s="14" customFormat="1">
      <c r="A989" s="14"/>
      <c r="B989" s="196"/>
      <c r="C989" s="14"/>
      <c r="D989" s="188" t="s">
        <v>329</v>
      </c>
      <c r="E989" s="197" t="s">
        <v>1</v>
      </c>
      <c r="F989" s="198" t="s">
        <v>346</v>
      </c>
      <c r="G989" s="14"/>
      <c r="H989" s="199">
        <v>484.07999999999998</v>
      </c>
      <c r="I989" s="200"/>
      <c r="J989" s="14"/>
      <c r="K989" s="14"/>
      <c r="L989" s="196"/>
      <c r="M989" s="201"/>
      <c r="N989" s="202"/>
      <c r="O989" s="202"/>
      <c r="P989" s="202"/>
      <c r="Q989" s="202"/>
      <c r="R989" s="202"/>
      <c r="S989" s="202"/>
      <c r="T989" s="203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197" t="s">
        <v>329</v>
      </c>
      <c r="AU989" s="197" t="s">
        <v>85</v>
      </c>
      <c r="AV989" s="14" t="s">
        <v>88</v>
      </c>
      <c r="AW989" s="14" t="s">
        <v>33</v>
      </c>
      <c r="AX989" s="14" t="s">
        <v>8</v>
      </c>
      <c r="AY989" s="197" t="s">
        <v>321</v>
      </c>
    </row>
    <row r="990" s="2" customFormat="1" ht="16.5" customHeight="1">
      <c r="A990" s="38"/>
      <c r="B990" s="173"/>
      <c r="C990" s="174" t="s">
        <v>1421</v>
      </c>
      <c r="D990" s="174" t="s">
        <v>323</v>
      </c>
      <c r="E990" s="175" t="s">
        <v>1422</v>
      </c>
      <c r="F990" s="176" t="s">
        <v>1423</v>
      </c>
      <c r="G990" s="177" t="s">
        <v>355</v>
      </c>
      <c r="H990" s="178">
        <v>23.350000000000001</v>
      </c>
      <c r="I990" s="179"/>
      <c r="J990" s="180">
        <f>ROUND(I990*H990,0)</f>
        <v>0</v>
      </c>
      <c r="K990" s="176" t="s">
        <v>327</v>
      </c>
      <c r="L990" s="39"/>
      <c r="M990" s="181" t="s">
        <v>1</v>
      </c>
      <c r="N990" s="182" t="s">
        <v>42</v>
      </c>
      <c r="O990" s="77"/>
      <c r="P990" s="183">
        <f>O990*H990</f>
        <v>0</v>
      </c>
      <c r="Q990" s="183">
        <v>0</v>
      </c>
      <c r="R990" s="183">
        <f>Q990*H990</f>
        <v>0</v>
      </c>
      <c r="S990" s="183">
        <v>0.014</v>
      </c>
      <c r="T990" s="184">
        <f>S990*H990</f>
        <v>0.32690000000000002</v>
      </c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R990" s="185" t="s">
        <v>91</v>
      </c>
      <c r="AT990" s="185" t="s">
        <v>323</v>
      </c>
      <c r="AU990" s="185" t="s">
        <v>85</v>
      </c>
      <c r="AY990" s="19" t="s">
        <v>321</v>
      </c>
      <c r="BE990" s="186">
        <f>IF(N990="základní",J990,0)</f>
        <v>0</v>
      </c>
      <c r="BF990" s="186">
        <f>IF(N990="snížená",J990,0)</f>
        <v>0</v>
      </c>
      <c r="BG990" s="186">
        <f>IF(N990="zákl. přenesená",J990,0)</f>
        <v>0</v>
      </c>
      <c r="BH990" s="186">
        <f>IF(N990="sníž. přenesená",J990,0)</f>
        <v>0</v>
      </c>
      <c r="BI990" s="186">
        <f>IF(N990="nulová",J990,0)</f>
        <v>0</v>
      </c>
      <c r="BJ990" s="19" t="s">
        <v>8</v>
      </c>
      <c r="BK990" s="186">
        <f>ROUND(I990*H990,0)</f>
        <v>0</v>
      </c>
      <c r="BL990" s="19" t="s">
        <v>91</v>
      </c>
      <c r="BM990" s="185" t="s">
        <v>1424</v>
      </c>
    </row>
    <row r="991" s="13" customFormat="1">
      <c r="A991" s="13"/>
      <c r="B991" s="187"/>
      <c r="C991" s="13"/>
      <c r="D991" s="188" t="s">
        <v>329</v>
      </c>
      <c r="E991" s="189" t="s">
        <v>1</v>
      </c>
      <c r="F991" s="190" t="s">
        <v>837</v>
      </c>
      <c r="G991" s="13"/>
      <c r="H991" s="191">
        <v>5.4000000000000004</v>
      </c>
      <c r="I991" s="192"/>
      <c r="J991" s="13"/>
      <c r="K991" s="13"/>
      <c r="L991" s="187"/>
      <c r="M991" s="193"/>
      <c r="N991" s="194"/>
      <c r="O991" s="194"/>
      <c r="P991" s="194"/>
      <c r="Q991" s="194"/>
      <c r="R991" s="194"/>
      <c r="S991" s="194"/>
      <c r="T991" s="195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189" t="s">
        <v>329</v>
      </c>
      <c r="AU991" s="189" t="s">
        <v>85</v>
      </c>
      <c r="AV991" s="13" t="s">
        <v>85</v>
      </c>
      <c r="AW991" s="13" t="s">
        <v>33</v>
      </c>
      <c r="AX991" s="13" t="s">
        <v>77</v>
      </c>
      <c r="AY991" s="189" t="s">
        <v>321</v>
      </c>
    </row>
    <row r="992" s="13" customFormat="1">
      <c r="A992" s="13"/>
      <c r="B992" s="187"/>
      <c r="C992" s="13"/>
      <c r="D992" s="188" t="s">
        <v>329</v>
      </c>
      <c r="E992" s="189" t="s">
        <v>1</v>
      </c>
      <c r="F992" s="190" t="s">
        <v>838</v>
      </c>
      <c r="G992" s="13"/>
      <c r="H992" s="191">
        <v>2.1000000000000001</v>
      </c>
      <c r="I992" s="192"/>
      <c r="J992" s="13"/>
      <c r="K992" s="13"/>
      <c r="L992" s="187"/>
      <c r="M992" s="193"/>
      <c r="N992" s="194"/>
      <c r="O992" s="194"/>
      <c r="P992" s="194"/>
      <c r="Q992" s="194"/>
      <c r="R992" s="194"/>
      <c r="S992" s="194"/>
      <c r="T992" s="195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189" t="s">
        <v>329</v>
      </c>
      <c r="AU992" s="189" t="s">
        <v>85</v>
      </c>
      <c r="AV992" s="13" t="s">
        <v>85</v>
      </c>
      <c r="AW992" s="13" t="s">
        <v>33</v>
      </c>
      <c r="AX992" s="13" t="s">
        <v>77</v>
      </c>
      <c r="AY992" s="189" t="s">
        <v>321</v>
      </c>
    </row>
    <row r="993" s="13" customFormat="1">
      <c r="A993" s="13"/>
      <c r="B993" s="187"/>
      <c r="C993" s="13"/>
      <c r="D993" s="188" t="s">
        <v>329</v>
      </c>
      <c r="E993" s="189" t="s">
        <v>1</v>
      </c>
      <c r="F993" s="190" t="s">
        <v>839</v>
      </c>
      <c r="G993" s="13"/>
      <c r="H993" s="191">
        <v>5.2000000000000002</v>
      </c>
      <c r="I993" s="192"/>
      <c r="J993" s="13"/>
      <c r="K993" s="13"/>
      <c r="L993" s="187"/>
      <c r="M993" s="193"/>
      <c r="N993" s="194"/>
      <c r="O993" s="194"/>
      <c r="P993" s="194"/>
      <c r="Q993" s="194"/>
      <c r="R993" s="194"/>
      <c r="S993" s="194"/>
      <c r="T993" s="195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189" t="s">
        <v>329</v>
      </c>
      <c r="AU993" s="189" t="s">
        <v>85</v>
      </c>
      <c r="AV993" s="13" t="s">
        <v>85</v>
      </c>
      <c r="AW993" s="13" t="s">
        <v>33</v>
      </c>
      <c r="AX993" s="13" t="s">
        <v>77</v>
      </c>
      <c r="AY993" s="189" t="s">
        <v>321</v>
      </c>
    </row>
    <row r="994" s="13" customFormat="1">
      <c r="A994" s="13"/>
      <c r="B994" s="187"/>
      <c r="C994" s="13"/>
      <c r="D994" s="188" t="s">
        <v>329</v>
      </c>
      <c r="E994" s="189" t="s">
        <v>1</v>
      </c>
      <c r="F994" s="190" t="s">
        <v>840</v>
      </c>
      <c r="G994" s="13"/>
      <c r="H994" s="191">
        <v>3.8999999999999999</v>
      </c>
      <c r="I994" s="192"/>
      <c r="J994" s="13"/>
      <c r="K994" s="13"/>
      <c r="L994" s="187"/>
      <c r="M994" s="193"/>
      <c r="N994" s="194"/>
      <c r="O994" s="194"/>
      <c r="P994" s="194"/>
      <c r="Q994" s="194"/>
      <c r="R994" s="194"/>
      <c r="S994" s="194"/>
      <c r="T994" s="195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189" t="s">
        <v>329</v>
      </c>
      <c r="AU994" s="189" t="s">
        <v>85</v>
      </c>
      <c r="AV994" s="13" t="s">
        <v>85</v>
      </c>
      <c r="AW994" s="13" t="s">
        <v>33</v>
      </c>
      <c r="AX994" s="13" t="s">
        <v>77</v>
      </c>
      <c r="AY994" s="189" t="s">
        <v>321</v>
      </c>
    </row>
    <row r="995" s="13" customFormat="1">
      <c r="A995" s="13"/>
      <c r="B995" s="187"/>
      <c r="C995" s="13"/>
      <c r="D995" s="188" t="s">
        <v>329</v>
      </c>
      <c r="E995" s="189" t="s">
        <v>1</v>
      </c>
      <c r="F995" s="190" t="s">
        <v>841</v>
      </c>
      <c r="G995" s="13"/>
      <c r="H995" s="191">
        <v>6.75</v>
      </c>
      <c r="I995" s="192"/>
      <c r="J995" s="13"/>
      <c r="K995" s="13"/>
      <c r="L995" s="187"/>
      <c r="M995" s="193"/>
      <c r="N995" s="194"/>
      <c r="O995" s="194"/>
      <c r="P995" s="194"/>
      <c r="Q995" s="194"/>
      <c r="R995" s="194"/>
      <c r="S995" s="194"/>
      <c r="T995" s="195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189" t="s">
        <v>329</v>
      </c>
      <c r="AU995" s="189" t="s">
        <v>85</v>
      </c>
      <c r="AV995" s="13" t="s">
        <v>85</v>
      </c>
      <c r="AW995" s="13" t="s">
        <v>33</v>
      </c>
      <c r="AX995" s="13" t="s">
        <v>77</v>
      </c>
      <c r="AY995" s="189" t="s">
        <v>321</v>
      </c>
    </row>
    <row r="996" s="14" customFormat="1">
      <c r="A996" s="14"/>
      <c r="B996" s="196"/>
      <c r="C996" s="14"/>
      <c r="D996" s="188" t="s">
        <v>329</v>
      </c>
      <c r="E996" s="197" t="s">
        <v>1</v>
      </c>
      <c r="F996" s="198" t="s">
        <v>346</v>
      </c>
      <c r="G996" s="14"/>
      <c r="H996" s="199">
        <v>23.350000000000001</v>
      </c>
      <c r="I996" s="200"/>
      <c r="J996" s="14"/>
      <c r="K996" s="14"/>
      <c r="L996" s="196"/>
      <c r="M996" s="201"/>
      <c r="N996" s="202"/>
      <c r="O996" s="202"/>
      <c r="P996" s="202"/>
      <c r="Q996" s="202"/>
      <c r="R996" s="202"/>
      <c r="S996" s="202"/>
      <c r="T996" s="203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197" t="s">
        <v>329</v>
      </c>
      <c r="AU996" s="197" t="s">
        <v>85</v>
      </c>
      <c r="AV996" s="14" t="s">
        <v>88</v>
      </c>
      <c r="AW996" s="14" t="s">
        <v>33</v>
      </c>
      <c r="AX996" s="14" t="s">
        <v>8</v>
      </c>
      <c r="AY996" s="197" t="s">
        <v>321</v>
      </c>
    </row>
    <row r="997" s="2" customFormat="1" ht="24.15" customHeight="1">
      <c r="A997" s="38"/>
      <c r="B997" s="173"/>
      <c r="C997" s="174" t="s">
        <v>1425</v>
      </c>
      <c r="D997" s="174" t="s">
        <v>323</v>
      </c>
      <c r="E997" s="175" t="s">
        <v>1426</v>
      </c>
      <c r="F997" s="176" t="s">
        <v>1427</v>
      </c>
      <c r="G997" s="177" t="s">
        <v>355</v>
      </c>
      <c r="H997" s="178">
        <v>59.494999999999997</v>
      </c>
      <c r="I997" s="179"/>
      <c r="J997" s="180">
        <f>ROUND(I997*H997,0)</f>
        <v>0</v>
      </c>
      <c r="K997" s="176" t="s">
        <v>327</v>
      </c>
      <c r="L997" s="39"/>
      <c r="M997" s="181" t="s">
        <v>1</v>
      </c>
      <c r="N997" s="182" t="s">
        <v>42</v>
      </c>
      <c r="O997" s="77"/>
      <c r="P997" s="183">
        <f>O997*H997</f>
        <v>0</v>
      </c>
      <c r="Q997" s="183">
        <v>0</v>
      </c>
      <c r="R997" s="183">
        <f>Q997*H997</f>
        <v>0</v>
      </c>
      <c r="S997" s="183">
        <v>0.036999999999999998</v>
      </c>
      <c r="T997" s="184">
        <f>S997*H997</f>
        <v>2.2013149999999997</v>
      </c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R997" s="185" t="s">
        <v>91</v>
      </c>
      <c r="AT997" s="185" t="s">
        <v>323</v>
      </c>
      <c r="AU997" s="185" t="s">
        <v>85</v>
      </c>
      <c r="AY997" s="19" t="s">
        <v>321</v>
      </c>
      <c r="BE997" s="186">
        <f>IF(N997="základní",J997,0)</f>
        <v>0</v>
      </c>
      <c r="BF997" s="186">
        <f>IF(N997="snížená",J997,0)</f>
        <v>0</v>
      </c>
      <c r="BG997" s="186">
        <f>IF(N997="zákl. přenesená",J997,0)</f>
        <v>0</v>
      </c>
      <c r="BH997" s="186">
        <f>IF(N997="sníž. přenesená",J997,0)</f>
        <v>0</v>
      </c>
      <c r="BI997" s="186">
        <f>IF(N997="nulová",J997,0)</f>
        <v>0</v>
      </c>
      <c r="BJ997" s="19" t="s">
        <v>8</v>
      </c>
      <c r="BK997" s="186">
        <f>ROUND(I997*H997,0)</f>
        <v>0</v>
      </c>
      <c r="BL997" s="19" t="s">
        <v>91</v>
      </c>
      <c r="BM997" s="185" t="s">
        <v>1428</v>
      </c>
    </row>
    <row r="998" s="13" customFormat="1">
      <c r="A998" s="13"/>
      <c r="B998" s="187"/>
      <c r="C998" s="13"/>
      <c r="D998" s="188" t="s">
        <v>329</v>
      </c>
      <c r="E998" s="189" t="s">
        <v>1</v>
      </c>
      <c r="F998" s="190" t="s">
        <v>139</v>
      </c>
      <c r="G998" s="13"/>
      <c r="H998" s="191">
        <v>59.494999999999997</v>
      </c>
      <c r="I998" s="192"/>
      <c r="J998" s="13"/>
      <c r="K998" s="13"/>
      <c r="L998" s="187"/>
      <c r="M998" s="193"/>
      <c r="N998" s="194"/>
      <c r="O998" s="194"/>
      <c r="P998" s="194"/>
      <c r="Q998" s="194"/>
      <c r="R998" s="194"/>
      <c r="S998" s="194"/>
      <c r="T998" s="195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189" t="s">
        <v>329</v>
      </c>
      <c r="AU998" s="189" t="s">
        <v>85</v>
      </c>
      <c r="AV998" s="13" t="s">
        <v>85</v>
      </c>
      <c r="AW998" s="13" t="s">
        <v>33</v>
      </c>
      <c r="AX998" s="13" t="s">
        <v>8</v>
      </c>
      <c r="AY998" s="189" t="s">
        <v>321</v>
      </c>
    </row>
    <row r="999" s="2" customFormat="1" ht="24.15" customHeight="1">
      <c r="A999" s="38"/>
      <c r="B999" s="173"/>
      <c r="C999" s="174" t="s">
        <v>1429</v>
      </c>
      <c r="D999" s="174" t="s">
        <v>323</v>
      </c>
      <c r="E999" s="175" t="s">
        <v>1430</v>
      </c>
      <c r="F999" s="176" t="s">
        <v>1431</v>
      </c>
      <c r="G999" s="177" t="s">
        <v>355</v>
      </c>
      <c r="H999" s="178">
        <v>12</v>
      </c>
      <c r="I999" s="179"/>
      <c r="J999" s="180">
        <f>ROUND(I999*H999,0)</f>
        <v>0</v>
      </c>
      <c r="K999" s="176" t="s">
        <v>327</v>
      </c>
      <c r="L999" s="39"/>
      <c r="M999" s="181" t="s">
        <v>1</v>
      </c>
      <c r="N999" s="182" t="s">
        <v>42</v>
      </c>
      <c r="O999" s="77"/>
      <c r="P999" s="183">
        <f>O999*H999</f>
        <v>0</v>
      </c>
      <c r="Q999" s="183">
        <v>0</v>
      </c>
      <c r="R999" s="183">
        <f>Q999*H999</f>
        <v>0</v>
      </c>
      <c r="S999" s="183">
        <v>0.050000000000000003</v>
      </c>
      <c r="T999" s="184">
        <f>S999*H999</f>
        <v>0.60000000000000009</v>
      </c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R999" s="185" t="s">
        <v>91</v>
      </c>
      <c r="AT999" s="185" t="s">
        <v>323</v>
      </c>
      <c r="AU999" s="185" t="s">
        <v>85</v>
      </c>
      <c r="AY999" s="19" t="s">
        <v>321</v>
      </c>
      <c r="BE999" s="186">
        <f>IF(N999="základní",J999,0)</f>
        <v>0</v>
      </c>
      <c r="BF999" s="186">
        <f>IF(N999="snížená",J999,0)</f>
        <v>0</v>
      </c>
      <c r="BG999" s="186">
        <f>IF(N999="zákl. přenesená",J999,0)</f>
        <v>0</v>
      </c>
      <c r="BH999" s="186">
        <f>IF(N999="sníž. přenesená",J999,0)</f>
        <v>0</v>
      </c>
      <c r="BI999" s="186">
        <f>IF(N999="nulová",J999,0)</f>
        <v>0</v>
      </c>
      <c r="BJ999" s="19" t="s">
        <v>8</v>
      </c>
      <c r="BK999" s="186">
        <f>ROUND(I999*H999,0)</f>
        <v>0</v>
      </c>
      <c r="BL999" s="19" t="s">
        <v>91</v>
      </c>
      <c r="BM999" s="185" t="s">
        <v>1432</v>
      </c>
    </row>
    <row r="1000" s="13" customFormat="1">
      <c r="A1000" s="13"/>
      <c r="B1000" s="187"/>
      <c r="C1000" s="13"/>
      <c r="D1000" s="188" t="s">
        <v>329</v>
      </c>
      <c r="E1000" s="189" t="s">
        <v>1</v>
      </c>
      <c r="F1000" s="190" t="s">
        <v>824</v>
      </c>
      <c r="G1000" s="13"/>
      <c r="H1000" s="191">
        <v>12</v>
      </c>
      <c r="I1000" s="192"/>
      <c r="J1000" s="13"/>
      <c r="K1000" s="13"/>
      <c r="L1000" s="187"/>
      <c r="M1000" s="193"/>
      <c r="N1000" s="194"/>
      <c r="O1000" s="194"/>
      <c r="P1000" s="194"/>
      <c r="Q1000" s="194"/>
      <c r="R1000" s="194"/>
      <c r="S1000" s="194"/>
      <c r="T1000" s="195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189" t="s">
        <v>329</v>
      </c>
      <c r="AU1000" s="189" t="s">
        <v>85</v>
      </c>
      <c r="AV1000" s="13" t="s">
        <v>85</v>
      </c>
      <c r="AW1000" s="13" t="s">
        <v>33</v>
      </c>
      <c r="AX1000" s="13" t="s">
        <v>77</v>
      </c>
      <c r="AY1000" s="189" t="s">
        <v>321</v>
      </c>
    </row>
    <row r="1001" s="14" customFormat="1">
      <c r="A1001" s="14"/>
      <c r="B1001" s="196"/>
      <c r="C1001" s="14"/>
      <c r="D1001" s="188" t="s">
        <v>329</v>
      </c>
      <c r="E1001" s="197" t="s">
        <v>1</v>
      </c>
      <c r="F1001" s="198" t="s">
        <v>346</v>
      </c>
      <c r="G1001" s="14"/>
      <c r="H1001" s="199">
        <v>12</v>
      </c>
      <c r="I1001" s="200"/>
      <c r="J1001" s="14"/>
      <c r="K1001" s="14"/>
      <c r="L1001" s="196"/>
      <c r="M1001" s="201"/>
      <c r="N1001" s="202"/>
      <c r="O1001" s="202"/>
      <c r="P1001" s="202"/>
      <c r="Q1001" s="202"/>
      <c r="R1001" s="202"/>
      <c r="S1001" s="202"/>
      <c r="T1001" s="203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197" t="s">
        <v>329</v>
      </c>
      <c r="AU1001" s="197" t="s">
        <v>85</v>
      </c>
      <c r="AV1001" s="14" t="s">
        <v>88</v>
      </c>
      <c r="AW1001" s="14" t="s">
        <v>33</v>
      </c>
      <c r="AX1001" s="14" t="s">
        <v>8</v>
      </c>
      <c r="AY1001" s="197" t="s">
        <v>321</v>
      </c>
    </row>
    <row r="1002" s="2" customFormat="1" ht="24.15" customHeight="1">
      <c r="A1002" s="38"/>
      <c r="B1002" s="173"/>
      <c r="C1002" s="174" t="s">
        <v>1433</v>
      </c>
      <c r="D1002" s="174" t="s">
        <v>323</v>
      </c>
      <c r="E1002" s="175" t="s">
        <v>1434</v>
      </c>
      <c r="F1002" s="176" t="s">
        <v>1435</v>
      </c>
      <c r="G1002" s="177" t="s">
        <v>355</v>
      </c>
      <c r="H1002" s="178">
        <v>131.06</v>
      </c>
      <c r="I1002" s="179"/>
      <c r="J1002" s="180">
        <f>ROUND(I1002*H1002,0)</f>
        <v>0</v>
      </c>
      <c r="K1002" s="176" t="s">
        <v>327</v>
      </c>
      <c r="L1002" s="39"/>
      <c r="M1002" s="181" t="s">
        <v>1</v>
      </c>
      <c r="N1002" s="182" t="s">
        <v>42</v>
      </c>
      <c r="O1002" s="77"/>
      <c r="P1002" s="183">
        <f>O1002*H1002</f>
        <v>0</v>
      </c>
      <c r="Q1002" s="183">
        <v>0</v>
      </c>
      <c r="R1002" s="183">
        <f>Q1002*H1002</f>
        <v>0</v>
      </c>
      <c r="S1002" s="183">
        <v>0.068000000000000005</v>
      </c>
      <c r="T1002" s="184">
        <f>S1002*H1002</f>
        <v>8.9120800000000013</v>
      </c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R1002" s="185" t="s">
        <v>91</v>
      </c>
      <c r="AT1002" s="185" t="s">
        <v>323</v>
      </c>
      <c r="AU1002" s="185" t="s">
        <v>85</v>
      </c>
      <c r="AY1002" s="19" t="s">
        <v>321</v>
      </c>
      <c r="BE1002" s="186">
        <f>IF(N1002="základní",J1002,0)</f>
        <v>0</v>
      </c>
      <c r="BF1002" s="186">
        <f>IF(N1002="snížená",J1002,0)</f>
        <v>0</v>
      </c>
      <c r="BG1002" s="186">
        <f>IF(N1002="zákl. přenesená",J1002,0)</f>
        <v>0</v>
      </c>
      <c r="BH1002" s="186">
        <f>IF(N1002="sníž. přenesená",J1002,0)</f>
        <v>0</v>
      </c>
      <c r="BI1002" s="186">
        <f>IF(N1002="nulová",J1002,0)</f>
        <v>0</v>
      </c>
      <c r="BJ1002" s="19" t="s">
        <v>8</v>
      </c>
      <c r="BK1002" s="186">
        <f>ROUND(I1002*H1002,0)</f>
        <v>0</v>
      </c>
      <c r="BL1002" s="19" t="s">
        <v>91</v>
      </c>
      <c r="BM1002" s="185" t="s">
        <v>1436</v>
      </c>
    </row>
    <row r="1003" s="13" customFormat="1">
      <c r="A1003" s="13"/>
      <c r="B1003" s="187"/>
      <c r="C1003" s="13"/>
      <c r="D1003" s="188" t="s">
        <v>329</v>
      </c>
      <c r="E1003" s="189" t="s">
        <v>1</v>
      </c>
      <c r="F1003" s="190" t="s">
        <v>1437</v>
      </c>
      <c r="G1003" s="13"/>
      <c r="H1003" s="191">
        <v>41.439999999999998</v>
      </c>
      <c r="I1003" s="192"/>
      <c r="J1003" s="13"/>
      <c r="K1003" s="13"/>
      <c r="L1003" s="187"/>
      <c r="M1003" s="193"/>
      <c r="N1003" s="194"/>
      <c r="O1003" s="194"/>
      <c r="P1003" s="194"/>
      <c r="Q1003" s="194"/>
      <c r="R1003" s="194"/>
      <c r="S1003" s="194"/>
      <c r="T1003" s="195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189" t="s">
        <v>329</v>
      </c>
      <c r="AU1003" s="189" t="s">
        <v>85</v>
      </c>
      <c r="AV1003" s="13" t="s">
        <v>85</v>
      </c>
      <c r="AW1003" s="13" t="s">
        <v>33</v>
      </c>
      <c r="AX1003" s="13" t="s">
        <v>77</v>
      </c>
      <c r="AY1003" s="189" t="s">
        <v>321</v>
      </c>
    </row>
    <row r="1004" s="13" customFormat="1">
      <c r="A1004" s="13"/>
      <c r="B1004" s="187"/>
      <c r="C1004" s="13"/>
      <c r="D1004" s="188" t="s">
        <v>329</v>
      </c>
      <c r="E1004" s="189" t="s">
        <v>1</v>
      </c>
      <c r="F1004" s="190" t="s">
        <v>1438</v>
      </c>
      <c r="G1004" s="13"/>
      <c r="H1004" s="191">
        <v>19.359999999999999</v>
      </c>
      <c r="I1004" s="192"/>
      <c r="J1004" s="13"/>
      <c r="K1004" s="13"/>
      <c r="L1004" s="187"/>
      <c r="M1004" s="193"/>
      <c r="N1004" s="194"/>
      <c r="O1004" s="194"/>
      <c r="P1004" s="194"/>
      <c r="Q1004" s="194"/>
      <c r="R1004" s="194"/>
      <c r="S1004" s="194"/>
      <c r="T1004" s="195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189" t="s">
        <v>329</v>
      </c>
      <c r="AU1004" s="189" t="s">
        <v>85</v>
      </c>
      <c r="AV1004" s="13" t="s">
        <v>85</v>
      </c>
      <c r="AW1004" s="13" t="s">
        <v>33</v>
      </c>
      <c r="AX1004" s="13" t="s">
        <v>77</v>
      </c>
      <c r="AY1004" s="189" t="s">
        <v>321</v>
      </c>
    </row>
    <row r="1005" s="13" customFormat="1">
      <c r="A1005" s="13"/>
      <c r="B1005" s="187"/>
      <c r="C1005" s="13"/>
      <c r="D1005" s="188" t="s">
        <v>329</v>
      </c>
      <c r="E1005" s="189" t="s">
        <v>1</v>
      </c>
      <c r="F1005" s="190" t="s">
        <v>1439</v>
      </c>
      <c r="G1005" s="13"/>
      <c r="H1005" s="191">
        <v>34.259999999999998</v>
      </c>
      <c r="I1005" s="192"/>
      <c r="J1005" s="13"/>
      <c r="K1005" s="13"/>
      <c r="L1005" s="187"/>
      <c r="M1005" s="193"/>
      <c r="N1005" s="194"/>
      <c r="O1005" s="194"/>
      <c r="P1005" s="194"/>
      <c r="Q1005" s="194"/>
      <c r="R1005" s="194"/>
      <c r="S1005" s="194"/>
      <c r="T1005" s="195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189" t="s">
        <v>329</v>
      </c>
      <c r="AU1005" s="189" t="s">
        <v>85</v>
      </c>
      <c r="AV1005" s="13" t="s">
        <v>85</v>
      </c>
      <c r="AW1005" s="13" t="s">
        <v>33</v>
      </c>
      <c r="AX1005" s="13" t="s">
        <v>77</v>
      </c>
      <c r="AY1005" s="189" t="s">
        <v>321</v>
      </c>
    </row>
    <row r="1006" s="13" customFormat="1">
      <c r="A1006" s="13"/>
      <c r="B1006" s="187"/>
      <c r="C1006" s="13"/>
      <c r="D1006" s="188" t="s">
        <v>329</v>
      </c>
      <c r="E1006" s="189" t="s">
        <v>1</v>
      </c>
      <c r="F1006" s="190" t="s">
        <v>1440</v>
      </c>
      <c r="G1006" s="13"/>
      <c r="H1006" s="191">
        <v>28.199999999999999</v>
      </c>
      <c r="I1006" s="192"/>
      <c r="J1006" s="13"/>
      <c r="K1006" s="13"/>
      <c r="L1006" s="187"/>
      <c r="M1006" s="193"/>
      <c r="N1006" s="194"/>
      <c r="O1006" s="194"/>
      <c r="P1006" s="194"/>
      <c r="Q1006" s="194"/>
      <c r="R1006" s="194"/>
      <c r="S1006" s="194"/>
      <c r="T1006" s="195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189" t="s">
        <v>329</v>
      </c>
      <c r="AU1006" s="189" t="s">
        <v>85</v>
      </c>
      <c r="AV1006" s="13" t="s">
        <v>85</v>
      </c>
      <c r="AW1006" s="13" t="s">
        <v>33</v>
      </c>
      <c r="AX1006" s="13" t="s">
        <v>77</v>
      </c>
      <c r="AY1006" s="189" t="s">
        <v>321</v>
      </c>
    </row>
    <row r="1007" s="13" customFormat="1">
      <c r="A1007" s="13"/>
      <c r="B1007" s="187"/>
      <c r="C1007" s="13"/>
      <c r="D1007" s="188" t="s">
        <v>329</v>
      </c>
      <c r="E1007" s="189" t="s">
        <v>1</v>
      </c>
      <c r="F1007" s="190" t="s">
        <v>1441</v>
      </c>
      <c r="G1007" s="13"/>
      <c r="H1007" s="191">
        <v>7.7999999999999998</v>
      </c>
      <c r="I1007" s="192"/>
      <c r="J1007" s="13"/>
      <c r="K1007" s="13"/>
      <c r="L1007" s="187"/>
      <c r="M1007" s="193"/>
      <c r="N1007" s="194"/>
      <c r="O1007" s="194"/>
      <c r="P1007" s="194"/>
      <c r="Q1007" s="194"/>
      <c r="R1007" s="194"/>
      <c r="S1007" s="194"/>
      <c r="T1007" s="195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189" t="s">
        <v>329</v>
      </c>
      <c r="AU1007" s="189" t="s">
        <v>85</v>
      </c>
      <c r="AV1007" s="13" t="s">
        <v>85</v>
      </c>
      <c r="AW1007" s="13" t="s">
        <v>33</v>
      </c>
      <c r="AX1007" s="13" t="s">
        <v>77</v>
      </c>
      <c r="AY1007" s="189" t="s">
        <v>321</v>
      </c>
    </row>
    <row r="1008" s="14" customFormat="1">
      <c r="A1008" s="14"/>
      <c r="B1008" s="196"/>
      <c r="C1008" s="14"/>
      <c r="D1008" s="188" t="s">
        <v>329</v>
      </c>
      <c r="E1008" s="197" t="s">
        <v>1</v>
      </c>
      <c r="F1008" s="198" t="s">
        <v>391</v>
      </c>
      <c r="G1008" s="14"/>
      <c r="H1008" s="199">
        <v>131.06</v>
      </c>
      <c r="I1008" s="200"/>
      <c r="J1008" s="14"/>
      <c r="K1008" s="14"/>
      <c r="L1008" s="196"/>
      <c r="M1008" s="201"/>
      <c r="N1008" s="202"/>
      <c r="O1008" s="202"/>
      <c r="P1008" s="202"/>
      <c r="Q1008" s="202"/>
      <c r="R1008" s="202"/>
      <c r="S1008" s="202"/>
      <c r="T1008" s="203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197" t="s">
        <v>329</v>
      </c>
      <c r="AU1008" s="197" t="s">
        <v>85</v>
      </c>
      <c r="AV1008" s="14" t="s">
        <v>88</v>
      </c>
      <c r="AW1008" s="14" t="s">
        <v>33</v>
      </c>
      <c r="AX1008" s="14" t="s">
        <v>8</v>
      </c>
      <c r="AY1008" s="197" t="s">
        <v>321</v>
      </c>
    </row>
    <row r="1009" s="2" customFormat="1" ht="24.15" customHeight="1">
      <c r="A1009" s="38"/>
      <c r="B1009" s="173"/>
      <c r="C1009" s="174" t="s">
        <v>1442</v>
      </c>
      <c r="D1009" s="174" t="s">
        <v>323</v>
      </c>
      <c r="E1009" s="175" t="s">
        <v>1443</v>
      </c>
      <c r="F1009" s="176" t="s">
        <v>1444</v>
      </c>
      <c r="G1009" s="177" t="s">
        <v>355</v>
      </c>
      <c r="H1009" s="178">
        <v>257.64999999999998</v>
      </c>
      <c r="I1009" s="179"/>
      <c r="J1009" s="180">
        <f>ROUND(I1009*H1009,0)</f>
        <v>0</v>
      </c>
      <c r="K1009" s="176" t="s">
        <v>1</v>
      </c>
      <c r="L1009" s="39"/>
      <c r="M1009" s="181" t="s">
        <v>1</v>
      </c>
      <c r="N1009" s="182" t="s">
        <v>42</v>
      </c>
      <c r="O1009" s="77"/>
      <c r="P1009" s="183">
        <f>O1009*H1009</f>
        <v>0</v>
      </c>
      <c r="Q1009" s="183">
        <v>0.0050600000000000003</v>
      </c>
      <c r="R1009" s="183">
        <f>Q1009*H1009</f>
        <v>1.303709</v>
      </c>
      <c r="S1009" s="183">
        <v>0.0050000000000000001</v>
      </c>
      <c r="T1009" s="184">
        <f>S1009*H1009</f>
        <v>1.2882499999999999</v>
      </c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R1009" s="185" t="s">
        <v>91</v>
      </c>
      <c r="AT1009" s="185" t="s">
        <v>323</v>
      </c>
      <c r="AU1009" s="185" t="s">
        <v>85</v>
      </c>
      <c r="AY1009" s="19" t="s">
        <v>321</v>
      </c>
      <c r="BE1009" s="186">
        <f>IF(N1009="základní",J1009,0)</f>
        <v>0</v>
      </c>
      <c r="BF1009" s="186">
        <f>IF(N1009="snížená",J1009,0)</f>
        <v>0</v>
      </c>
      <c r="BG1009" s="186">
        <f>IF(N1009="zákl. přenesená",J1009,0)</f>
        <v>0</v>
      </c>
      <c r="BH1009" s="186">
        <f>IF(N1009="sníž. přenesená",J1009,0)</f>
        <v>0</v>
      </c>
      <c r="BI1009" s="186">
        <f>IF(N1009="nulová",J1009,0)</f>
        <v>0</v>
      </c>
      <c r="BJ1009" s="19" t="s">
        <v>8</v>
      </c>
      <c r="BK1009" s="186">
        <f>ROUND(I1009*H1009,0)</f>
        <v>0</v>
      </c>
      <c r="BL1009" s="19" t="s">
        <v>91</v>
      </c>
      <c r="BM1009" s="185" t="s">
        <v>1445</v>
      </c>
    </row>
    <row r="1010" s="13" customFormat="1">
      <c r="A1010" s="13"/>
      <c r="B1010" s="187"/>
      <c r="C1010" s="13"/>
      <c r="D1010" s="188" t="s">
        <v>329</v>
      </c>
      <c r="E1010" s="189" t="s">
        <v>1</v>
      </c>
      <c r="F1010" s="190" t="s">
        <v>136</v>
      </c>
      <c r="G1010" s="13"/>
      <c r="H1010" s="191">
        <v>29.097000000000001</v>
      </c>
      <c r="I1010" s="192"/>
      <c r="J1010" s="13"/>
      <c r="K1010" s="13"/>
      <c r="L1010" s="187"/>
      <c r="M1010" s="193"/>
      <c r="N1010" s="194"/>
      <c r="O1010" s="194"/>
      <c r="P1010" s="194"/>
      <c r="Q1010" s="194"/>
      <c r="R1010" s="194"/>
      <c r="S1010" s="194"/>
      <c r="T1010" s="195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189" t="s">
        <v>329</v>
      </c>
      <c r="AU1010" s="189" t="s">
        <v>85</v>
      </c>
      <c r="AV1010" s="13" t="s">
        <v>85</v>
      </c>
      <c r="AW1010" s="13" t="s">
        <v>33</v>
      </c>
      <c r="AX1010" s="13" t="s">
        <v>77</v>
      </c>
      <c r="AY1010" s="189" t="s">
        <v>321</v>
      </c>
    </row>
    <row r="1011" s="13" customFormat="1">
      <c r="A1011" s="13"/>
      <c r="B1011" s="187"/>
      <c r="C1011" s="13"/>
      <c r="D1011" s="188" t="s">
        <v>329</v>
      </c>
      <c r="E1011" s="189" t="s">
        <v>1</v>
      </c>
      <c r="F1011" s="190" t="s">
        <v>139</v>
      </c>
      <c r="G1011" s="13"/>
      <c r="H1011" s="191">
        <v>59.494999999999997</v>
      </c>
      <c r="I1011" s="192"/>
      <c r="J1011" s="13"/>
      <c r="K1011" s="13"/>
      <c r="L1011" s="187"/>
      <c r="M1011" s="193"/>
      <c r="N1011" s="194"/>
      <c r="O1011" s="194"/>
      <c r="P1011" s="194"/>
      <c r="Q1011" s="194"/>
      <c r="R1011" s="194"/>
      <c r="S1011" s="194"/>
      <c r="T1011" s="195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189" t="s">
        <v>329</v>
      </c>
      <c r="AU1011" s="189" t="s">
        <v>85</v>
      </c>
      <c r="AV1011" s="13" t="s">
        <v>85</v>
      </c>
      <c r="AW1011" s="13" t="s">
        <v>33</v>
      </c>
      <c r="AX1011" s="13" t="s">
        <v>77</v>
      </c>
      <c r="AY1011" s="189" t="s">
        <v>321</v>
      </c>
    </row>
    <row r="1012" s="13" customFormat="1">
      <c r="A1012" s="13"/>
      <c r="B1012" s="187"/>
      <c r="C1012" s="13"/>
      <c r="D1012" s="188" t="s">
        <v>329</v>
      </c>
      <c r="E1012" s="189" t="s">
        <v>1</v>
      </c>
      <c r="F1012" s="190" t="s">
        <v>142</v>
      </c>
      <c r="G1012" s="13"/>
      <c r="H1012" s="191">
        <v>94.938000000000002</v>
      </c>
      <c r="I1012" s="192"/>
      <c r="J1012" s="13"/>
      <c r="K1012" s="13"/>
      <c r="L1012" s="187"/>
      <c r="M1012" s="193"/>
      <c r="N1012" s="194"/>
      <c r="O1012" s="194"/>
      <c r="P1012" s="194"/>
      <c r="Q1012" s="194"/>
      <c r="R1012" s="194"/>
      <c r="S1012" s="194"/>
      <c r="T1012" s="195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189" t="s">
        <v>329</v>
      </c>
      <c r="AU1012" s="189" t="s">
        <v>85</v>
      </c>
      <c r="AV1012" s="13" t="s">
        <v>85</v>
      </c>
      <c r="AW1012" s="13" t="s">
        <v>33</v>
      </c>
      <c r="AX1012" s="13" t="s">
        <v>77</v>
      </c>
      <c r="AY1012" s="189" t="s">
        <v>321</v>
      </c>
    </row>
    <row r="1013" s="13" customFormat="1">
      <c r="A1013" s="13"/>
      <c r="B1013" s="187"/>
      <c r="C1013" s="13"/>
      <c r="D1013" s="188" t="s">
        <v>329</v>
      </c>
      <c r="E1013" s="189" t="s">
        <v>1</v>
      </c>
      <c r="F1013" s="190" t="s">
        <v>148</v>
      </c>
      <c r="G1013" s="13"/>
      <c r="H1013" s="191">
        <v>74.120000000000005</v>
      </c>
      <c r="I1013" s="192"/>
      <c r="J1013" s="13"/>
      <c r="K1013" s="13"/>
      <c r="L1013" s="187"/>
      <c r="M1013" s="193"/>
      <c r="N1013" s="194"/>
      <c r="O1013" s="194"/>
      <c r="P1013" s="194"/>
      <c r="Q1013" s="194"/>
      <c r="R1013" s="194"/>
      <c r="S1013" s="194"/>
      <c r="T1013" s="195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189" t="s">
        <v>329</v>
      </c>
      <c r="AU1013" s="189" t="s">
        <v>85</v>
      </c>
      <c r="AV1013" s="13" t="s">
        <v>85</v>
      </c>
      <c r="AW1013" s="13" t="s">
        <v>33</v>
      </c>
      <c r="AX1013" s="13" t="s">
        <v>77</v>
      </c>
      <c r="AY1013" s="189" t="s">
        <v>321</v>
      </c>
    </row>
    <row r="1014" s="14" customFormat="1">
      <c r="A1014" s="14"/>
      <c r="B1014" s="196"/>
      <c r="C1014" s="14"/>
      <c r="D1014" s="188" t="s">
        <v>329</v>
      </c>
      <c r="E1014" s="197" t="s">
        <v>1</v>
      </c>
      <c r="F1014" s="198" t="s">
        <v>346</v>
      </c>
      <c r="G1014" s="14"/>
      <c r="H1014" s="199">
        <v>257.64999999999998</v>
      </c>
      <c r="I1014" s="200"/>
      <c r="J1014" s="14"/>
      <c r="K1014" s="14"/>
      <c r="L1014" s="196"/>
      <c r="M1014" s="201"/>
      <c r="N1014" s="202"/>
      <c r="O1014" s="202"/>
      <c r="P1014" s="202"/>
      <c r="Q1014" s="202"/>
      <c r="R1014" s="202"/>
      <c r="S1014" s="202"/>
      <c r="T1014" s="203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197" t="s">
        <v>329</v>
      </c>
      <c r="AU1014" s="197" t="s">
        <v>85</v>
      </c>
      <c r="AV1014" s="14" t="s">
        <v>88</v>
      </c>
      <c r="AW1014" s="14" t="s">
        <v>33</v>
      </c>
      <c r="AX1014" s="14" t="s">
        <v>8</v>
      </c>
      <c r="AY1014" s="197" t="s">
        <v>321</v>
      </c>
    </row>
    <row r="1015" s="2" customFormat="1" ht="24.15" customHeight="1">
      <c r="A1015" s="38"/>
      <c r="B1015" s="173"/>
      <c r="C1015" s="174" t="s">
        <v>1446</v>
      </c>
      <c r="D1015" s="174" t="s">
        <v>323</v>
      </c>
      <c r="E1015" s="175" t="s">
        <v>1447</v>
      </c>
      <c r="F1015" s="176" t="s">
        <v>1448</v>
      </c>
      <c r="G1015" s="177" t="s">
        <v>355</v>
      </c>
      <c r="H1015" s="178">
        <v>1694.1600000000001</v>
      </c>
      <c r="I1015" s="179"/>
      <c r="J1015" s="180">
        <f>ROUND(I1015*H1015,0)</f>
        <v>0</v>
      </c>
      <c r="K1015" s="176" t="s">
        <v>327</v>
      </c>
      <c r="L1015" s="39"/>
      <c r="M1015" s="181" t="s">
        <v>1</v>
      </c>
      <c r="N1015" s="182" t="s">
        <v>42</v>
      </c>
      <c r="O1015" s="77"/>
      <c r="P1015" s="183">
        <f>O1015*H1015</f>
        <v>0</v>
      </c>
      <c r="Q1015" s="183">
        <v>0</v>
      </c>
      <c r="R1015" s="183">
        <f>Q1015*H1015</f>
        <v>0</v>
      </c>
      <c r="S1015" s="183">
        <v>0</v>
      </c>
      <c r="T1015" s="184">
        <f>S1015*H1015</f>
        <v>0</v>
      </c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R1015" s="185" t="s">
        <v>91</v>
      </c>
      <c r="AT1015" s="185" t="s">
        <v>323</v>
      </c>
      <c r="AU1015" s="185" t="s">
        <v>85</v>
      </c>
      <c r="AY1015" s="19" t="s">
        <v>321</v>
      </c>
      <c r="BE1015" s="186">
        <f>IF(N1015="základní",J1015,0)</f>
        <v>0</v>
      </c>
      <c r="BF1015" s="186">
        <f>IF(N1015="snížená",J1015,0)</f>
        <v>0</v>
      </c>
      <c r="BG1015" s="186">
        <f>IF(N1015="zákl. přenesená",J1015,0)</f>
        <v>0</v>
      </c>
      <c r="BH1015" s="186">
        <f>IF(N1015="sníž. přenesená",J1015,0)</f>
        <v>0</v>
      </c>
      <c r="BI1015" s="186">
        <f>IF(N1015="nulová",J1015,0)</f>
        <v>0</v>
      </c>
      <c r="BJ1015" s="19" t="s">
        <v>8</v>
      </c>
      <c r="BK1015" s="186">
        <f>ROUND(I1015*H1015,0)</f>
        <v>0</v>
      </c>
      <c r="BL1015" s="19" t="s">
        <v>91</v>
      </c>
      <c r="BM1015" s="185" t="s">
        <v>1449</v>
      </c>
    </row>
    <row r="1016" s="13" customFormat="1">
      <c r="A1016" s="13"/>
      <c r="B1016" s="187"/>
      <c r="C1016" s="13"/>
      <c r="D1016" s="188" t="s">
        <v>329</v>
      </c>
      <c r="E1016" s="189" t="s">
        <v>1</v>
      </c>
      <c r="F1016" s="190" t="s">
        <v>174</v>
      </c>
      <c r="G1016" s="13"/>
      <c r="H1016" s="191">
        <v>1694.1600000000001</v>
      </c>
      <c r="I1016" s="192"/>
      <c r="J1016" s="13"/>
      <c r="K1016" s="13"/>
      <c r="L1016" s="187"/>
      <c r="M1016" s="193"/>
      <c r="N1016" s="194"/>
      <c r="O1016" s="194"/>
      <c r="P1016" s="194"/>
      <c r="Q1016" s="194"/>
      <c r="R1016" s="194"/>
      <c r="S1016" s="194"/>
      <c r="T1016" s="195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189" t="s">
        <v>329</v>
      </c>
      <c r="AU1016" s="189" t="s">
        <v>85</v>
      </c>
      <c r="AV1016" s="13" t="s">
        <v>85</v>
      </c>
      <c r="AW1016" s="13" t="s">
        <v>33</v>
      </c>
      <c r="AX1016" s="13" t="s">
        <v>8</v>
      </c>
      <c r="AY1016" s="189" t="s">
        <v>321</v>
      </c>
    </row>
    <row r="1017" s="2" customFormat="1" ht="24.15" customHeight="1">
      <c r="A1017" s="38"/>
      <c r="B1017" s="173"/>
      <c r="C1017" s="174" t="s">
        <v>1450</v>
      </c>
      <c r="D1017" s="174" t="s">
        <v>323</v>
      </c>
      <c r="E1017" s="175" t="s">
        <v>1451</v>
      </c>
      <c r="F1017" s="176" t="s">
        <v>1452</v>
      </c>
      <c r="G1017" s="177" t="s">
        <v>355</v>
      </c>
      <c r="H1017" s="178">
        <v>1694.1600000000001</v>
      </c>
      <c r="I1017" s="179"/>
      <c r="J1017" s="180">
        <f>ROUND(I1017*H1017,0)</f>
        <v>0</v>
      </c>
      <c r="K1017" s="176" t="s">
        <v>327</v>
      </c>
      <c r="L1017" s="39"/>
      <c r="M1017" s="181" t="s">
        <v>1</v>
      </c>
      <c r="N1017" s="182" t="s">
        <v>42</v>
      </c>
      <c r="O1017" s="77"/>
      <c r="P1017" s="183">
        <f>O1017*H1017</f>
        <v>0</v>
      </c>
      <c r="Q1017" s="183">
        <v>0</v>
      </c>
      <c r="R1017" s="183">
        <f>Q1017*H1017</f>
        <v>0</v>
      </c>
      <c r="S1017" s="183">
        <v>0</v>
      </c>
      <c r="T1017" s="184">
        <f>S1017*H1017</f>
        <v>0</v>
      </c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R1017" s="185" t="s">
        <v>91</v>
      </c>
      <c r="AT1017" s="185" t="s">
        <v>323</v>
      </c>
      <c r="AU1017" s="185" t="s">
        <v>85</v>
      </c>
      <c r="AY1017" s="19" t="s">
        <v>321</v>
      </c>
      <c r="BE1017" s="186">
        <f>IF(N1017="základní",J1017,0)</f>
        <v>0</v>
      </c>
      <c r="BF1017" s="186">
        <f>IF(N1017="snížená",J1017,0)</f>
        <v>0</v>
      </c>
      <c r="BG1017" s="186">
        <f>IF(N1017="zákl. přenesená",J1017,0)</f>
        <v>0</v>
      </c>
      <c r="BH1017" s="186">
        <f>IF(N1017="sníž. přenesená",J1017,0)</f>
        <v>0</v>
      </c>
      <c r="BI1017" s="186">
        <f>IF(N1017="nulová",J1017,0)</f>
        <v>0</v>
      </c>
      <c r="BJ1017" s="19" t="s">
        <v>8</v>
      </c>
      <c r="BK1017" s="186">
        <f>ROUND(I1017*H1017,0)</f>
        <v>0</v>
      </c>
      <c r="BL1017" s="19" t="s">
        <v>91</v>
      </c>
      <c r="BM1017" s="185" t="s">
        <v>1453</v>
      </c>
    </row>
    <row r="1018" s="13" customFormat="1">
      <c r="A1018" s="13"/>
      <c r="B1018" s="187"/>
      <c r="C1018" s="13"/>
      <c r="D1018" s="188" t="s">
        <v>329</v>
      </c>
      <c r="E1018" s="189" t="s">
        <v>1</v>
      </c>
      <c r="F1018" s="190" t="s">
        <v>174</v>
      </c>
      <c r="G1018" s="13"/>
      <c r="H1018" s="191">
        <v>1694.1600000000001</v>
      </c>
      <c r="I1018" s="192"/>
      <c r="J1018" s="13"/>
      <c r="K1018" s="13"/>
      <c r="L1018" s="187"/>
      <c r="M1018" s="193"/>
      <c r="N1018" s="194"/>
      <c r="O1018" s="194"/>
      <c r="P1018" s="194"/>
      <c r="Q1018" s="194"/>
      <c r="R1018" s="194"/>
      <c r="S1018" s="194"/>
      <c r="T1018" s="195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189" t="s">
        <v>329</v>
      </c>
      <c r="AU1018" s="189" t="s">
        <v>85</v>
      </c>
      <c r="AV1018" s="13" t="s">
        <v>85</v>
      </c>
      <c r="AW1018" s="13" t="s">
        <v>33</v>
      </c>
      <c r="AX1018" s="13" t="s">
        <v>8</v>
      </c>
      <c r="AY1018" s="189" t="s">
        <v>321</v>
      </c>
    </row>
    <row r="1019" s="12" customFormat="1" ht="22.8" customHeight="1">
      <c r="A1019" s="12"/>
      <c r="B1019" s="160"/>
      <c r="C1019" s="12"/>
      <c r="D1019" s="161" t="s">
        <v>76</v>
      </c>
      <c r="E1019" s="171" t="s">
        <v>1454</v>
      </c>
      <c r="F1019" s="171" t="s">
        <v>1455</v>
      </c>
      <c r="G1019" s="12"/>
      <c r="H1019" s="12"/>
      <c r="I1019" s="163"/>
      <c r="J1019" s="172">
        <f>BK1019</f>
        <v>0</v>
      </c>
      <c r="K1019" s="12"/>
      <c r="L1019" s="160"/>
      <c r="M1019" s="165"/>
      <c r="N1019" s="166"/>
      <c r="O1019" s="166"/>
      <c r="P1019" s="167">
        <f>SUM(P1020:P1027)</f>
        <v>0</v>
      </c>
      <c r="Q1019" s="166"/>
      <c r="R1019" s="167">
        <f>SUM(R1020:R1027)</f>
        <v>0</v>
      </c>
      <c r="S1019" s="166"/>
      <c r="T1019" s="168">
        <f>SUM(T1020:T1027)</f>
        <v>4.5</v>
      </c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R1019" s="161" t="s">
        <v>8</v>
      </c>
      <c r="AT1019" s="169" t="s">
        <v>76</v>
      </c>
      <c r="AU1019" s="169" t="s">
        <v>8</v>
      </c>
      <c r="AY1019" s="161" t="s">
        <v>321</v>
      </c>
      <c r="BK1019" s="170">
        <f>SUM(BK1020:BK1027)</f>
        <v>0</v>
      </c>
    </row>
    <row r="1020" s="2" customFormat="1" ht="24.15" customHeight="1">
      <c r="A1020" s="38"/>
      <c r="B1020" s="173"/>
      <c r="C1020" s="174" t="s">
        <v>1456</v>
      </c>
      <c r="D1020" s="174" t="s">
        <v>323</v>
      </c>
      <c r="E1020" s="175" t="s">
        <v>1457</v>
      </c>
      <c r="F1020" s="176" t="s">
        <v>1458</v>
      </c>
      <c r="G1020" s="177" t="s">
        <v>326</v>
      </c>
      <c r="H1020" s="178">
        <v>3</v>
      </c>
      <c r="I1020" s="179"/>
      <c r="J1020" s="180">
        <f>ROUND(I1020*H1020,0)</f>
        <v>0</v>
      </c>
      <c r="K1020" s="176" t="s">
        <v>327</v>
      </c>
      <c r="L1020" s="39"/>
      <c r="M1020" s="181" t="s">
        <v>1</v>
      </c>
      <c r="N1020" s="182" t="s">
        <v>42</v>
      </c>
      <c r="O1020" s="77"/>
      <c r="P1020" s="183">
        <f>O1020*H1020</f>
        <v>0</v>
      </c>
      <c r="Q1020" s="183">
        <v>0</v>
      </c>
      <c r="R1020" s="183">
        <f>Q1020*H1020</f>
        <v>0</v>
      </c>
      <c r="S1020" s="183">
        <v>1.5</v>
      </c>
      <c r="T1020" s="184">
        <f>S1020*H1020</f>
        <v>4.5</v>
      </c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R1020" s="185" t="s">
        <v>91</v>
      </c>
      <c r="AT1020" s="185" t="s">
        <v>323</v>
      </c>
      <c r="AU1020" s="185" t="s">
        <v>85</v>
      </c>
      <c r="AY1020" s="19" t="s">
        <v>321</v>
      </c>
      <c r="BE1020" s="186">
        <f>IF(N1020="základní",J1020,0)</f>
        <v>0</v>
      </c>
      <c r="BF1020" s="186">
        <f>IF(N1020="snížená",J1020,0)</f>
        <v>0</v>
      </c>
      <c r="BG1020" s="186">
        <f>IF(N1020="zákl. přenesená",J1020,0)</f>
        <v>0</v>
      </c>
      <c r="BH1020" s="186">
        <f>IF(N1020="sníž. přenesená",J1020,0)</f>
        <v>0</v>
      </c>
      <c r="BI1020" s="186">
        <f>IF(N1020="nulová",J1020,0)</f>
        <v>0</v>
      </c>
      <c r="BJ1020" s="19" t="s">
        <v>8</v>
      </c>
      <c r="BK1020" s="186">
        <f>ROUND(I1020*H1020,0)</f>
        <v>0</v>
      </c>
      <c r="BL1020" s="19" t="s">
        <v>91</v>
      </c>
      <c r="BM1020" s="185" t="s">
        <v>1459</v>
      </c>
    </row>
    <row r="1021" s="13" customFormat="1">
      <c r="A1021" s="13"/>
      <c r="B1021" s="187"/>
      <c r="C1021" s="13"/>
      <c r="D1021" s="188" t="s">
        <v>329</v>
      </c>
      <c r="E1021" s="189" t="s">
        <v>1</v>
      </c>
      <c r="F1021" s="190" t="s">
        <v>1460</v>
      </c>
      <c r="G1021" s="13"/>
      <c r="H1021" s="191">
        <v>3</v>
      </c>
      <c r="I1021" s="192"/>
      <c r="J1021" s="13"/>
      <c r="K1021" s="13"/>
      <c r="L1021" s="187"/>
      <c r="M1021" s="193"/>
      <c r="N1021" s="194"/>
      <c r="O1021" s="194"/>
      <c r="P1021" s="194"/>
      <c r="Q1021" s="194"/>
      <c r="R1021" s="194"/>
      <c r="S1021" s="194"/>
      <c r="T1021" s="195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189" t="s">
        <v>329</v>
      </c>
      <c r="AU1021" s="189" t="s">
        <v>85</v>
      </c>
      <c r="AV1021" s="13" t="s">
        <v>85</v>
      </c>
      <c r="AW1021" s="13" t="s">
        <v>33</v>
      </c>
      <c r="AX1021" s="13" t="s">
        <v>8</v>
      </c>
      <c r="AY1021" s="189" t="s">
        <v>321</v>
      </c>
    </row>
    <row r="1022" s="2" customFormat="1" ht="33" customHeight="1">
      <c r="A1022" s="38"/>
      <c r="B1022" s="173"/>
      <c r="C1022" s="174" t="s">
        <v>1461</v>
      </c>
      <c r="D1022" s="174" t="s">
        <v>323</v>
      </c>
      <c r="E1022" s="175" t="s">
        <v>1462</v>
      </c>
      <c r="F1022" s="176" t="s">
        <v>1463</v>
      </c>
      <c r="G1022" s="177" t="s">
        <v>349</v>
      </c>
      <c r="H1022" s="178">
        <v>433</v>
      </c>
      <c r="I1022" s="179"/>
      <c r="J1022" s="180">
        <f>ROUND(I1022*H1022,0)</f>
        <v>0</v>
      </c>
      <c r="K1022" s="176" t="s">
        <v>327</v>
      </c>
      <c r="L1022" s="39"/>
      <c r="M1022" s="181" t="s">
        <v>1</v>
      </c>
      <c r="N1022" s="182" t="s">
        <v>42</v>
      </c>
      <c r="O1022" s="77"/>
      <c r="P1022" s="183">
        <f>O1022*H1022</f>
        <v>0</v>
      </c>
      <c r="Q1022" s="183">
        <v>0</v>
      </c>
      <c r="R1022" s="183">
        <f>Q1022*H1022</f>
        <v>0</v>
      </c>
      <c r="S1022" s="183">
        <v>0</v>
      </c>
      <c r="T1022" s="184">
        <f>S1022*H1022</f>
        <v>0</v>
      </c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R1022" s="185" t="s">
        <v>91</v>
      </c>
      <c r="AT1022" s="185" t="s">
        <v>323</v>
      </c>
      <c r="AU1022" s="185" t="s">
        <v>85</v>
      </c>
      <c r="AY1022" s="19" t="s">
        <v>321</v>
      </c>
      <c r="BE1022" s="186">
        <f>IF(N1022="základní",J1022,0)</f>
        <v>0</v>
      </c>
      <c r="BF1022" s="186">
        <f>IF(N1022="snížená",J1022,0)</f>
        <v>0</v>
      </c>
      <c r="BG1022" s="186">
        <f>IF(N1022="zákl. přenesená",J1022,0)</f>
        <v>0</v>
      </c>
      <c r="BH1022" s="186">
        <f>IF(N1022="sníž. přenesená",J1022,0)</f>
        <v>0</v>
      </c>
      <c r="BI1022" s="186">
        <f>IF(N1022="nulová",J1022,0)</f>
        <v>0</v>
      </c>
      <c r="BJ1022" s="19" t="s">
        <v>8</v>
      </c>
      <c r="BK1022" s="186">
        <f>ROUND(I1022*H1022,0)</f>
        <v>0</v>
      </c>
      <c r="BL1022" s="19" t="s">
        <v>91</v>
      </c>
      <c r="BM1022" s="185" t="s">
        <v>1464</v>
      </c>
    </row>
    <row r="1023" s="2" customFormat="1" ht="24.15" customHeight="1">
      <c r="A1023" s="38"/>
      <c r="B1023" s="173"/>
      <c r="C1023" s="174" t="s">
        <v>1465</v>
      </c>
      <c r="D1023" s="174" t="s">
        <v>323</v>
      </c>
      <c r="E1023" s="175" t="s">
        <v>1466</v>
      </c>
      <c r="F1023" s="176" t="s">
        <v>1467</v>
      </c>
      <c r="G1023" s="177" t="s">
        <v>349</v>
      </c>
      <c r="H1023" s="178">
        <v>433</v>
      </c>
      <c r="I1023" s="179"/>
      <c r="J1023" s="180">
        <f>ROUND(I1023*H1023,0)</f>
        <v>0</v>
      </c>
      <c r="K1023" s="176" t="s">
        <v>327</v>
      </c>
      <c r="L1023" s="39"/>
      <c r="M1023" s="181" t="s">
        <v>1</v>
      </c>
      <c r="N1023" s="182" t="s">
        <v>42</v>
      </c>
      <c r="O1023" s="77"/>
      <c r="P1023" s="183">
        <f>O1023*H1023</f>
        <v>0</v>
      </c>
      <c r="Q1023" s="183">
        <v>0</v>
      </c>
      <c r="R1023" s="183">
        <f>Q1023*H1023</f>
        <v>0</v>
      </c>
      <c r="S1023" s="183">
        <v>0</v>
      </c>
      <c r="T1023" s="184">
        <f>S1023*H1023</f>
        <v>0</v>
      </c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R1023" s="185" t="s">
        <v>91</v>
      </c>
      <c r="AT1023" s="185" t="s">
        <v>323</v>
      </c>
      <c r="AU1023" s="185" t="s">
        <v>85</v>
      </c>
      <c r="AY1023" s="19" t="s">
        <v>321</v>
      </c>
      <c r="BE1023" s="186">
        <f>IF(N1023="základní",J1023,0)</f>
        <v>0</v>
      </c>
      <c r="BF1023" s="186">
        <f>IF(N1023="snížená",J1023,0)</f>
        <v>0</v>
      </c>
      <c r="BG1023" s="186">
        <f>IF(N1023="zákl. přenesená",J1023,0)</f>
        <v>0</v>
      </c>
      <c r="BH1023" s="186">
        <f>IF(N1023="sníž. přenesená",J1023,0)</f>
        <v>0</v>
      </c>
      <c r="BI1023" s="186">
        <f>IF(N1023="nulová",J1023,0)</f>
        <v>0</v>
      </c>
      <c r="BJ1023" s="19" t="s">
        <v>8</v>
      </c>
      <c r="BK1023" s="186">
        <f>ROUND(I1023*H1023,0)</f>
        <v>0</v>
      </c>
      <c r="BL1023" s="19" t="s">
        <v>91</v>
      </c>
      <c r="BM1023" s="185" t="s">
        <v>1468</v>
      </c>
    </row>
    <row r="1024" s="2" customFormat="1" ht="24.15" customHeight="1">
      <c r="A1024" s="38"/>
      <c r="B1024" s="173"/>
      <c r="C1024" s="174" t="s">
        <v>1469</v>
      </c>
      <c r="D1024" s="174" t="s">
        <v>323</v>
      </c>
      <c r="E1024" s="175" t="s">
        <v>1470</v>
      </c>
      <c r="F1024" s="176" t="s">
        <v>1471</v>
      </c>
      <c r="G1024" s="177" t="s">
        <v>349</v>
      </c>
      <c r="H1024" s="178">
        <v>4330</v>
      </c>
      <c r="I1024" s="179"/>
      <c r="J1024" s="180">
        <f>ROUND(I1024*H1024,0)</f>
        <v>0</v>
      </c>
      <c r="K1024" s="176" t="s">
        <v>327</v>
      </c>
      <c r="L1024" s="39"/>
      <c r="M1024" s="181" t="s">
        <v>1</v>
      </c>
      <c r="N1024" s="182" t="s">
        <v>42</v>
      </c>
      <c r="O1024" s="77"/>
      <c r="P1024" s="183">
        <f>O1024*H1024</f>
        <v>0</v>
      </c>
      <c r="Q1024" s="183">
        <v>0</v>
      </c>
      <c r="R1024" s="183">
        <f>Q1024*H1024</f>
        <v>0</v>
      </c>
      <c r="S1024" s="183">
        <v>0</v>
      </c>
      <c r="T1024" s="184">
        <f>S1024*H1024</f>
        <v>0</v>
      </c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R1024" s="185" t="s">
        <v>91</v>
      </c>
      <c r="AT1024" s="185" t="s">
        <v>323</v>
      </c>
      <c r="AU1024" s="185" t="s">
        <v>85</v>
      </c>
      <c r="AY1024" s="19" t="s">
        <v>321</v>
      </c>
      <c r="BE1024" s="186">
        <f>IF(N1024="základní",J1024,0)</f>
        <v>0</v>
      </c>
      <c r="BF1024" s="186">
        <f>IF(N1024="snížená",J1024,0)</f>
        <v>0</v>
      </c>
      <c r="BG1024" s="186">
        <f>IF(N1024="zákl. přenesená",J1024,0)</f>
        <v>0</v>
      </c>
      <c r="BH1024" s="186">
        <f>IF(N1024="sníž. přenesená",J1024,0)</f>
        <v>0</v>
      </c>
      <c r="BI1024" s="186">
        <f>IF(N1024="nulová",J1024,0)</f>
        <v>0</v>
      </c>
      <c r="BJ1024" s="19" t="s">
        <v>8</v>
      </c>
      <c r="BK1024" s="186">
        <f>ROUND(I1024*H1024,0)</f>
        <v>0</v>
      </c>
      <c r="BL1024" s="19" t="s">
        <v>91</v>
      </c>
      <c r="BM1024" s="185" t="s">
        <v>1472</v>
      </c>
    </row>
    <row r="1025" s="13" customFormat="1">
      <c r="A1025" s="13"/>
      <c r="B1025" s="187"/>
      <c r="C1025" s="13"/>
      <c r="D1025" s="188" t="s">
        <v>329</v>
      </c>
      <c r="E1025" s="13"/>
      <c r="F1025" s="190" t="s">
        <v>1473</v>
      </c>
      <c r="G1025" s="13"/>
      <c r="H1025" s="191">
        <v>4330</v>
      </c>
      <c r="I1025" s="192"/>
      <c r="J1025" s="13"/>
      <c r="K1025" s="13"/>
      <c r="L1025" s="187"/>
      <c r="M1025" s="193"/>
      <c r="N1025" s="194"/>
      <c r="O1025" s="194"/>
      <c r="P1025" s="194"/>
      <c r="Q1025" s="194"/>
      <c r="R1025" s="194"/>
      <c r="S1025" s="194"/>
      <c r="T1025" s="195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189" t="s">
        <v>329</v>
      </c>
      <c r="AU1025" s="189" t="s">
        <v>85</v>
      </c>
      <c r="AV1025" s="13" t="s">
        <v>85</v>
      </c>
      <c r="AW1025" s="13" t="s">
        <v>3</v>
      </c>
      <c r="AX1025" s="13" t="s">
        <v>8</v>
      </c>
      <c r="AY1025" s="189" t="s">
        <v>321</v>
      </c>
    </row>
    <row r="1026" s="2" customFormat="1" ht="33" customHeight="1">
      <c r="A1026" s="38"/>
      <c r="B1026" s="173"/>
      <c r="C1026" s="174" t="s">
        <v>1474</v>
      </c>
      <c r="D1026" s="174" t="s">
        <v>323</v>
      </c>
      <c r="E1026" s="175" t="s">
        <v>1475</v>
      </c>
      <c r="F1026" s="176" t="s">
        <v>1476</v>
      </c>
      <c r="G1026" s="177" t="s">
        <v>349</v>
      </c>
      <c r="H1026" s="178">
        <v>49.220999999999997</v>
      </c>
      <c r="I1026" s="179"/>
      <c r="J1026" s="180">
        <f>ROUND(I1026*H1026,0)</f>
        <v>0</v>
      </c>
      <c r="K1026" s="176" t="s">
        <v>327</v>
      </c>
      <c r="L1026" s="39"/>
      <c r="M1026" s="181" t="s">
        <v>1</v>
      </c>
      <c r="N1026" s="182" t="s">
        <v>42</v>
      </c>
      <c r="O1026" s="77"/>
      <c r="P1026" s="183">
        <f>O1026*H1026</f>
        <v>0</v>
      </c>
      <c r="Q1026" s="183">
        <v>0</v>
      </c>
      <c r="R1026" s="183">
        <f>Q1026*H1026</f>
        <v>0</v>
      </c>
      <c r="S1026" s="183">
        <v>0</v>
      </c>
      <c r="T1026" s="184">
        <f>S1026*H1026</f>
        <v>0</v>
      </c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R1026" s="185" t="s">
        <v>91</v>
      </c>
      <c r="AT1026" s="185" t="s">
        <v>323</v>
      </c>
      <c r="AU1026" s="185" t="s">
        <v>85</v>
      </c>
      <c r="AY1026" s="19" t="s">
        <v>321</v>
      </c>
      <c r="BE1026" s="186">
        <f>IF(N1026="základní",J1026,0)</f>
        <v>0</v>
      </c>
      <c r="BF1026" s="186">
        <f>IF(N1026="snížená",J1026,0)</f>
        <v>0</v>
      </c>
      <c r="BG1026" s="186">
        <f>IF(N1026="zákl. přenesená",J1026,0)</f>
        <v>0</v>
      </c>
      <c r="BH1026" s="186">
        <f>IF(N1026="sníž. přenesená",J1026,0)</f>
        <v>0</v>
      </c>
      <c r="BI1026" s="186">
        <f>IF(N1026="nulová",J1026,0)</f>
        <v>0</v>
      </c>
      <c r="BJ1026" s="19" t="s">
        <v>8</v>
      </c>
      <c r="BK1026" s="186">
        <f>ROUND(I1026*H1026,0)</f>
        <v>0</v>
      </c>
      <c r="BL1026" s="19" t="s">
        <v>91</v>
      </c>
      <c r="BM1026" s="185" t="s">
        <v>1477</v>
      </c>
    </row>
    <row r="1027" s="2" customFormat="1" ht="44.25" customHeight="1">
      <c r="A1027" s="38"/>
      <c r="B1027" s="173"/>
      <c r="C1027" s="174" t="s">
        <v>1478</v>
      </c>
      <c r="D1027" s="174" t="s">
        <v>323</v>
      </c>
      <c r="E1027" s="175" t="s">
        <v>1479</v>
      </c>
      <c r="F1027" s="176" t="s">
        <v>1480</v>
      </c>
      <c r="G1027" s="177" t="s">
        <v>349</v>
      </c>
      <c r="H1027" s="178">
        <v>383.779</v>
      </c>
      <c r="I1027" s="179"/>
      <c r="J1027" s="180">
        <f>ROUND(I1027*H1027,0)</f>
        <v>0</v>
      </c>
      <c r="K1027" s="176" t="s">
        <v>327</v>
      </c>
      <c r="L1027" s="39"/>
      <c r="M1027" s="181" t="s">
        <v>1</v>
      </c>
      <c r="N1027" s="182" t="s">
        <v>42</v>
      </c>
      <c r="O1027" s="77"/>
      <c r="P1027" s="183">
        <f>O1027*H1027</f>
        <v>0</v>
      </c>
      <c r="Q1027" s="183">
        <v>0</v>
      </c>
      <c r="R1027" s="183">
        <f>Q1027*H1027</f>
        <v>0</v>
      </c>
      <c r="S1027" s="183">
        <v>0</v>
      </c>
      <c r="T1027" s="184">
        <f>S1027*H1027</f>
        <v>0</v>
      </c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R1027" s="185" t="s">
        <v>91</v>
      </c>
      <c r="AT1027" s="185" t="s">
        <v>323</v>
      </c>
      <c r="AU1027" s="185" t="s">
        <v>85</v>
      </c>
      <c r="AY1027" s="19" t="s">
        <v>321</v>
      </c>
      <c r="BE1027" s="186">
        <f>IF(N1027="základní",J1027,0)</f>
        <v>0</v>
      </c>
      <c r="BF1027" s="186">
        <f>IF(N1027="snížená",J1027,0)</f>
        <v>0</v>
      </c>
      <c r="BG1027" s="186">
        <f>IF(N1027="zákl. přenesená",J1027,0)</f>
        <v>0</v>
      </c>
      <c r="BH1027" s="186">
        <f>IF(N1027="sníž. přenesená",J1027,0)</f>
        <v>0</v>
      </c>
      <c r="BI1027" s="186">
        <f>IF(N1027="nulová",J1027,0)</f>
        <v>0</v>
      </c>
      <c r="BJ1027" s="19" t="s">
        <v>8</v>
      </c>
      <c r="BK1027" s="186">
        <f>ROUND(I1027*H1027,0)</f>
        <v>0</v>
      </c>
      <c r="BL1027" s="19" t="s">
        <v>91</v>
      </c>
      <c r="BM1027" s="185" t="s">
        <v>1481</v>
      </c>
    </row>
    <row r="1028" s="12" customFormat="1" ht="22.8" customHeight="1">
      <c r="A1028" s="12"/>
      <c r="B1028" s="160"/>
      <c r="C1028" s="12"/>
      <c r="D1028" s="161" t="s">
        <v>76</v>
      </c>
      <c r="E1028" s="171" t="s">
        <v>1482</v>
      </c>
      <c r="F1028" s="171" t="s">
        <v>1483</v>
      </c>
      <c r="G1028" s="12"/>
      <c r="H1028" s="12"/>
      <c r="I1028" s="163"/>
      <c r="J1028" s="172">
        <f>BK1028</f>
        <v>0</v>
      </c>
      <c r="K1028" s="12"/>
      <c r="L1028" s="160"/>
      <c r="M1028" s="165"/>
      <c r="N1028" s="166"/>
      <c r="O1028" s="166"/>
      <c r="P1028" s="167">
        <f>P1029</f>
        <v>0</v>
      </c>
      <c r="Q1028" s="166"/>
      <c r="R1028" s="167">
        <f>R1029</f>
        <v>0</v>
      </c>
      <c r="S1028" s="166"/>
      <c r="T1028" s="168">
        <f>T1029</f>
        <v>0</v>
      </c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R1028" s="161" t="s">
        <v>8</v>
      </c>
      <c r="AT1028" s="169" t="s">
        <v>76</v>
      </c>
      <c r="AU1028" s="169" t="s">
        <v>8</v>
      </c>
      <c r="AY1028" s="161" t="s">
        <v>321</v>
      </c>
      <c r="BK1028" s="170">
        <f>BK1029</f>
        <v>0</v>
      </c>
    </row>
    <row r="1029" s="2" customFormat="1" ht="24.15" customHeight="1">
      <c r="A1029" s="38"/>
      <c r="B1029" s="173"/>
      <c r="C1029" s="174" t="s">
        <v>1484</v>
      </c>
      <c r="D1029" s="174" t="s">
        <v>323</v>
      </c>
      <c r="E1029" s="175" t="s">
        <v>1485</v>
      </c>
      <c r="F1029" s="176" t="s">
        <v>1486</v>
      </c>
      <c r="G1029" s="177" t="s">
        <v>349</v>
      </c>
      <c r="H1029" s="178">
        <v>274.55900000000003</v>
      </c>
      <c r="I1029" s="179"/>
      <c r="J1029" s="180">
        <f>ROUND(I1029*H1029,0)</f>
        <v>0</v>
      </c>
      <c r="K1029" s="176" t="s">
        <v>327</v>
      </c>
      <c r="L1029" s="39"/>
      <c r="M1029" s="181" t="s">
        <v>1</v>
      </c>
      <c r="N1029" s="182" t="s">
        <v>42</v>
      </c>
      <c r="O1029" s="77"/>
      <c r="P1029" s="183">
        <f>O1029*H1029</f>
        <v>0</v>
      </c>
      <c r="Q1029" s="183">
        <v>0</v>
      </c>
      <c r="R1029" s="183">
        <f>Q1029*H1029</f>
        <v>0</v>
      </c>
      <c r="S1029" s="183">
        <v>0</v>
      </c>
      <c r="T1029" s="184">
        <f>S1029*H1029</f>
        <v>0</v>
      </c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R1029" s="185" t="s">
        <v>91</v>
      </c>
      <c r="AT1029" s="185" t="s">
        <v>323</v>
      </c>
      <c r="AU1029" s="185" t="s">
        <v>85</v>
      </c>
      <c r="AY1029" s="19" t="s">
        <v>321</v>
      </c>
      <c r="BE1029" s="186">
        <f>IF(N1029="základní",J1029,0)</f>
        <v>0</v>
      </c>
      <c r="BF1029" s="186">
        <f>IF(N1029="snížená",J1029,0)</f>
        <v>0</v>
      </c>
      <c r="BG1029" s="186">
        <f>IF(N1029="zákl. přenesená",J1029,0)</f>
        <v>0</v>
      </c>
      <c r="BH1029" s="186">
        <f>IF(N1029="sníž. přenesená",J1029,0)</f>
        <v>0</v>
      </c>
      <c r="BI1029" s="186">
        <f>IF(N1029="nulová",J1029,0)</f>
        <v>0</v>
      </c>
      <c r="BJ1029" s="19" t="s">
        <v>8</v>
      </c>
      <c r="BK1029" s="186">
        <f>ROUND(I1029*H1029,0)</f>
        <v>0</v>
      </c>
      <c r="BL1029" s="19" t="s">
        <v>91</v>
      </c>
      <c r="BM1029" s="185" t="s">
        <v>1487</v>
      </c>
    </row>
    <row r="1030" s="12" customFormat="1" ht="25.92" customHeight="1">
      <c r="A1030" s="12"/>
      <c r="B1030" s="160"/>
      <c r="C1030" s="12"/>
      <c r="D1030" s="161" t="s">
        <v>76</v>
      </c>
      <c r="E1030" s="162" t="s">
        <v>1488</v>
      </c>
      <c r="F1030" s="162" t="s">
        <v>1489</v>
      </c>
      <c r="G1030" s="12"/>
      <c r="H1030" s="12"/>
      <c r="I1030" s="163"/>
      <c r="J1030" s="164">
        <f>BK1030</f>
        <v>0</v>
      </c>
      <c r="K1030" s="12"/>
      <c r="L1030" s="160"/>
      <c r="M1030" s="165"/>
      <c r="N1030" s="166"/>
      <c r="O1030" s="166"/>
      <c r="P1030" s="167">
        <f>P1031+P1051+P1089+P1111+P1318+P1393+P1487+P1505+P1671+P1702+P1747+P1764+P1824+P1889+P1933</f>
        <v>0</v>
      </c>
      <c r="Q1030" s="166"/>
      <c r="R1030" s="167">
        <f>R1031+R1051+R1089+R1111+R1318+R1393+R1487+R1505+R1671+R1702+R1747+R1764+R1824+R1889+R1933</f>
        <v>120.9198536576862</v>
      </c>
      <c r="S1030" s="166"/>
      <c r="T1030" s="168">
        <f>T1031+T1051+T1089+T1111+T1318+T1393+T1487+T1505+T1671+T1702+T1747+T1764+T1824+T1889+T1933</f>
        <v>56.556325019999989</v>
      </c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R1030" s="161" t="s">
        <v>85</v>
      </c>
      <c r="AT1030" s="169" t="s">
        <v>76</v>
      </c>
      <c r="AU1030" s="169" t="s">
        <v>77</v>
      </c>
      <c r="AY1030" s="161" t="s">
        <v>321</v>
      </c>
      <c r="BK1030" s="170">
        <f>BK1031+BK1051+BK1089+BK1111+BK1318+BK1393+BK1487+BK1505+BK1671+BK1702+BK1747+BK1764+BK1824+BK1889+BK1933</f>
        <v>0</v>
      </c>
    </row>
    <row r="1031" s="12" customFormat="1" ht="22.8" customHeight="1">
      <c r="A1031" s="12"/>
      <c r="B1031" s="160"/>
      <c r="C1031" s="12"/>
      <c r="D1031" s="161" t="s">
        <v>76</v>
      </c>
      <c r="E1031" s="171" t="s">
        <v>1490</v>
      </c>
      <c r="F1031" s="171" t="s">
        <v>1491</v>
      </c>
      <c r="G1031" s="12"/>
      <c r="H1031" s="12"/>
      <c r="I1031" s="163"/>
      <c r="J1031" s="172">
        <f>BK1031</f>
        <v>0</v>
      </c>
      <c r="K1031" s="12"/>
      <c r="L1031" s="160"/>
      <c r="M1031" s="165"/>
      <c r="N1031" s="166"/>
      <c r="O1031" s="166"/>
      <c r="P1031" s="167">
        <f>SUM(P1032:P1050)</f>
        <v>0</v>
      </c>
      <c r="Q1031" s="166"/>
      <c r="R1031" s="167">
        <f>SUM(R1032:R1050)</f>
        <v>0.082453068749999997</v>
      </c>
      <c r="S1031" s="166"/>
      <c r="T1031" s="168">
        <f>SUM(T1032:T1050)</f>
        <v>0</v>
      </c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R1031" s="161" t="s">
        <v>85</v>
      </c>
      <c r="AT1031" s="169" t="s">
        <v>76</v>
      </c>
      <c r="AU1031" s="169" t="s">
        <v>8</v>
      </c>
      <c r="AY1031" s="161" t="s">
        <v>321</v>
      </c>
      <c r="BK1031" s="170">
        <f>SUM(BK1032:BK1050)</f>
        <v>0</v>
      </c>
    </row>
    <row r="1032" s="2" customFormat="1" ht="24.15" customHeight="1">
      <c r="A1032" s="38"/>
      <c r="B1032" s="173"/>
      <c r="C1032" s="174" t="s">
        <v>1492</v>
      </c>
      <c r="D1032" s="174" t="s">
        <v>323</v>
      </c>
      <c r="E1032" s="175" t="s">
        <v>1493</v>
      </c>
      <c r="F1032" s="176" t="s">
        <v>1494</v>
      </c>
      <c r="G1032" s="177" t="s">
        <v>355</v>
      </c>
      <c r="H1032" s="178">
        <v>4.2370000000000001</v>
      </c>
      <c r="I1032" s="179"/>
      <c r="J1032" s="180">
        <f>ROUND(I1032*H1032,0)</f>
        <v>0</v>
      </c>
      <c r="K1032" s="176" t="s">
        <v>327</v>
      </c>
      <c r="L1032" s="39"/>
      <c r="M1032" s="181" t="s">
        <v>1</v>
      </c>
      <c r="N1032" s="182" t="s">
        <v>42</v>
      </c>
      <c r="O1032" s="77"/>
      <c r="P1032" s="183">
        <f>O1032*H1032</f>
        <v>0</v>
      </c>
      <c r="Q1032" s="183">
        <v>0</v>
      </c>
      <c r="R1032" s="183">
        <f>Q1032*H1032</f>
        <v>0</v>
      </c>
      <c r="S1032" s="183">
        <v>0</v>
      </c>
      <c r="T1032" s="184">
        <f>S1032*H1032</f>
        <v>0</v>
      </c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R1032" s="185" t="s">
        <v>415</v>
      </c>
      <c r="AT1032" s="185" t="s">
        <v>323</v>
      </c>
      <c r="AU1032" s="185" t="s">
        <v>85</v>
      </c>
      <c r="AY1032" s="19" t="s">
        <v>321</v>
      </c>
      <c r="BE1032" s="186">
        <f>IF(N1032="základní",J1032,0)</f>
        <v>0</v>
      </c>
      <c r="BF1032" s="186">
        <f>IF(N1032="snížená",J1032,0)</f>
        <v>0</v>
      </c>
      <c r="BG1032" s="186">
        <f>IF(N1032="zákl. přenesená",J1032,0)</f>
        <v>0</v>
      </c>
      <c r="BH1032" s="186">
        <f>IF(N1032="sníž. přenesená",J1032,0)</f>
        <v>0</v>
      </c>
      <c r="BI1032" s="186">
        <f>IF(N1032="nulová",J1032,0)</f>
        <v>0</v>
      </c>
      <c r="BJ1032" s="19" t="s">
        <v>8</v>
      </c>
      <c r="BK1032" s="186">
        <f>ROUND(I1032*H1032,0)</f>
        <v>0</v>
      </c>
      <c r="BL1032" s="19" t="s">
        <v>415</v>
      </c>
      <c r="BM1032" s="185" t="s">
        <v>1495</v>
      </c>
    </row>
    <row r="1033" s="13" customFormat="1">
      <c r="A1033" s="13"/>
      <c r="B1033" s="187"/>
      <c r="C1033" s="13"/>
      <c r="D1033" s="188" t="s">
        <v>329</v>
      </c>
      <c r="E1033" s="189" t="s">
        <v>1</v>
      </c>
      <c r="F1033" s="190" t="s">
        <v>1496</v>
      </c>
      <c r="G1033" s="13"/>
      <c r="H1033" s="191">
        <v>4.2370000000000001</v>
      </c>
      <c r="I1033" s="192"/>
      <c r="J1033" s="13"/>
      <c r="K1033" s="13"/>
      <c r="L1033" s="187"/>
      <c r="M1033" s="193"/>
      <c r="N1033" s="194"/>
      <c r="O1033" s="194"/>
      <c r="P1033" s="194"/>
      <c r="Q1033" s="194"/>
      <c r="R1033" s="194"/>
      <c r="S1033" s="194"/>
      <c r="T1033" s="195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189" t="s">
        <v>329</v>
      </c>
      <c r="AU1033" s="189" t="s">
        <v>85</v>
      </c>
      <c r="AV1033" s="13" t="s">
        <v>85</v>
      </c>
      <c r="AW1033" s="13" t="s">
        <v>33</v>
      </c>
      <c r="AX1033" s="13" t="s">
        <v>77</v>
      </c>
      <c r="AY1033" s="189" t="s">
        <v>321</v>
      </c>
    </row>
    <row r="1034" s="14" customFormat="1">
      <c r="A1034" s="14"/>
      <c r="B1034" s="196"/>
      <c r="C1034" s="14"/>
      <c r="D1034" s="188" t="s">
        <v>329</v>
      </c>
      <c r="E1034" s="197" t="s">
        <v>110</v>
      </c>
      <c r="F1034" s="198" t="s">
        <v>346</v>
      </c>
      <c r="G1034" s="14"/>
      <c r="H1034" s="199">
        <v>4.2370000000000001</v>
      </c>
      <c r="I1034" s="200"/>
      <c r="J1034" s="14"/>
      <c r="K1034" s="14"/>
      <c r="L1034" s="196"/>
      <c r="M1034" s="201"/>
      <c r="N1034" s="202"/>
      <c r="O1034" s="202"/>
      <c r="P1034" s="202"/>
      <c r="Q1034" s="202"/>
      <c r="R1034" s="202"/>
      <c r="S1034" s="202"/>
      <c r="T1034" s="203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197" t="s">
        <v>329</v>
      </c>
      <c r="AU1034" s="197" t="s">
        <v>85</v>
      </c>
      <c r="AV1034" s="14" t="s">
        <v>88</v>
      </c>
      <c r="AW1034" s="14" t="s">
        <v>33</v>
      </c>
      <c r="AX1034" s="14" t="s">
        <v>8</v>
      </c>
      <c r="AY1034" s="197" t="s">
        <v>321</v>
      </c>
    </row>
    <row r="1035" s="2" customFormat="1" ht="24.15" customHeight="1">
      <c r="A1035" s="38"/>
      <c r="B1035" s="173"/>
      <c r="C1035" s="174" t="s">
        <v>1497</v>
      </c>
      <c r="D1035" s="174" t="s">
        <v>323</v>
      </c>
      <c r="E1035" s="175" t="s">
        <v>1498</v>
      </c>
      <c r="F1035" s="176" t="s">
        <v>1499</v>
      </c>
      <c r="G1035" s="177" t="s">
        <v>355</v>
      </c>
      <c r="H1035" s="178">
        <v>7.0380000000000003</v>
      </c>
      <c r="I1035" s="179"/>
      <c r="J1035" s="180">
        <f>ROUND(I1035*H1035,0)</f>
        <v>0</v>
      </c>
      <c r="K1035" s="176" t="s">
        <v>327</v>
      </c>
      <c r="L1035" s="39"/>
      <c r="M1035" s="181" t="s">
        <v>1</v>
      </c>
      <c r="N1035" s="182" t="s">
        <v>42</v>
      </c>
      <c r="O1035" s="77"/>
      <c r="P1035" s="183">
        <f>O1035*H1035</f>
        <v>0</v>
      </c>
      <c r="Q1035" s="183">
        <v>0</v>
      </c>
      <c r="R1035" s="183">
        <f>Q1035*H1035</f>
        <v>0</v>
      </c>
      <c r="S1035" s="183">
        <v>0</v>
      </c>
      <c r="T1035" s="184">
        <f>S1035*H1035</f>
        <v>0</v>
      </c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R1035" s="185" t="s">
        <v>415</v>
      </c>
      <c r="AT1035" s="185" t="s">
        <v>323</v>
      </c>
      <c r="AU1035" s="185" t="s">
        <v>85</v>
      </c>
      <c r="AY1035" s="19" t="s">
        <v>321</v>
      </c>
      <c r="BE1035" s="186">
        <f>IF(N1035="základní",J1035,0)</f>
        <v>0</v>
      </c>
      <c r="BF1035" s="186">
        <f>IF(N1035="snížená",J1035,0)</f>
        <v>0</v>
      </c>
      <c r="BG1035" s="186">
        <f>IF(N1035="zákl. přenesená",J1035,0)</f>
        <v>0</v>
      </c>
      <c r="BH1035" s="186">
        <f>IF(N1035="sníž. přenesená",J1035,0)</f>
        <v>0</v>
      </c>
      <c r="BI1035" s="186">
        <f>IF(N1035="nulová",J1035,0)</f>
        <v>0</v>
      </c>
      <c r="BJ1035" s="19" t="s">
        <v>8</v>
      </c>
      <c r="BK1035" s="186">
        <f>ROUND(I1035*H1035,0)</f>
        <v>0</v>
      </c>
      <c r="BL1035" s="19" t="s">
        <v>415</v>
      </c>
      <c r="BM1035" s="185" t="s">
        <v>1500</v>
      </c>
    </row>
    <row r="1036" s="13" customFormat="1">
      <c r="A1036" s="13"/>
      <c r="B1036" s="187"/>
      <c r="C1036" s="13"/>
      <c r="D1036" s="188" t="s">
        <v>329</v>
      </c>
      <c r="E1036" s="189" t="s">
        <v>1</v>
      </c>
      <c r="F1036" s="190" t="s">
        <v>1501</v>
      </c>
      <c r="G1036" s="13"/>
      <c r="H1036" s="191">
        <v>7.0380000000000003</v>
      </c>
      <c r="I1036" s="192"/>
      <c r="J1036" s="13"/>
      <c r="K1036" s="13"/>
      <c r="L1036" s="187"/>
      <c r="M1036" s="193"/>
      <c r="N1036" s="194"/>
      <c r="O1036" s="194"/>
      <c r="P1036" s="194"/>
      <c r="Q1036" s="194"/>
      <c r="R1036" s="194"/>
      <c r="S1036" s="194"/>
      <c r="T1036" s="195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189" t="s">
        <v>329</v>
      </c>
      <c r="AU1036" s="189" t="s">
        <v>85</v>
      </c>
      <c r="AV1036" s="13" t="s">
        <v>85</v>
      </c>
      <c r="AW1036" s="13" t="s">
        <v>33</v>
      </c>
      <c r="AX1036" s="13" t="s">
        <v>77</v>
      </c>
      <c r="AY1036" s="189" t="s">
        <v>321</v>
      </c>
    </row>
    <row r="1037" s="14" customFormat="1">
      <c r="A1037" s="14"/>
      <c r="B1037" s="196"/>
      <c r="C1037" s="14"/>
      <c r="D1037" s="188" t="s">
        <v>329</v>
      </c>
      <c r="E1037" s="197" t="s">
        <v>113</v>
      </c>
      <c r="F1037" s="198" t="s">
        <v>346</v>
      </c>
      <c r="G1037" s="14"/>
      <c r="H1037" s="199">
        <v>7.0380000000000003</v>
      </c>
      <c r="I1037" s="200"/>
      <c r="J1037" s="14"/>
      <c r="K1037" s="14"/>
      <c r="L1037" s="196"/>
      <c r="M1037" s="201"/>
      <c r="N1037" s="202"/>
      <c r="O1037" s="202"/>
      <c r="P1037" s="202"/>
      <c r="Q1037" s="202"/>
      <c r="R1037" s="202"/>
      <c r="S1037" s="202"/>
      <c r="T1037" s="203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197" t="s">
        <v>329</v>
      </c>
      <c r="AU1037" s="197" t="s">
        <v>85</v>
      </c>
      <c r="AV1037" s="14" t="s">
        <v>88</v>
      </c>
      <c r="AW1037" s="14" t="s">
        <v>33</v>
      </c>
      <c r="AX1037" s="14" t="s">
        <v>8</v>
      </c>
      <c r="AY1037" s="197" t="s">
        <v>321</v>
      </c>
    </row>
    <row r="1038" s="2" customFormat="1" ht="16.5" customHeight="1">
      <c r="A1038" s="38"/>
      <c r="B1038" s="173"/>
      <c r="C1038" s="212" t="s">
        <v>1502</v>
      </c>
      <c r="D1038" s="212" t="s">
        <v>550</v>
      </c>
      <c r="E1038" s="213" t="s">
        <v>1503</v>
      </c>
      <c r="F1038" s="214" t="s">
        <v>1504</v>
      </c>
      <c r="G1038" s="215" t="s">
        <v>349</v>
      </c>
      <c r="H1038" s="216">
        <v>0.0030000000000000001</v>
      </c>
      <c r="I1038" s="217"/>
      <c r="J1038" s="218">
        <f>ROUND(I1038*H1038,0)</f>
        <v>0</v>
      </c>
      <c r="K1038" s="214" t="s">
        <v>327</v>
      </c>
      <c r="L1038" s="219"/>
      <c r="M1038" s="220" t="s">
        <v>1</v>
      </c>
      <c r="N1038" s="221" t="s">
        <v>42</v>
      </c>
      <c r="O1038" s="77"/>
      <c r="P1038" s="183">
        <f>O1038*H1038</f>
        <v>0</v>
      </c>
      <c r="Q1038" s="183">
        <v>1</v>
      </c>
      <c r="R1038" s="183">
        <f>Q1038*H1038</f>
        <v>0.0030000000000000001</v>
      </c>
      <c r="S1038" s="183">
        <v>0</v>
      </c>
      <c r="T1038" s="184">
        <f>S1038*H1038</f>
        <v>0</v>
      </c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R1038" s="185" t="s">
        <v>530</v>
      </c>
      <c r="AT1038" s="185" t="s">
        <v>550</v>
      </c>
      <c r="AU1038" s="185" t="s">
        <v>85</v>
      </c>
      <c r="AY1038" s="19" t="s">
        <v>321</v>
      </c>
      <c r="BE1038" s="186">
        <f>IF(N1038="základní",J1038,0)</f>
        <v>0</v>
      </c>
      <c r="BF1038" s="186">
        <f>IF(N1038="snížená",J1038,0)</f>
        <v>0</v>
      </c>
      <c r="BG1038" s="186">
        <f>IF(N1038="zákl. přenesená",J1038,0)</f>
        <v>0</v>
      </c>
      <c r="BH1038" s="186">
        <f>IF(N1038="sníž. přenesená",J1038,0)</f>
        <v>0</v>
      </c>
      <c r="BI1038" s="186">
        <f>IF(N1038="nulová",J1038,0)</f>
        <v>0</v>
      </c>
      <c r="BJ1038" s="19" t="s">
        <v>8</v>
      </c>
      <c r="BK1038" s="186">
        <f>ROUND(I1038*H1038,0)</f>
        <v>0</v>
      </c>
      <c r="BL1038" s="19" t="s">
        <v>415</v>
      </c>
      <c r="BM1038" s="185" t="s">
        <v>1505</v>
      </c>
    </row>
    <row r="1039" s="13" customFormat="1">
      <c r="A1039" s="13"/>
      <c r="B1039" s="187"/>
      <c r="C1039" s="13"/>
      <c r="D1039" s="188" t="s">
        <v>329</v>
      </c>
      <c r="E1039" s="189" t="s">
        <v>1</v>
      </c>
      <c r="F1039" s="190" t="s">
        <v>1506</v>
      </c>
      <c r="G1039" s="13"/>
      <c r="H1039" s="191">
        <v>0.001</v>
      </c>
      <c r="I1039" s="192"/>
      <c r="J1039" s="13"/>
      <c r="K1039" s="13"/>
      <c r="L1039" s="187"/>
      <c r="M1039" s="193"/>
      <c r="N1039" s="194"/>
      <c r="O1039" s="194"/>
      <c r="P1039" s="194"/>
      <c r="Q1039" s="194"/>
      <c r="R1039" s="194"/>
      <c r="S1039" s="194"/>
      <c r="T1039" s="195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189" t="s">
        <v>329</v>
      </c>
      <c r="AU1039" s="189" t="s">
        <v>85</v>
      </c>
      <c r="AV1039" s="13" t="s">
        <v>85</v>
      </c>
      <c r="AW1039" s="13" t="s">
        <v>33</v>
      </c>
      <c r="AX1039" s="13" t="s">
        <v>77</v>
      </c>
      <c r="AY1039" s="189" t="s">
        <v>321</v>
      </c>
    </row>
    <row r="1040" s="13" customFormat="1">
      <c r="A1040" s="13"/>
      <c r="B1040" s="187"/>
      <c r="C1040" s="13"/>
      <c r="D1040" s="188" t="s">
        <v>329</v>
      </c>
      <c r="E1040" s="189" t="s">
        <v>1</v>
      </c>
      <c r="F1040" s="190" t="s">
        <v>1507</v>
      </c>
      <c r="G1040" s="13"/>
      <c r="H1040" s="191">
        <v>0.002</v>
      </c>
      <c r="I1040" s="192"/>
      <c r="J1040" s="13"/>
      <c r="K1040" s="13"/>
      <c r="L1040" s="187"/>
      <c r="M1040" s="193"/>
      <c r="N1040" s="194"/>
      <c r="O1040" s="194"/>
      <c r="P1040" s="194"/>
      <c r="Q1040" s="194"/>
      <c r="R1040" s="194"/>
      <c r="S1040" s="194"/>
      <c r="T1040" s="195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189" t="s">
        <v>329</v>
      </c>
      <c r="AU1040" s="189" t="s">
        <v>85</v>
      </c>
      <c r="AV1040" s="13" t="s">
        <v>85</v>
      </c>
      <c r="AW1040" s="13" t="s">
        <v>33</v>
      </c>
      <c r="AX1040" s="13" t="s">
        <v>77</v>
      </c>
      <c r="AY1040" s="189" t="s">
        <v>321</v>
      </c>
    </row>
    <row r="1041" s="14" customFormat="1">
      <c r="A1041" s="14"/>
      <c r="B1041" s="196"/>
      <c r="C1041" s="14"/>
      <c r="D1041" s="188" t="s">
        <v>329</v>
      </c>
      <c r="E1041" s="197" t="s">
        <v>1</v>
      </c>
      <c r="F1041" s="198" t="s">
        <v>346</v>
      </c>
      <c r="G1041" s="14"/>
      <c r="H1041" s="199">
        <v>0.0030000000000000001</v>
      </c>
      <c r="I1041" s="200"/>
      <c r="J1041" s="14"/>
      <c r="K1041" s="14"/>
      <c r="L1041" s="196"/>
      <c r="M1041" s="201"/>
      <c r="N1041" s="202"/>
      <c r="O1041" s="202"/>
      <c r="P1041" s="202"/>
      <c r="Q1041" s="202"/>
      <c r="R1041" s="202"/>
      <c r="S1041" s="202"/>
      <c r="T1041" s="203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197" t="s">
        <v>329</v>
      </c>
      <c r="AU1041" s="197" t="s">
        <v>85</v>
      </c>
      <c r="AV1041" s="14" t="s">
        <v>88</v>
      </c>
      <c r="AW1041" s="14" t="s">
        <v>33</v>
      </c>
      <c r="AX1041" s="14" t="s">
        <v>8</v>
      </c>
      <c r="AY1041" s="197" t="s">
        <v>321</v>
      </c>
    </row>
    <row r="1042" s="2" customFormat="1" ht="24.15" customHeight="1">
      <c r="A1042" s="38"/>
      <c r="B1042" s="173"/>
      <c r="C1042" s="174" t="s">
        <v>1508</v>
      </c>
      <c r="D1042" s="174" t="s">
        <v>323</v>
      </c>
      <c r="E1042" s="175" t="s">
        <v>1509</v>
      </c>
      <c r="F1042" s="176" t="s">
        <v>1510</v>
      </c>
      <c r="G1042" s="177" t="s">
        <v>355</v>
      </c>
      <c r="H1042" s="178">
        <v>4.2370000000000001</v>
      </c>
      <c r="I1042" s="179"/>
      <c r="J1042" s="180">
        <f>ROUND(I1042*H1042,0)</f>
        <v>0</v>
      </c>
      <c r="K1042" s="176" t="s">
        <v>327</v>
      </c>
      <c r="L1042" s="39"/>
      <c r="M1042" s="181" t="s">
        <v>1</v>
      </c>
      <c r="N1042" s="182" t="s">
        <v>42</v>
      </c>
      <c r="O1042" s="77"/>
      <c r="P1042" s="183">
        <f>O1042*H1042</f>
        <v>0</v>
      </c>
      <c r="Q1042" s="183">
        <v>0.00039825</v>
      </c>
      <c r="R1042" s="183">
        <f>Q1042*H1042</f>
        <v>0.0016873852500000001</v>
      </c>
      <c r="S1042" s="183">
        <v>0</v>
      </c>
      <c r="T1042" s="184">
        <f>S1042*H1042</f>
        <v>0</v>
      </c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R1042" s="185" t="s">
        <v>415</v>
      </c>
      <c r="AT1042" s="185" t="s">
        <v>323</v>
      </c>
      <c r="AU1042" s="185" t="s">
        <v>85</v>
      </c>
      <c r="AY1042" s="19" t="s">
        <v>321</v>
      </c>
      <c r="BE1042" s="186">
        <f>IF(N1042="základní",J1042,0)</f>
        <v>0</v>
      </c>
      <c r="BF1042" s="186">
        <f>IF(N1042="snížená",J1042,0)</f>
        <v>0</v>
      </c>
      <c r="BG1042" s="186">
        <f>IF(N1042="zákl. přenesená",J1042,0)</f>
        <v>0</v>
      </c>
      <c r="BH1042" s="186">
        <f>IF(N1042="sníž. přenesená",J1042,0)</f>
        <v>0</v>
      </c>
      <c r="BI1042" s="186">
        <f>IF(N1042="nulová",J1042,0)</f>
        <v>0</v>
      </c>
      <c r="BJ1042" s="19" t="s">
        <v>8</v>
      </c>
      <c r="BK1042" s="186">
        <f>ROUND(I1042*H1042,0)</f>
        <v>0</v>
      </c>
      <c r="BL1042" s="19" t="s">
        <v>415</v>
      </c>
      <c r="BM1042" s="185" t="s">
        <v>1511</v>
      </c>
    </row>
    <row r="1043" s="13" customFormat="1">
      <c r="A1043" s="13"/>
      <c r="B1043" s="187"/>
      <c r="C1043" s="13"/>
      <c r="D1043" s="188" t="s">
        <v>329</v>
      </c>
      <c r="E1043" s="189" t="s">
        <v>1</v>
      </c>
      <c r="F1043" s="190" t="s">
        <v>110</v>
      </c>
      <c r="G1043" s="13"/>
      <c r="H1043" s="191">
        <v>4.2370000000000001</v>
      </c>
      <c r="I1043" s="192"/>
      <c r="J1043" s="13"/>
      <c r="K1043" s="13"/>
      <c r="L1043" s="187"/>
      <c r="M1043" s="193"/>
      <c r="N1043" s="194"/>
      <c r="O1043" s="194"/>
      <c r="P1043" s="194"/>
      <c r="Q1043" s="194"/>
      <c r="R1043" s="194"/>
      <c r="S1043" s="194"/>
      <c r="T1043" s="195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189" t="s">
        <v>329</v>
      </c>
      <c r="AU1043" s="189" t="s">
        <v>85</v>
      </c>
      <c r="AV1043" s="13" t="s">
        <v>85</v>
      </c>
      <c r="AW1043" s="13" t="s">
        <v>33</v>
      </c>
      <c r="AX1043" s="13" t="s">
        <v>8</v>
      </c>
      <c r="AY1043" s="189" t="s">
        <v>321</v>
      </c>
    </row>
    <row r="1044" s="2" customFormat="1" ht="24.15" customHeight="1">
      <c r="A1044" s="38"/>
      <c r="B1044" s="173"/>
      <c r="C1044" s="174" t="s">
        <v>1512</v>
      </c>
      <c r="D1044" s="174" t="s">
        <v>323</v>
      </c>
      <c r="E1044" s="175" t="s">
        <v>1513</v>
      </c>
      <c r="F1044" s="176" t="s">
        <v>1514</v>
      </c>
      <c r="G1044" s="177" t="s">
        <v>355</v>
      </c>
      <c r="H1044" s="178">
        <v>7.0380000000000003</v>
      </c>
      <c r="I1044" s="179"/>
      <c r="J1044" s="180">
        <f>ROUND(I1044*H1044,0)</f>
        <v>0</v>
      </c>
      <c r="K1044" s="176" t="s">
        <v>327</v>
      </c>
      <c r="L1044" s="39"/>
      <c r="M1044" s="181" t="s">
        <v>1</v>
      </c>
      <c r="N1044" s="182" t="s">
        <v>42</v>
      </c>
      <c r="O1044" s="77"/>
      <c r="P1044" s="183">
        <f>O1044*H1044</f>
        <v>0</v>
      </c>
      <c r="Q1044" s="183">
        <v>0.00039825</v>
      </c>
      <c r="R1044" s="183">
        <f>Q1044*H1044</f>
        <v>0.0028028835000000001</v>
      </c>
      <c r="S1044" s="183">
        <v>0</v>
      </c>
      <c r="T1044" s="184">
        <f>S1044*H1044</f>
        <v>0</v>
      </c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R1044" s="185" t="s">
        <v>415</v>
      </c>
      <c r="AT1044" s="185" t="s">
        <v>323</v>
      </c>
      <c r="AU1044" s="185" t="s">
        <v>85</v>
      </c>
      <c r="AY1044" s="19" t="s">
        <v>321</v>
      </c>
      <c r="BE1044" s="186">
        <f>IF(N1044="základní",J1044,0)</f>
        <v>0</v>
      </c>
      <c r="BF1044" s="186">
        <f>IF(N1044="snížená",J1044,0)</f>
        <v>0</v>
      </c>
      <c r="BG1044" s="186">
        <f>IF(N1044="zákl. přenesená",J1044,0)</f>
        <v>0</v>
      </c>
      <c r="BH1044" s="186">
        <f>IF(N1044="sníž. přenesená",J1044,0)</f>
        <v>0</v>
      </c>
      <c r="BI1044" s="186">
        <f>IF(N1044="nulová",J1044,0)</f>
        <v>0</v>
      </c>
      <c r="BJ1044" s="19" t="s">
        <v>8</v>
      </c>
      <c r="BK1044" s="186">
        <f>ROUND(I1044*H1044,0)</f>
        <v>0</v>
      </c>
      <c r="BL1044" s="19" t="s">
        <v>415</v>
      </c>
      <c r="BM1044" s="185" t="s">
        <v>1515</v>
      </c>
    </row>
    <row r="1045" s="13" customFormat="1">
      <c r="A1045" s="13"/>
      <c r="B1045" s="187"/>
      <c r="C1045" s="13"/>
      <c r="D1045" s="188" t="s">
        <v>329</v>
      </c>
      <c r="E1045" s="189" t="s">
        <v>1</v>
      </c>
      <c r="F1045" s="190" t="s">
        <v>113</v>
      </c>
      <c r="G1045" s="13"/>
      <c r="H1045" s="191">
        <v>7.0380000000000003</v>
      </c>
      <c r="I1045" s="192"/>
      <c r="J1045" s="13"/>
      <c r="K1045" s="13"/>
      <c r="L1045" s="187"/>
      <c r="M1045" s="193"/>
      <c r="N1045" s="194"/>
      <c r="O1045" s="194"/>
      <c r="P1045" s="194"/>
      <c r="Q1045" s="194"/>
      <c r="R1045" s="194"/>
      <c r="S1045" s="194"/>
      <c r="T1045" s="195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189" t="s">
        <v>329</v>
      </c>
      <c r="AU1045" s="189" t="s">
        <v>85</v>
      </c>
      <c r="AV1045" s="13" t="s">
        <v>85</v>
      </c>
      <c r="AW1045" s="13" t="s">
        <v>33</v>
      </c>
      <c r="AX1045" s="13" t="s">
        <v>8</v>
      </c>
      <c r="AY1045" s="189" t="s">
        <v>321</v>
      </c>
    </row>
    <row r="1046" s="2" customFormat="1" ht="49.05" customHeight="1">
      <c r="A1046" s="38"/>
      <c r="B1046" s="173"/>
      <c r="C1046" s="212" t="s">
        <v>1516</v>
      </c>
      <c r="D1046" s="212" t="s">
        <v>550</v>
      </c>
      <c r="E1046" s="213" t="s">
        <v>1517</v>
      </c>
      <c r="F1046" s="214" t="s">
        <v>1518</v>
      </c>
      <c r="G1046" s="215" t="s">
        <v>355</v>
      </c>
      <c r="H1046" s="216">
        <v>13.882</v>
      </c>
      <c r="I1046" s="217"/>
      <c r="J1046" s="218">
        <f>ROUND(I1046*H1046,0)</f>
        <v>0</v>
      </c>
      <c r="K1046" s="214" t="s">
        <v>327</v>
      </c>
      <c r="L1046" s="219"/>
      <c r="M1046" s="220" t="s">
        <v>1</v>
      </c>
      <c r="N1046" s="221" t="s">
        <v>42</v>
      </c>
      <c r="O1046" s="77"/>
      <c r="P1046" s="183">
        <f>O1046*H1046</f>
        <v>0</v>
      </c>
      <c r="Q1046" s="183">
        <v>0.0054000000000000003</v>
      </c>
      <c r="R1046" s="183">
        <f>Q1046*H1046</f>
        <v>0.074962799999999996</v>
      </c>
      <c r="S1046" s="183">
        <v>0</v>
      </c>
      <c r="T1046" s="184">
        <f>S1046*H1046</f>
        <v>0</v>
      </c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R1046" s="185" t="s">
        <v>530</v>
      </c>
      <c r="AT1046" s="185" t="s">
        <v>550</v>
      </c>
      <c r="AU1046" s="185" t="s">
        <v>85</v>
      </c>
      <c r="AY1046" s="19" t="s">
        <v>321</v>
      </c>
      <c r="BE1046" s="186">
        <f>IF(N1046="základní",J1046,0)</f>
        <v>0</v>
      </c>
      <c r="BF1046" s="186">
        <f>IF(N1046="snížená",J1046,0)</f>
        <v>0</v>
      </c>
      <c r="BG1046" s="186">
        <f>IF(N1046="zákl. přenesená",J1046,0)</f>
        <v>0</v>
      </c>
      <c r="BH1046" s="186">
        <f>IF(N1046="sníž. přenesená",J1046,0)</f>
        <v>0</v>
      </c>
      <c r="BI1046" s="186">
        <f>IF(N1046="nulová",J1046,0)</f>
        <v>0</v>
      </c>
      <c r="BJ1046" s="19" t="s">
        <v>8</v>
      </c>
      <c r="BK1046" s="186">
        <f>ROUND(I1046*H1046,0)</f>
        <v>0</v>
      </c>
      <c r="BL1046" s="19" t="s">
        <v>415</v>
      </c>
      <c r="BM1046" s="185" t="s">
        <v>1519</v>
      </c>
    </row>
    <row r="1047" s="13" customFormat="1">
      <c r="A1047" s="13"/>
      <c r="B1047" s="187"/>
      <c r="C1047" s="13"/>
      <c r="D1047" s="188" t="s">
        <v>329</v>
      </c>
      <c r="E1047" s="189" t="s">
        <v>1</v>
      </c>
      <c r="F1047" s="190" t="s">
        <v>1520</v>
      </c>
      <c r="G1047" s="13"/>
      <c r="H1047" s="191">
        <v>5.0839999999999996</v>
      </c>
      <c r="I1047" s="192"/>
      <c r="J1047" s="13"/>
      <c r="K1047" s="13"/>
      <c r="L1047" s="187"/>
      <c r="M1047" s="193"/>
      <c r="N1047" s="194"/>
      <c r="O1047" s="194"/>
      <c r="P1047" s="194"/>
      <c r="Q1047" s="194"/>
      <c r="R1047" s="194"/>
      <c r="S1047" s="194"/>
      <c r="T1047" s="195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189" t="s">
        <v>329</v>
      </c>
      <c r="AU1047" s="189" t="s">
        <v>85</v>
      </c>
      <c r="AV1047" s="13" t="s">
        <v>85</v>
      </c>
      <c r="AW1047" s="13" t="s">
        <v>33</v>
      </c>
      <c r="AX1047" s="13" t="s">
        <v>77</v>
      </c>
      <c r="AY1047" s="189" t="s">
        <v>321</v>
      </c>
    </row>
    <row r="1048" s="13" customFormat="1">
      <c r="A1048" s="13"/>
      <c r="B1048" s="187"/>
      <c r="C1048" s="13"/>
      <c r="D1048" s="188" t="s">
        <v>329</v>
      </c>
      <c r="E1048" s="189" t="s">
        <v>1</v>
      </c>
      <c r="F1048" s="190" t="s">
        <v>1521</v>
      </c>
      <c r="G1048" s="13"/>
      <c r="H1048" s="191">
        <v>8.798</v>
      </c>
      <c r="I1048" s="192"/>
      <c r="J1048" s="13"/>
      <c r="K1048" s="13"/>
      <c r="L1048" s="187"/>
      <c r="M1048" s="193"/>
      <c r="N1048" s="194"/>
      <c r="O1048" s="194"/>
      <c r="P1048" s="194"/>
      <c r="Q1048" s="194"/>
      <c r="R1048" s="194"/>
      <c r="S1048" s="194"/>
      <c r="T1048" s="195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189" t="s">
        <v>329</v>
      </c>
      <c r="AU1048" s="189" t="s">
        <v>85</v>
      </c>
      <c r="AV1048" s="13" t="s">
        <v>85</v>
      </c>
      <c r="AW1048" s="13" t="s">
        <v>33</v>
      </c>
      <c r="AX1048" s="13" t="s">
        <v>77</v>
      </c>
      <c r="AY1048" s="189" t="s">
        <v>321</v>
      </c>
    </row>
    <row r="1049" s="14" customFormat="1">
      <c r="A1049" s="14"/>
      <c r="B1049" s="196"/>
      <c r="C1049" s="14"/>
      <c r="D1049" s="188" t="s">
        <v>329</v>
      </c>
      <c r="E1049" s="197" t="s">
        <v>1</v>
      </c>
      <c r="F1049" s="198" t="s">
        <v>346</v>
      </c>
      <c r="G1049" s="14"/>
      <c r="H1049" s="199">
        <v>13.882</v>
      </c>
      <c r="I1049" s="200"/>
      <c r="J1049" s="14"/>
      <c r="K1049" s="14"/>
      <c r="L1049" s="196"/>
      <c r="M1049" s="201"/>
      <c r="N1049" s="202"/>
      <c r="O1049" s="202"/>
      <c r="P1049" s="202"/>
      <c r="Q1049" s="202"/>
      <c r="R1049" s="202"/>
      <c r="S1049" s="202"/>
      <c r="T1049" s="203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197" t="s">
        <v>329</v>
      </c>
      <c r="AU1049" s="197" t="s">
        <v>85</v>
      </c>
      <c r="AV1049" s="14" t="s">
        <v>88</v>
      </c>
      <c r="AW1049" s="14" t="s">
        <v>33</v>
      </c>
      <c r="AX1049" s="14" t="s">
        <v>8</v>
      </c>
      <c r="AY1049" s="197" t="s">
        <v>321</v>
      </c>
    </row>
    <row r="1050" s="2" customFormat="1" ht="33" customHeight="1">
      <c r="A1050" s="38"/>
      <c r="B1050" s="173"/>
      <c r="C1050" s="174" t="s">
        <v>1522</v>
      </c>
      <c r="D1050" s="174" t="s">
        <v>323</v>
      </c>
      <c r="E1050" s="175" t="s">
        <v>1523</v>
      </c>
      <c r="F1050" s="176" t="s">
        <v>1524</v>
      </c>
      <c r="G1050" s="177" t="s">
        <v>349</v>
      </c>
      <c r="H1050" s="178">
        <v>0.082000000000000003</v>
      </c>
      <c r="I1050" s="179"/>
      <c r="J1050" s="180">
        <f>ROUND(I1050*H1050,0)</f>
        <v>0</v>
      </c>
      <c r="K1050" s="176" t="s">
        <v>327</v>
      </c>
      <c r="L1050" s="39"/>
      <c r="M1050" s="181" t="s">
        <v>1</v>
      </c>
      <c r="N1050" s="182" t="s">
        <v>42</v>
      </c>
      <c r="O1050" s="77"/>
      <c r="P1050" s="183">
        <f>O1050*H1050</f>
        <v>0</v>
      </c>
      <c r="Q1050" s="183">
        <v>0</v>
      </c>
      <c r="R1050" s="183">
        <f>Q1050*H1050</f>
        <v>0</v>
      </c>
      <c r="S1050" s="183">
        <v>0</v>
      </c>
      <c r="T1050" s="184">
        <f>S1050*H1050</f>
        <v>0</v>
      </c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R1050" s="185" t="s">
        <v>415</v>
      </c>
      <c r="AT1050" s="185" t="s">
        <v>323</v>
      </c>
      <c r="AU1050" s="185" t="s">
        <v>85</v>
      </c>
      <c r="AY1050" s="19" t="s">
        <v>321</v>
      </c>
      <c r="BE1050" s="186">
        <f>IF(N1050="základní",J1050,0)</f>
        <v>0</v>
      </c>
      <c r="BF1050" s="186">
        <f>IF(N1050="snížená",J1050,0)</f>
        <v>0</v>
      </c>
      <c r="BG1050" s="186">
        <f>IF(N1050="zákl. přenesená",J1050,0)</f>
        <v>0</v>
      </c>
      <c r="BH1050" s="186">
        <f>IF(N1050="sníž. přenesená",J1050,0)</f>
        <v>0</v>
      </c>
      <c r="BI1050" s="186">
        <f>IF(N1050="nulová",J1050,0)</f>
        <v>0</v>
      </c>
      <c r="BJ1050" s="19" t="s">
        <v>8</v>
      </c>
      <c r="BK1050" s="186">
        <f>ROUND(I1050*H1050,0)</f>
        <v>0</v>
      </c>
      <c r="BL1050" s="19" t="s">
        <v>415</v>
      </c>
      <c r="BM1050" s="185" t="s">
        <v>1525</v>
      </c>
    </row>
    <row r="1051" s="12" customFormat="1" ht="22.8" customHeight="1">
      <c r="A1051" s="12"/>
      <c r="B1051" s="160"/>
      <c r="C1051" s="12"/>
      <c r="D1051" s="161" t="s">
        <v>76</v>
      </c>
      <c r="E1051" s="171" t="s">
        <v>1526</v>
      </c>
      <c r="F1051" s="171" t="s">
        <v>1527</v>
      </c>
      <c r="G1051" s="12"/>
      <c r="H1051" s="12"/>
      <c r="I1051" s="163"/>
      <c r="J1051" s="172">
        <f>BK1051</f>
        <v>0</v>
      </c>
      <c r="K1051" s="12"/>
      <c r="L1051" s="160"/>
      <c r="M1051" s="165"/>
      <c r="N1051" s="166"/>
      <c r="O1051" s="166"/>
      <c r="P1051" s="167">
        <f>SUM(P1052:P1088)</f>
        <v>0</v>
      </c>
      <c r="Q1051" s="166"/>
      <c r="R1051" s="167">
        <f>SUM(R1052:R1088)</f>
        <v>4.2504638799999999</v>
      </c>
      <c r="S1051" s="166"/>
      <c r="T1051" s="168">
        <f>SUM(T1052:T1088)</f>
        <v>0</v>
      </c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  <c r="AR1051" s="161" t="s">
        <v>85</v>
      </c>
      <c r="AT1051" s="169" t="s">
        <v>76</v>
      </c>
      <c r="AU1051" s="169" t="s">
        <v>8</v>
      </c>
      <c r="AY1051" s="161" t="s">
        <v>321</v>
      </c>
      <c r="BK1051" s="170">
        <f>SUM(BK1052:BK1088)</f>
        <v>0</v>
      </c>
    </row>
    <row r="1052" s="2" customFormat="1" ht="24.15" customHeight="1">
      <c r="A1052" s="38"/>
      <c r="B1052" s="173"/>
      <c r="C1052" s="174" t="s">
        <v>1528</v>
      </c>
      <c r="D1052" s="174" t="s">
        <v>323</v>
      </c>
      <c r="E1052" s="175" t="s">
        <v>1529</v>
      </c>
      <c r="F1052" s="176" t="s">
        <v>1530</v>
      </c>
      <c r="G1052" s="177" t="s">
        <v>355</v>
      </c>
      <c r="H1052" s="178">
        <v>455.72000000000003</v>
      </c>
      <c r="I1052" s="179"/>
      <c r="J1052" s="180">
        <f>ROUND(I1052*H1052,0)</f>
        <v>0</v>
      </c>
      <c r="K1052" s="176" t="s">
        <v>327</v>
      </c>
      <c r="L1052" s="39"/>
      <c r="M1052" s="181" t="s">
        <v>1</v>
      </c>
      <c r="N1052" s="182" t="s">
        <v>42</v>
      </c>
      <c r="O1052" s="77"/>
      <c r="P1052" s="183">
        <f>O1052*H1052</f>
        <v>0</v>
      </c>
      <c r="Q1052" s="183">
        <v>0</v>
      </c>
      <c r="R1052" s="183">
        <f>Q1052*H1052</f>
        <v>0</v>
      </c>
      <c r="S1052" s="183">
        <v>0</v>
      </c>
      <c r="T1052" s="184">
        <f>S1052*H1052</f>
        <v>0</v>
      </c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R1052" s="185" t="s">
        <v>415</v>
      </c>
      <c r="AT1052" s="185" t="s">
        <v>323</v>
      </c>
      <c r="AU1052" s="185" t="s">
        <v>85</v>
      </c>
      <c r="AY1052" s="19" t="s">
        <v>321</v>
      </c>
      <c r="BE1052" s="186">
        <f>IF(N1052="základní",J1052,0)</f>
        <v>0</v>
      </c>
      <c r="BF1052" s="186">
        <f>IF(N1052="snížená",J1052,0)</f>
        <v>0</v>
      </c>
      <c r="BG1052" s="186">
        <f>IF(N1052="zákl. přenesená",J1052,0)</f>
        <v>0</v>
      </c>
      <c r="BH1052" s="186">
        <f>IF(N1052="sníž. přenesená",J1052,0)</f>
        <v>0</v>
      </c>
      <c r="BI1052" s="186">
        <f>IF(N1052="nulová",J1052,0)</f>
        <v>0</v>
      </c>
      <c r="BJ1052" s="19" t="s">
        <v>8</v>
      </c>
      <c r="BK1052" s="186">
        <f>ROUND(I1052*H1052,0)</f>
        <v>0</v>
      </c>
      <c r="BL1052" s="19" t="s">
        <v>415</v>
      </c>
      <c r="BM1052" s="185" t="s">
        <v>1531</v>
      </c>
    </row>
    <row r="1053" s="13" customFormat="1">
      <c r="A1053" s="13"/>
      <c r="B1053" s="187"/>
      <c r="C1053" s="13"/>
      <c r="D1053" s="188" t="s">
        <v>329</v>
      </c>
      <c r="E1053" s="189" t="s">
        <v>1</v>
      </c>
      <c r="F1053" s="190" t="s">
        <v>210</v>
      </c>
      <c r="G1053" s="13"/>
      <c r="H1053" s="191">
        <v>403.72000000000003</v>
      </c>
      <c r="I1053" s="192"/>
      <c r="J1053" s="13"/>
      <c r="K1053" s="13"/>
      <c r="L1053" s="187"/>
      <c r="M1053" s="193"/>
      <c r="N1053" s="194"/>
      <c r="O1053" s="194"/>
      <c r="P1053" s="194"/>
      <c r="Q1053" s="194"/>
      <c r="R1053" s="194"/>
      <c r="S1053" s="194"/>
      <c r="T1053" s="195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189" t="s">
        <v>329</v>
      </c>
      <c r="AU1053" s="189" t="s">
        <v>85</v>
      </c>
      <c r="AV1053" s="13" t="s">
        <v>85</v>
      </c>
      <c r="AW1053" s="13" t="s">
        <v>33</v>
      </c>
      <c r="AX1053" s="13" t="s">
        <v>77</v>
      </c>
      <c r="AY1053" s="189" t="s">
        <v>321</v>
      </c>
    </row>
    <row r="1054" s="13" customFormat="1">
      <c r="A1054" s="13"/>
      <c r="B1054" s="187"/>
      <c r="C1054" s="13"/>
      <c r="D1054" s="188" t="s">
        <v>329</v>
      </c>
      <c r="E1054" s="189" t="s">
        <v>1</v>
      </c>
      <c r="F1054" s="190" t="s">
        <v>213</v>
      </c>
      <c r="G1054" s="13"/>
      <c r="H1054" s="191">
        <v>52</v>
      </c>
      <c r="I1054" s="192"/>
      <c r="J1054" s="13"/>
      <c r="K1054" s="13"/>
      <c r="L1054" s="187"/>
      <c r="M1054" s="193"/>
      <c r="N1054" s="194"/>
      <c r="O1054" s="194"/>
      <c r="P1054" s="194"/>
      <c r="Q1054" s="194"/>
      <c r="R1054" s="194"/>
      <c r="S1054" s="194"/>
      <c r="T1054" s="195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189" t="s">
        <v>329</v>
      </c>
      <c r="AU1054" s="189" t="s">
        <v>85</v>
      </c>
      <c r="AV1054" s="13" t="s">
        <v>85</v>
      </c>
      <c r="AW1054" s="13" t="s">
        <v>33</v>
      </c>
      <c r="AX1054" s="13" t="s">
        <v>77</v>
      </c>
      <c r="AY1054" s="189" t="s">
        <v>321</v>
      </c>
    </row>
    <row r="1055" s="14" customFormat="1">
      <c r="A1055" s="14"/>
      <c r="B1055" s="196"/>
      <c r="C1055" s="14"/>
      <c r="D1055" s="188" t="s">
        <v>329</v>
      </c>
      <c r="E1055" s="197" t="s">
        <v>1</v>
      </c>
      <c r="F1055" s="198" t="s">
        <v>346</v>
      </c>
      <c r="G1055" s="14"/>
      <c r="H1055" s="199">
        <v>455.72000000000003</v>
      </c>
      <c r="I1055" s="200"/>
      <c r="J1055" s="14"/>
      <c r="K1055" s="14"/>
      <c r="L1055" s="196"/>
      <c r="M1055" s="201"/>
      <c r="N1055" s="202"/>
      <c r="O1055" s="202"/>
      <c r="P1055" s="202"/>
      <c r="Q1055" s="202"/>
      <c r="R1055" s="202"/>
      <c r="S1055" s="202"/>
      <c r="T1055" s="203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197" t="s">
        <v>329</v>
      </c>
      <c r="AU1055" s="197" t="s">
        <v>85</v>
      </c>
      <c r="AV1055" s="14" t="s">
        <v>88</v>
      </c>
      <c r="AW1055" s="14" t="s">
        <v>33</v>
      </c>
      <c r="AX1055" s="14" t="s">
        <v>8</v>
      </c>
      <c r="AY1055" s="197" t="s">
        <v>321</v>
      </c>
    </row>
    <row r="1056" s="2" customFormat="1" ht="24.15" customHeight="1">
      <c r="A1056" s="38"/>
      <c r="B1056" s="173"/>
      <c r="C1056" s="212" t="s">
        <v>1532</v>
      </c>
      <c r="D1056" s="212" t="s">
        <v>550</v>
      </c>
      <c r="E1056" s="213" t="s">
        <v>1533</v>
      </c>
      <c r="F1056" s="214" t="s">
        <v>1534</v>
      </c>
      <c r="G1056" s="215" t="s">
        <v>355</v>
      </c>
      <c r="H1056" s="216">
        <v>478.50599999999997</v>
      </c>
      <c r="I1056" s="217"/>
      <c r="J1056" s="218">
        <f>ROUND(I1056*H1056,0)</f>
        <v>0</v>
      </c>
      <c r="K1056" s="214" t="s">
        <v>327</v>
      </c>
      <c r="L1056" s="219"/>
      <c r="M1056" s="220" t="s">
        <v>1</v>
      </c>
      <c r="N1056" s="221" t="s">
        <v>42</v>
      </c>
      <c r="O1056" s="77"/>
      <c r="P1056" s="183">
        <f>O1056*H1056</f>
        <v>0</v>
      </c>
      <c r="Q1056" s="183">
        <v>0.002</v>
      </c>
      <c r="R1056" s="183">
        <f>Q1056*H1056</f>
        <v>0.95701199999999997</v>
      </c>
      <c r="S1056" s="183">
        <v>0</v>
      </c>
      <c r="T1056" s="184">
        <f>S1056*H1056</f>
        <v>0</v>
      </c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R1056" s="185" t="s">
        <v>530</v>
      </c>
      <c r="AT1056" s="185" t="s">
        <v>550</v>
      </c>
      <c r="AU1056" s="185" t="s">
        <v>85</v>
      </c>
      <c r="AY1056" s="19" t="s">
        <v>321</v>
      </c>
      <c r="BE1056" s="186">
        <f>IF(N1056="základní",J1056,0)</f>
        <v>0</v>
      </c>
      <c r="BF1056" s="186">
        <f>IF(N1056="snížená",J1056,0)</f>
        <v>0</v>
      </c>
      <c r="BG1056" s="186">
        <f>IF(N1056="zákl. přenesená",J1056,0)</f>
        <v>0</v>
      </c>
      <c r="BH1056" s="186">
        <f>IF(N1056="sníž. přenesená",J1056,0)</f>
        <v>0</v>
      </c>
      <c r="BI1056" s="186">
        <f>IF(N1056="nulová",J1056,0)</f>
        <v>0</v>
      </c>
      <c r="BJ1056" s="19" t="s">
        <v>8</v>
      </c>
      <c r="BK1056" s="186">
        <f>ROUND(I1056*H1056,0)</f>
        <v>0</v>
      </c>
      <c r="BL1056" s="19" t="s">
        <v>415</v>
      </c>
      <c r="BM1056" s="185" t="s">
        <v>1535</v>
      </c>
    </row>
    <row r="1057" s="13" customFormat="1">
      <c r="A1057" s="13"/>
      <c r="B1057" s="187"/>
      <c r="C1057" s="13"/>
      <c r="D1057" s="188" t="s">
        <v>329</v>
      </c>
      <c r="E1057" s="189" t="s">
        <v>1</v>
      </c>
      <c r="F1057" s="190" t="s">
        <v>1536</v>
      </c>
      <c r="G1057" s="13"/>
      <c r="H1057" s="191">
        <v>423.90600000000001</v>
      </c>
      <c r="I1057" s="192"/>
      <c r="J1057" s="13"/>
      <c r="K1057" s="13"/>
      <c r="L1057" s="187"/>
      <c r="M1057" s="193"/>
      <c r="N1057" s="194"/>
      <c r="O1057" s="194"/>
      <c r="P1057" s="194"/>
      <c r="Q1057" s="194"/>
      <c r="R1057" s="194"/>
      <c r="S1057" s="194"/>
      <c r="T1057" s="195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189" t="s">
        <v>329</v>
      </c>
      <c r="AU1057" s="189" t="s">
        <v>85</v>
      </c>
      <c r="AV1057" s="13" t="s">
        <v>85</v>
      </c>
      <c r="AW1057" s="13" t="s">
        <v>33</v>
      </c>
      <c r="AX1057" s="13" t="s">
        <v>77</v>
      </c>
      <c r="AY1057" s="189" t="s">
        <v>321</v>
      </c>
    </row>
    <row r="1058" s="13" customFormat="1">
      <c r="A1058" s="13"/>
      <c r="B1058" s="187"/>
      <c r="C1058" s="13"/>
      <c r="D1058" s="188" t="s">
        <v>329</v>
      </c>
      <c r="E1058" s="189" t="s">
        <v>1</v>
      </c>
      <c r="F1058" s="190" t="s">
        <v>1537</v>
      </c>
      <c r="G1058" s="13"/>
      <c r="H1058" s="191">
        <v>54.600000000000001</v>
      </c>
      <c r="I1058" s="192"/>
      <c r="J1058" s="13"/>
      <c r="K1058" s="13"/>
      <c r="L1058" s="187"/>
      <c r="M1058" s="193"/>
      <c r="N1058" s="194"/>
      <c r="O1058" s="194"/>
      <c r="P1058" s="194"/>
      <c r="Q1058" s="194"/>
      <c r="R1058" s="194"/>
      <c r="S1058" s="194"/>
      <c r="T1058" s="195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189" t="s">
        <v>329</v>
      </c>
      <c r="AU1058" s="189" t="s">
        <v>85</v>
      </c>
      <c r="AV1058" s="13" t="s">
        <v>85</v>
      </c>
      <c r="AW1058" s="13" t="s">
        <v>33</v>
      </c>
      <c r="AX1058" s="13" t="s">
        <v>77</v>
      </c>
      <c r="AY1058" s="189" t="s">
        <v>321</v>
      </c>
    </row>
    <row r="1059" s="14" customFormat="1">
      <c r="A1059" s="14"/>
      <c r="B1059" s="196"/>
      <c r="C1059" s="14"/>
      <c r="D1059" s="188" t="s">
        <v>329</v>
      </c>
      <c r="E1059" s="197" t="s">
        <v>1</v>
      </c>
      <c r="F1059" s="198" t="s">
        <v>346</v>
      </c>
      <c r="G1059" s="14"/>
      <c r="H1059" s="199">
        <v>478.50599999999997</v>
      </c>
      <c r="I1059" s="200"/>
      <c r="J1059" s="14"/>
      <c r="K1059" s="14"/>
      <c r="L1059" s="196"/>
      <c r="M1059" s="201"/>
      <c r="N1059" s="202"/>
      <c r="O1059" s="202"/>
      <c r="P1059" s="202"/>
      <c r="Q1059" s="202"/>
      <c r="R1059" s="202"/>
      <c r="S1059" s="202"/>
      <c r="T1059" s="203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197" t="s">
        <v>329</v>
      </c>
      <c r="AU1059" s="197" t="s">
        <v>85</v>
      </c>
      <c r="AV1059" s="14" t="s">
        <v>88</v>
      </c>
      <c r="AW1059" s="14" t="s">
        <v>33</v>
      </c>
      <c r="AX1059" s="14" t="s">
        <v>8</v>
      </c>
      <c r="AY1059" s="197" t="s">
        <v>321</v>
      </c>
    </row>
    <row r="1060" s="2" customFormat="1" ht="33" customHeight="1">
      <c r="A1060" s="38"/>
      <c r="B1060" s="173"/>
      <c r="C1060" s="174" t="s">
        <v>1538</v>
      </c>
      <c r="D1060" s="174" t="s">
        <v>323</v>
      </c>
      <c r="E1060" s="175" t="s">
        <v>1539</v>
      </c>
      <c r="F1060" s="176" t="s">
        <v>1540</v>
      </c>
      <c r="G1060" s="177" t="s">
        <v>355</v>
      </c>
      <c r="H1060" s="178">
        <v>410.22199999999998</v>
      </c>
      <c r="I1060" s="179"/>
      <c r="J1060" s="180">
        <f>ROUND(I1060*H1060,0)</f>
        <v>0</v>
      </c>
      <c r="K1060" s="176" t="s">
        <v>327</v>
      </c>
      <c r="L1060" s="39"/>
      <c r="M1060" s="181" t="s">
        <v>1</v>
      </c>
      <c r="N1060" s="182" t="s">
        <v>42</v>
      </c>
      <c r="O1060" s="77"/>
      <c r="P1060" s="183">
        <f>O1060*H1060</f>
        <v>0</v>
      </c>
      <c r="Q1060" s="183">
        <v>0</v>
      </c>
      <c r="R1060" s="183">
        <f>Q1060*H1060</f>
        <v>0</v>
      </c>
      <c r="S1060" s="183">
        <v>0</v>
      </c>
      <c r="T1060" s="184">
        <f>S1060*H1060</f>
        <v>0</v>
      </c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R1060" s="185" t="s">
        <v>415</v>
      </c>
      <c r="AT1060" s="185" t="s">
        <v>323</v>
      </c>
      <c r="AU1060" s="185" t="s">
        <v>85</v>
      </c>
      <c r="AY1060" s="19" t="s">
        <v>321</v>
      </c>
      <c r="BE1060" s="186">
        <f>IF(N1060="základní",J1060,0)</f>
        <v>0</v>
      </c>
      <c r="BF1060" s="186">
        <f>IF(N1060="snížená",J1060,0)</f>
        <v>0</v>
      </c>
      <c r="BG1060" s="186">
        <f>IF(N1060="zákl. přenesená",J1060,0)</f>
        <v>0</v>
      </c>
      <c r="BH1060" s="186">
        <f>IF(N1060="sníž. přenesená",J1060,0)</f>
        <v>0</v>
      </c>
      <c r="BI1060" s="186">
        <f>IF(N1060="nulová",J1060,0)</f>
        <v>0</v>
      </c>
      <c r="BJ1060" s="19" t="s">
        <v>8</v>
      </c>
      <c r="BK1060" s="186">
        <f>ROUND(I1060*H1060,0)</f>
        <v>0</v>
      </c>
      <c r="BL1060" s="19" t="s">
        <v>415</v>
      </c>
      <c r="BM1060" s="185" t="s">
        <v>1541</v>
      </c>
    </row>
    <row r="1061" s="13" customFormat="1">
      <c r="A1061" s="13"/>
      <c r="B1061" s="187"/>
      <c r="C1061" s="13"/>
      <c r="D1061" s="188" t="s">
        <v>329</v>
      </c>
      <c r="E1061" s="189" t="s">
        <v>1</v>
      </c>
      <c r="F1061" s="190" t="s">
        <v>195</v>
      </c>
      <c r="G1061" s="13"/>
      <c r="H1061" s="191">
        <v>410.22199999999998</v>
      </c>
      <c r="I1061" s="192"/>
      <c r="J1061" s="13"/>
      <c r="K1061" s="13"/>
      <c r="L1061" s="187"/>
      <c r="M1061" s="193"/>
      <c r="N1061" s="194"/>
      <c r="O1061" s="194"/>
      <c r="P1061" s="194"/>
      <c r="Q1061" s="194"/>
      <c r="R1061" s="194"/>
      <c r="S1061" s="194"/>
      <c r="T1061" s="195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189" t="s">
        <v>329</v>
      </c>
      <c r="AU1061" s="189" t="s">
        <v>85</v>
      </c>
      <c r="AV1061" s="13" t="s">
        <v>85</v>
      </c>
      <c r="AW1061" s="13" t="s">
        <v>33</v>
      </c>
      <c r="AX1061" s="13" t="s">
        <v>8</v>
      </c>
      <c r="AY1061" s="189" t="s">
        <v>321</v>
      </c>
    </row>
    <row r="1062" s="2" customFormat="1" ht="24.15" customHeight="1">
      <c r="A1062" s="38"/>
      <c r="B1062" s="173"/>
      <c r="C1062" s="212" t="s">
        <v>1542</v>
      </c>
      <c r="D1062" s="212" t="s">
        <v>550</v>
      </c>
      <c r="E1062" s="213" t="s">
        <v>1543</v>
      </c>
      <c r="F1062" s="214" t="s">
        <v>1544</v>
      </c>
      <c r="G1062" s="215" t="s">
        <v>355</v>
      </c>
      <c r="H1062" s="216">
        <v>430.733</v>
      </c>
      <c r="I1062" s="217"/>
      <c r="J1062" s="218">
        <f>ROUND(I1062*H1062,0)</f>
        <v>0</v>
      </c>
      <c r="K1062" s="214" t="s">
        <v>327</v>
      </c>
      <c r="L1062" s="219"/>
      <c r="M1062" s="220" t="s">
        <v>1</v>
      </c>
      <c r="N1062" s="221" t="s">
        <v>42</v>
      </c>
      <c r="O1062" s="77"/>
      <c r="P1062" s="183">
        <f>O1062*H1062</f>
        <v>0</v>
      </c>
      <c r="Q1062" s="183">
        <v>0.0060000000000000001</v>
      </c>
      <c r="R1062" s="183">
        <f>Q1062*H1062</f>
        <v>2.5843980000000002</v>
      </c>
      <c r="S1062" s="183">
        <v>0</v>
      </c>
      <c r="T1062" s="184">
        <f>S1062*H1062</f>
        <v>0</v>
      </c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R1062" s="185" t="s">
        <v>530</v>
      </c>
      <c r="AT1062" s="185" t="s">
        <v>550</v>
      </c>
      <c r="AU1062" s="185" t="s">
        <v>85</v>
      </c>
      <c r="AY1062" s="19" t="s">
        <v>321</v>
      </c>
      <c r="BE1062" s="186">
        <f>IF(N1062="základní",J1062,0)</f>
        <v>0</v>
      </c>
      <c r="BF1062" s="186">
        <f>IF(N1062="snížená",J1062,0)</f>
        <v>0</v>
      </c>
      <c r="BG1062" s="186">
        <f>IF(N1062="zákl. přenesená",J1062,0)</f>
        <v>0</v>
      </c>
      <c r="BH1062" s="186">
        <f>IF(N1062="sníž. přenesená",J1062,0)</f>
        <v>0</v>
      </c>
      <c r="BI1062" s="186">
        <f>IF(N1062="nulová",J1062,0)</f>
        <v>0</v>
      </c>
      <c r="BJ1062" s="19" t="s">
        <v>8</v>
      </c>
      <c r="BK1062" s="186">
        <f>ROUND(I1062*H1062,0)</f>
        <v>0</v>
      </c>
      <c r="BL1062" s="19" t="s">
        <v>415</v>
      </c>
      <c r="BM1062" s="185" t="s">
        <v>1545</v>
      </c>
    </row>
    <row r="1063" s="13" customFormat="1">
      <c r="A1063" s="13"/>
      <c r="B1063" s="187"/>
      <c r="C1063" s="13"/>
      <c r="D1063" s="188" t="s">
        <v>329</v>
      </c>
      <c r="E1063" s="189" t="s">
        <v>1</v>
      </c>
      <c r="F1063" s="190" t="s">
        <v>1546</v>
      </c>
      <c r="G1063" s="13"/>
      <c r="H1063" s="191">
        <v>430.733</v>
      </c>
      <c r="I1063" s="192"/>
      <c r="J1063" s="13"/>
      <c r="K1063" s="13"/>
      <c r="L1063" s="187"/>
      <c r="M1063" s="193"/>
      <c r="N1063" s="194"/>
      <c r="O1063" s="194"/>
      <c r="P1063" s="194"/>
      <c r="Q1063" s="194"/>
      <c r="R1063" s="194"/>
      <c r="S1063" s="194"/>
      <c r="T1063" s="195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189" t="s">
        <v>329</v>
      </c>
      <c r="AU1063" s="189" t="s">
        <v>85</v>
      </c>
      <c r="AV1063" s="13" t="s">
        <v>85</v>
      </c>
      <c r="AW1063" s="13" t="s">
        <v>33</v>
      </c>
      <c r="AX1063" s="13" t="s">
        <v>8</v>
      </c>
      <c r="AY1063" s="189" t="s">
        <v>321</v>
      </c>
    </row>
    <row r="1064" s="2" customFormat="1" ht="24.15" customHeight="1">
      <c r="A1064" s="38"/>
      <c r="B1064" s="173"/>
      <c r="C1064" s="212" t="s">
        <v>1547</v>
      </c>
      <c r="D1064" s="212" t="s">
        <v>550</v>
      </c>
      <c r="E1064" s="213" t="s">
        <v>1548</v>
      </c>
      <c r="F1064" s="214" t="s">
        <v>1549</v>
      </c>
      <c r="G1064" s="215" t="s">
        <v>355</v>
      </c>
      <c r="H1064" s="216">
        <v>430.733</v>
      </c>
      <c r="I1064" s="217"/>
      <c r="J1064" s="218">
        <f>ROUND(I1064*H1064,0)</f>
        <v>0</v>
      </c>
      <c r="K1064" s="214" t="s">
        <v>327</v>
      </c>
      <c r="L1064" s="219"/>
      <c r="M1064" s="220" t="s">
        <v>1</v>
      </c>
      <c r="N1064" s="221" t="s">
        <v>42</v>
      </c>
      <c r="O1064" s="77"/>
      <c r="P1064" s="183">
        <f>O1064*H1064</f>
        <v>0</v>
      </c>
      <c r="Q1064" s="183">
        <v>0.0014</v>
      </c>
      <c r="R1064" s="183">
        <f>Q1064*H1064</f>
        <v>0.60302619999999996</v>
      </c>
      <c r="S1064" s="183">
        <v>0</v>
      </c>
      <c r="T1064" s="184">
        <f>S1064*H1064</f>
        <v>0</v>
      </c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R1064" s="185" t="s">
        <v>530</v>
      </c>
      <c r="AT1064" s="185" t="s">
        <v>550</v>
      </c>
      <c r="AU1064" s="185" t="s">
        <v>85</v>
      </c>
      <c r="AY1064" s="19" t="s">
        <v>321</v>
      </c>
      <c r="BE1064" s="186">
        <f>IF(N1064="základní",J1064,0)</f>
        <v>0</v>
      </c>
      <c r="BF1064" s="186">
        <f>IF(N1064="snížená",J1064,0)</f>
        <v>0</v>
      </c>
      <c r="BG1064" s="186">
        <f>IF(N1064="zákl. přenesená",J1064,0)</f>
        <v>0</v>
      </c>
      <c r="BH1064" s="186">
        <f>IF(N1064="sníž. přenesená",J1064,0)</f>
        <v>0</v>
      </c>
      <c r="BI1064" s="186">
        <f>IF(N1064="nulová",J1064,0)</f>
        <v>0</v>
      </c>
      <c r="BJ1064" s="19" t="s">
        <v>8</v>
      </c>
      <c r="BK1064" s="186">
        <f>ROUND(I1064*H1064,0)</f>
        <v>0</v>
      </c>
      <c r="BL1064" s="19" t="s">
        <v>415</v>
      </c>
      <c r="BM1064" s="185" t="s">
        <v>1550</v>
      </c>
    </row>
    <row r="1065" s="13" customFormat="1">
      <c r="A1065" s="13"/>
      <c r="B1065" s="187"/>
      <c r="C1065" s="13"/>
      <c r="D1065" s="188" t="s">
        <v>329</v>
      </c>
      <c r="E1065" s="189" t="s">
        <v>1</v>
      </c>
      <c r="F1065" s="190" t="s">
        <v>1546</v>
      </c>
      <c r="G1065" s="13"/>
      <c r="H1065" s="191">
        <v>430.733</v>
      </c>
      <c r="I1065" s="192"/>
      <c r="J1065" s="13"/>
      <c r="K1065" s="13"/>
      <c r="L1065" s="187"/>
      <c r="M1065" s="193"/>
      <c r="N1065" s="194"/>
      <c r="O1065" s="194"/>
      <c r="P1065" s="194"/>
      <c r="Q1065" s="194"/>
      <c r="R1065" s="194"/>
      <c r="S1065" s="194"/>
      <c r="T1065" s="195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189" t="s">
        <v>329</v>
      </c>
      <c r="AU1065" s="189" t="s">
        <v>85</v>
      </c>
      <c r="AV1065" s="13" t="s">
        <v>85</v>
      </c>
      <c r="AW1065" s="13" t="s">
        <v>33</v>
      </c>
      <c r="AX1065" s="13" t="s">
        <v>8</v>
      </c>
      <c r="AY1065" s="189" t="s">
        <v>321</v>
      </c>
    </row>
    <row r="1066" s="2" customFormat="1" ht="24.15" customHeight="1">
      <c r="A1066" s="38"/>
      <c r="B1066" s="173"/>
      <c r="C1066" s="174" t="s">
        <v>1551</v>
      </c>
      <c r="D1066" s="174" t="s">
        <v>323</v>
      </c>
      <c r="E1066" s="175" t="s">
        <v>1552</v>
      </c>
      <c r="F1066" s="176" t="s">
        <v>1553</v>
      </c>
      <c r="G1066" s="177" t="s">
        <v>497</v>
      </c>
      <c r="H1066" s="178">
        <v>455.72000000000003</v>
      </c>
      <c r="I1066" s="179"/>
      <c r="J1066" s="180">
        <f>ROUND(I1066*H1066,0)</f>
        <v>0</v>
      </c>
      <c r="K1066" s="176" t="s">
        <v>327</v>
      </c>
      <c r="L1066" s="39"/>
      <c r="M1066" s="181" t="s">
        <v>1</v>
      </c>
      <c r="N1066" s="182" t="s">
        <v>42</v>
      </c>
      <c r="O1066" s="77"/>
      <c r="P1066" s="183">
        <f>O1066*H1066</f>
        <v>0</v>
      </c>
      <c r="Q1066" s="183">
        <v>0</v>
      </c>
      <c r="R1066" s="183">
        <f>Q1066*H1066</f>
        <v>0</v>
      </c>
      <c r="S1066" s="183">
        <v>0</v>
      </c>
      <c r="T1066" s="184">
        <f>S1066*H1066</f>
        <v>0</v>
      </c>
      <c r="U1066" s="38"/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R1066" s="185" t="s">
        <v>415</v>
      </c>
      <c r="AT1066" s="185" t="s">
        <v>323</v>
      </c>
      <c r="AU1066" s="185" t="s">
        <v>85</v>
      </c>
      <c r="AY1066" s="19" t="s">
        <v>321</v>
      </c>
      <c r="BE1066" s="186">
        <f>IF(N1066="základní",J1066,0)</f>
        <v>0</v>
      </c>
      <c r="BF1066" s="186">
        <f>IF(N1066="snížená",J1066,0)</f>
        <v>0</v>
      </c>
      <c r="BG1066" s="186">
        <f>IF(N1066="zákl. přenesená",J1066,0)</f>
        <v>0</v>
      </c>
      <c r="BH1066" s="186">
        <f>IF(N1066="sníž. přenesená",J1066,0)</f>
        <v>0</v>
      </c>
      <c r="BI1066" s="186">
        <f>IF(N1066="nulová",J1066,0)</f>
        <v>0</v>
      </c>
      <c r="BJ1066" s="19" t="s">
        <v>8</v>
      </c>
      <c r="BK1066" s="186">
        <f>ROUND(I1066*H1066,0)</f>
        <v>0</v>
      </c>
      <c r="BL1066" s="19" t="s">
        <v>415</v>
      </c>
      <c r="BM1066" s="185" t="s">
        <v>1554</v>
      </c>
    </row>
    <row r="1067" s="13" customFormat="1">
      <c r="A1067" s="13"/>
      <c r="B1067" s="187"/>
      <c r="C1067" s="13"/>
      <c r="D1067" s="188" t="s">
        <v>329</v>
      </c>
      <c r="E1067" s="189" t="s">
        <v>1</v>
      </c>
      <c r="F1067" s="190" t="s">
        <v>210</v>
      </c>
      <c r="G1067" s="13"/>
      <c r="H1067" s="191">
        <v>403.72000000000003</v>
      </c>
      <c r="I1067" s="192"/>
      <c r="J1067" s="13"/>
      <c r="K1067" s="13"/>
      <c r="L1067" s="187"/>
      <c r="M1067" s="193"/>
      <c r="N1067" s="194"/>
      <c r="O1067" s="194"/>
      <c r="P1067" s="194"/>
      <c r="Q1067" s="194"/>
      <c r="R1067" s="194"/>
      <c r="S1067" s="194"/>
      <c r="T1067" s="195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189" t="s">
        <v>329</v>
      </c>
      <c r="AU1067" s="189" t="s">
        <v>85</v>
      </c>
      <c r="AV1067" s="13" t="s">
        <v>85</v>
      </c>
      <c r="AW1067" s="13" t="s">
        <v>33</v>
      </c>
      <c r="AX1067" s="13" t="s">
        <v>77</v>
      </c>
      <c r="AY1067" s="189" t="s">
        <v>321</v>
      </c>
    </row>
    <row r="1068" s="13" customFormat="1">
      <c r="A1068" s="13"/>
      <c r="B1068" s="187"/>
      <c r="C1068" s="13"/>
      <c r="D1068" s="188" t="s">
        <v>329</v>
      </c>
      <c r="E1068" s="189" t="s">
        <v>1</v>
      </c>
      <c r="F1068" s="190" t="s">
        <v>213</v>
      </c>
      <c r="G1068" s="13"/>
      <c r="H1068" s="191">
        <v>52</v>
      </c>
      <c r="I1068" s="192"/>
      <c r="J1068" s="13"/>
      <c r="K1068" s="13"/>
      <c r="L1068" s="187"/>
      <c r="M1068" s="193"/>
      <c r="N1068" s="194"/>
      <c r="O1068" s="194"/>
      <c r="P1068" s="194"/>
      <c r="Q1068" s="194"/>
      <c r="R1068" s="194"/>
      <c r="S1068" s="194"/>
      <c r="T1068" s="195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189" t="s">
        <v>329</v>
      </c>
      <c r="AU1068" s="189" t="s">
        <v>85</v>
      </c>
      <c r="AV1068" s="13" t="s">
        <v>85</v>
      </c>
      <c r="AW1068" s="13" t="s">
        <v>33</v>
      </c>
      <c r="AX1068" s="13" t="s">
        <v>77</v>
      </c>
      <c r="AY1068" s="189" t="s">
        <v>321</v>
      </c>
    </row>
    <row r="1069" s="14" customFormat="1">
      <c r="A1069" s="14"/>
      <c r="B1069" s="196"/>
      <c r="C1069" s="14"/>
      <c r="D1069" s="188" t="s">
        <v>329</v>
      </c>
      <c r="E1069" s="197" t="s">
        <v>1</v>
      </c>
      <c r="F1069" s="198" t="s">
        <v>346</v>
      </c>
      <c r="G1069" s="14"/>
      <c r="H1069" s="199">
        <v>455.72000000000003</v>
      </c>
      <c r="I1069" s="200"/>
      <c r="J1069" s="14"/>
      <c r="K1069" s="14"/>
      <c r="L1069" s="196"/>
      <c r="M1069" s="201"/>
      <c r="N1069" s="202"/>
      <c r="O1069" s="202"/>
      <c r="P1069" s="202"/>
      <c r="Q1069" s="202"/>
      <c r="R1069" s="202"/>
      <c r="S1069" s="202"/>
      <c r="T1069" s="203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197" t="s">
        <v>329</v>
      </c>
      <c r="AU1069" s="197" t="s">
        <v>85</v>
      </c>
      <c r="AV1069" s="14" t="s">
        <v>88</v>
      </c>
      <c r="AW1069" s="14" t="s">
        <v>33</v>
      </c>
      <c r="AX1069" s="14" t="s">
        <v>8</v>
      </c>
      <c r="AY1069" s="197" t="s">
        <v>321</v>
      </c>
    </row>
    <row r="1070" s="2" customFormat="1" ht="24.15" customHeight="1">
      <c r="A1070" s="38"/>
      <c r="B1070" s="173"/>
      <c r="C1070" s="212" t="s">
        <v>1555</v>
      </c>
      <c r="D1070" s="212" t="s">
        <v>550</v>
      </c>
      <c r="E1070" s="213" t="s">
        <v>1556</v>
      </c>
      <c r="F1070" s="214" t="s">
        <v>1557</v>
      </c>
      <c r="G1070" s="215" t="s">
        <v>497</v>
      </c>
      <c r="H1070" s="216">
        <v>478.50599999999997</v>
      </c>
      <c r="I1070" s="217"/>
      <c r="J1070" s="218">
        <f>ROUND(I1070*H1070,0)</f>
        <v>0</v>
      </c>
      <c r="K1070" s="214" t="s">
        <v>327</v>
      </c>
      <c r="L1070" s="219"/>
      <c r="M1070" s="220" t="s">
        <v>1</v>
      </c>
      <c r="N1070" s="221" t="s">
        <v>42</v>
      </c>
      <c r="O1070" s="77"/>
      <c r="P1070" s="183">
        <f>O1070*H1070</f>
        <v>0</v>
      </c>
      <c r="Q1070" s="183">
        <v>5.0000000000000002E-05</v>
      </c>
      <c r="R1070" s="183">
        <f>Q1070*H1070</f>
        <v>0.0239253</v>
      </c>
      <c r="S1070" s="183">
        <v>0</v>
      </c>
      <c r="T1070" s="184">
        <f>S1070*H1070</f>
        <v>0</v>
      </c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R1070" s="185" t="s">
        <v>530</v>
      </c>
      <c r="AT1070" s="185" t="s">
        <v>550</v>
      </c>
      <c r="AU1070" s="185" t="s">
        <v>85</v>
      </c>
      <c r="AY1070" s="19" t="s">
        <v>321</v>
      </c>
      <c r="BE1070" s="186">
        <f>IF(N1070="základní",J1070,0)</f>
        <v>0</v>
      </c>
      <c r="BF1070" s="186">
        <f>IF(N1070="snížená",J1070,0)</f>
        <v>0</v>
      </c>
      <c r="BG1070" s="186">
        <f>IF(N1070="zákl. přenesená",J1070,0)</f>
        <v>0</v>
      </c>
      <c r="BH1070" s="186">
        <f>IF(N1070="sníž. přenesená",J1070,0)</f>
        <v>0</v>
      </c>
      <c r="BI1070" s="186">
        <f>IF(N1070="nulová",J1070,0)</f>
        <v>0</v>
      </c>
      <c r="BJ1070" s="19" t="s">
        <v>8</v>
      </c>
      <c r="BK1070" s="186">
        <f>ROUND(I1070*H1070,0)</f>
        <v>0</v>
      </c>
      <c r="BL1070" s="19" t="s">
        <v>415</v>
      </c>
      <c r="BM1070" s="185" t="s">
        <v>1558</v>
      </c>
    </row>
    <row r="1071" s="13" customFormat="1">
      <c r="A1071" s="13"/>
      <c r="B1071" s="187"/>
      <c r="C1071" s="13"/>
      <c r="D1071" s="188" t="s">
        <v>329</v>
      </c>
      <c r="E1071" s="189" t="s">
        <v>1</v>
      </c>
      <c r="F1071" s="190" t="s">
        <v>1536</v>
      </c>
      <c r="G1071" s="13"/>
      <c r="H1071" s="191">
        <v>423.90600000000001</v>
      </c>
      <c r="I1071" s="192"/>
      <c r="J1071" s="13"/>
      <c r="K1071" s="13"/>
      <c r="L1071" s="187"/>
      <c r="M1071" s="193"/>
      <c r="N1071" s="194"/>
      <c r="O1071" s="194"/>
      <c r="P1071" s="194"/>
      <c r="Q1071" s="194"/>
      <c r="R1071" s="194"/>
      <c r="S1071" s="194"/>
      <c r="T1071" s="195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189" t="s">
        <v>329</v>
      </c>
      <c r="AU1071" s="189" t="s">
        <v>85</v>
      </c>
      <c r="AV1071" s="13" t="s">
        <v>85</v>
      </c>
      <c r="AW1071" s="13" t="s">
        <v>33</v>
      </c>
      <c r="AX1071" s="13" t="s">
        <v>77</v>
      </c>
      <c r="AY1071" s="189" t="s">
        <v>321</v>
      </c>
    </row>
    <row r="1072" s="13" customFormat="1">
      <c r="A1072" s="13"/>
      <c r="B1072" s="187"/>
      <c r="C1072" s="13"/>
      <c r="D1072" s="188" t="s">
        <v>329</v>
      </c>
      <c r="E1072" s="189" t="s">
        <v>1</v>
      </c>
      <c r="F1072" s="190" t="s">
        <v>1537</v>
      </c>
      <c r="G1072" s="13"/>
      <c r="H1072" s="191">
        <v>54.600000000000001</v>
      </c>
      <c r="I1072" s="192"/>
      <c r="J1072" s="13"/>
      <c r="K1072" s="13"/>
      <c r="L1072" s="187"/>
      <c r="M1072" s="193"/>
      <c r="N1072" s="194"/>
      <c r="O1072" s="194"/>
      <c r="P1072" s="194"/>
      <c r="Q1072" s="194"/>
      <c r="R1072" s="194"/>
      <c r="S1072" s="194"/>
      <c r="T1072" s="195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189" t="s">
        <v>329</v>
      </c>
      <c r="AU1072" s="189" t="s">
        <v>85</v>
      </c>
      <c r="AV1072" s="13" t="s">
        <v>85</v>
      </c>
      <c r="AW1072" s="13" t="s">
        <v>33</v>
      </c>
      <c r="AX1072" s="13" t="s">
        <v>77</v>
      </c>
      <c r="AY1072" s="189" t="s">
        <v>321</v>
      </c>
    </row>
    <row r="1073" s="14" customFormat="1">
      <c r="A1073" s="14"/>
      <c r="B1073" s="196"/>
      <c r="C1073" s="14"/>
      <c r="D1073" s="188" t="s">
        <v>329</v>
      </c>
      <c r="E1073" s="197" t="s">
        <v>1</v>
      </c>
      <c r="F1073" s="198" t="s">
        <v>346</v>
      </c>
      <c r="G1073" s="14"/>
      <c r="H1073" s="199">
        <v>478.50599999999997</v>
      </c>
      <c r="I1073" s="200"/>
      <c r="J1073" s="14"/>
      <c r="K1073" s="14"/>
      <c r="L1073" s="196"/>
      <c r="M1073" s="201"/>
      <c r="N1073" s="202"/>
      <c r="O1073" s="202"/>
      <c r="P1073" s="202"/>
      <c r="Q1073" s="202"/>
      <c r="R1073" s="202"/>
      <c r="S1073" s="202"/>
      <c r="T1073" s="203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197" t="s">
        <v>329</v>
      </c>
      <c r="AU1073" s="197" t="s">
        <v>85</v>
      </c>
      <c r="AV1073" s="14" t="s">
        <v>88</v>
      </c>
      <c r="AW1073" s="14" t="s">
        <v>33</v>
      </c>
      <c r="AX1073" s="14" t="s">
        <v>8</v>
      </c>
      <c r="AY1073" s="197" t="s">
        <v>321</v>
      </c>
    </row>
    <row r="1074" s="2" customFormat="1" ht="24.15" customHeight="1">
      <c r="A1074" s="38"/>
      <c r="B1074" s="173"/>
      <c r="C1074" s="174" t="s">
        <v>1559</v>
      </c>
      <c r="D1074" s="174" t="s">
        <v>323</v>
      </c>
      <c r="E1074" s="175" t="s">
        <v>1560</v>
      </c>
      <c r="F1074" s="176" t="s">
        <v>1561</v>
      </c>
      <c r="G1074" s="177" t="s">
        <v>355</v>
      </c>
      <c r="H1074" s="178">
        <v>1.573</v>
      </c>
      <c r="I1074" s="179"/>
      <c r="J1074" s="180">
        <f>ROUND(I1074*H1074,0)</f>
        <v>0</v>
      </c>
      <c r="K1074" s="176" t="s">
        <v>327</v>
      </c>
      <c r="L1074" s="39"/>
      <c r="M1074" s="181" t="s">
        <v>1</v>
      </c>
      <c r="N1074" s="182" t="s">
        <v>42</v>
      </c>
      <c r="O1074" s="77"/>
      <c r="P1074" s="183">
        <f>O1074*H1074</f>
        <v>0</v>
      </c>
      <c r="Q1074" s="183">
        <v>0</v>
      </c>
      <c r="R1074" s="183">
        <f>Q1074*H1074</f>
        <v>0</v>
      </c>
      <c r="S1074" s="183">
        <v>0</v>
      </c>
      <c r="T1074" s="184">
        <f>S1074*H1074</f>
        <v>0</v>
      </c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R1074" s="185" t="s">
        <v>415</v>
      </c>
      <c r="AT1074" s="185" t="s">
        <v>323</v>
      </c>
      <c r="AU1074" s="185" t="s">
        <v>85</v>
      </c>
      <c r="AY1074" s="19" t="s">
        <v>321</v>
      </c>
      <c r="BE1074" s="186">
        <f>IF(N1074="základní",J1074,0)</f>
        <v>0</v>
      </c>
      <c r="BF1074" s="186">
        <f>IF(N1074="snížená",J1074,0)</f>
        <v>0</v>
      </c>
      <c r="BG1074" s="186">
        <f>IF(N1074="zákl. přenesená",J1074,0)</f>
        <v>0</v>
      </c>
      <c r="BH1074" s="186">
        <f>IF(N1074="sníž. přenesená",J1074,0)</f>
        <v>0</v>
      </c>
      <c r="BI1074" s="186">
        <f>IF(N1074="nulová",J1074,0)</f>
        <v>0</v>
      </c>
      <c r="BJ1074" s="19" t="s">
        <v>8</v>
      </c>
      <c r="BK1074" s="186">
        <f>ROUND(I1074*H1074,0)</f>
        <v>0</v>
      </c>
      <c r="BL1074" s="19" t="s">
        <v>415</v>
      </c>
      <c r="BM1074" s="185" t="s">
        <v>1562</v>
      </c>
    </row>
    <row r="1075" s="13" customFormat="1">
      <c r="A1075" s="13"/>
      <c r="B1075" s="187"/>
      <c r="C1075" s="13"/>
      <c r="D1075" s="188" t="s">
        <v>329</v>
      </c>
      <c r="E1075" s="189" t="s">
        <v>1</v>
      </c>
      <c r="F1075" s="190" t="s">
        <v>1563</v>
      </c>
      <c r="G1075" s="13"/>
      <c r="H1075" s="191">
        <v>1.573</v>
      </c>
      <c r="I1075" s="192"/>
      <c r="J1075" s="13"/>
      <c r="K1075" s="13"/>
      <c r="L1075" s="187"/>
      <c r="M1075" s="193"/>
      <c r="N1075" s="194"/>
      <c r="O1075" s="194"/>
      <c r="P1075" s="194"/>
      <c r="Q1075" s="194"/>
      <c r="R1075" s="194"/>
      <c r="S1075" s="194"/>
      <c r="T1075" s="195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189" t="s">
        <v>329</v>
      </c>
      <c r="AU1075" s="189" t="s">
        <v>85</v>
      </c>
      <c r="AV1075" s="13" t="s">
        <v>85</v>
      </c>
      <c r="AW1075" s="13" t="s">
        <v>33</v>
      </c>
      <c r="AX1075" s="13" t="s">
        <v>77</v>
      </c>
      <c r="AY1075" s="189" t="s">
        <v>321</v>
      </c>
    </row>
    <row r="1076" s="14" customFormat="1">
      <c r="A1076" s="14"/>
      <c r="B1076" s="196"/>
      <c r="C1076" s="14"/>
      <c r="D1076" s="188" t="s">
        <v>329</v>
      </c>
      <c r="E1076" s="197" t="s">
        <v>1</v>
      </c>
      <c r="F1076" s="198" t="s">
        <v>346</v>
      </c>
      <c r="G1076" s="14"/>
      <c r="H1076" s="199">
        <v>1.573</v>
      </c>
      <c r="I1076" s="200"/>
      <c r="J1076" s="14"/>
      <c r="K1076" s="14"/>
      <c r="L1076" s="196"/>
      <c r="M1076" s="201"/>
      <c r="N1076" s="202"/>
      <c r="O1076" s="202"/>
      <c r="P1076" s="202"/>
      <c r="Q1076" s="202"/>
      <c r="R1076" s="202"/>
      <c r="S1076" s="202"/>
      <c r="T1076" s="203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197" t="s">
        <v>329</v>
      </c>
      <c r="AU1076" s="197" t="s">
        <v>85</v>
      </c>
      <c r="AV1076" s="14" t="s">
        <v>88</v>
      </c>
      <c r="AW1076" s="14" t="s">
        <v>33</v>
      </c>
      <c r="AX1076" s="14" t="s">
        <v>8</v>
      </c>
      <c r="AY1076" s="197" t="s">
        <v>321</v>
      </c>
    </row>
    <row r="1077" s="2" customFormat="1" ht="24.15" customHeight="1">
      <c r="A1077" s="38"/>
      <c r="B1077" s="173"/>
      <c r="C1077" s="212" t="s">
        <v>1564</v>
      </c>
      <c r="D1077" s="212" t="s">
        <v>550</v>
      </c>
      <c r="E1077" s="213" t="s">
        <v>1565</v>
      </c>
      <c r="F1077" s="214" t="s">
        <v>1566</v>
      </c>
      <c r="G1077" s="215" t="s">
        <v>355</v>
      </c>
      <c r="H1077" s="216">
        <v>1.651</v>
      </c>
      <c r="I1077" s="217"/>
      <c r="J1077" s="218">
        <f>ROUND(I1077*H1077,0)</f>
        <v>0</v>
      </c>
      <c r="K1077" s="214" t="s">
        <v>327</v>
      </c>
      <c r="L1077" s="219"/>
      <c r="M1077" s="220" t="s">
        <v>1</v>
      </c>
      <c r="N1077" s="221" t="s">
        <v>42</v>
      </c>
      <c r="O1077" s="77"/>
      <c r="P1077" s="183">
        <f>O1077*H1077</f>
        <v>0</v>
      </c>
      <c r="Q1077" s="183">
        <v>0.0011999999999999999</v>
      </c>
      <c r="R1077" s="183">
        <f>Q1077*H1077</f>
        <v>0.0019811999999999998</v>
      </c>
      <c r="S1077" s="183">
        <v>0</v>
      </c>
      <c r="T1077" s="184">
        <f>S1077*H1077</f>
        <v>0</v>
      </c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R1077" s="185" t="s">
        <v>530</v>
      </c>
      <c r="AT1077" s="185" t="s">
        <v>550</v>
      </c>
      <c r="AU1077" s="185" t="s">
        <v>85</v>
      </c>
      <c r="AY1077" s="19" t="s">
        <v>321</v>
      </c>
      <c r="BE1077" s="186">
        <f>IF(N1077="základní",J1077,0)</f>
        <v>0</v>
      </c>
      <c r="BF1077" s="186">
        <f>IF(N1077="snížená",J1077,0)</f>
        <v>0</v>
      </c>
      <c r="BG1077" s="186">
        <f>IF(N1077="zákl. přenesená",J1077,0)</f>
        <v>0</v>
      </c>
      <c r="BH1077" s="186">
        <f>IF(N1077="sníž. přenesená",J1077,0)</f>
        <v>0</v>
      </c>
      <c r="BI1077" s="186">
        <f>IF(N1077="nulová",J1077,0)</f>
        <v>0</v>
      </c>
      <c r="BJ1077" s="19" t="s">
        <v>8</v>
      </c>
      <c r="BK1077" s="186">
        <f>ROUND(I1077*H1077,0)</f>
        <v>0</v>
      </c>
      <c r="BL1077" s="19" t="s">
        <v>415</v>
      </c>
      <c r="BM1077" s="185" t="s">
        <v>1567</v>
      </c>
    </row>
    <row r="1078" s="13" customFormat="1">
      <c r="A1078" s="13"/>
      <c r="B1078" s="187"/>
      <c r="C1078" s="13"/>
      <c r="D1078" s="188" t="s">
        <v>329</v>
      </c>
      <c r="E1078" s="189" t="s">
        <v>1</v>
      </c>
      <c r="F1078" s="190" t="s">
        <v>1568</v>
      </c>
      <c r="G1078" s="13"/>
      <c r="H1078" s="191">
        <v>1.651</v>
      </c>
      <c r="I1078" s="192"/>
      <c r="J1078" s="13"/>
      <c r="K1078" s="13"/>
      <c r="L1078" s="187"/>
      <c r="M1078" s="193"/>
      <c r="N1078" s="194"/>
      <c r="O1078" s="194"/>
      <c r="P1078" s="194"/>
      <c r="Q1078" s="194"/>
      <c r="R1078" s="194"/>
      <c r="S1078" s="194"/>
      <c r="T1078" s="195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189" t="s">
        <v>329</v>
      </c>
      <c r="AU1078" s="189" t="s">
        <v>85</v>
      </c>
      <c r="AV1078" s="13" t="s">
        <v>85</v>
      </c>
      <c r="AW1078" s="13" t="s">
        <v>33</v>
      </c>
      <c r="AX1078" s="13" t="s">
        <v>77</v>
      </c>
      <c r="AY1078" s="189" t="s">
        <v>321</v>
      </c>
    </row>
    <row r="1079" s="14" customFormat="1">
      <c r="A1079" s="14"/>
      <c r="B1079" s="196"/>
      <c r="C1079" s="14"/>
      <c r="D1079" s="188" t="s">
        <v>329</v>
      </c>
      <c r="E1079" s="197" t="s">
        <v>1</v>
      </c>
      <c r="F1079" s="198" t="s">
        <v>346</v>
      </c>
      <c r="G1079" s="14"/>
      <c r="H1079" s="199">
        <v>1.651</v>
      </c>
      <c r="I1079" s="200"/>
      <c r="J1079" s="14"/>
      <c r="K1079" s="14"/>
      <c r="L1079" s="196"/>
      <c r="M1079" s="201"/>
      <c r="N1079" s="202"/>
      <c r="O1079" s="202"/>
      <c r="P1079" s="202"/>
      <c r="Q1079" s="202"/>
      <c r="R1079" s="202"/>
      <c r="S1079" s="202"/>
      <c r="T1079" s="203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197" t="s">
        <v>329</v>
      </c>
      <c r="AU1079" s="197" t="s">
        <v>85</v>
      </c>
      <c r="AV1079" s="14" t="s">
        <v>88</v>
      </c>
      <c r="AW1079" s="14" t="s">
        <v>33</v>
      </c>
      <c r="AX1079" s="14" t="s">
        <v>8</v>
      </c>
      <c r="AY1079" s="197" t="s">
        <v>321</v>
      </c>
    </row>
    <row r="1080" s="2" customFormat="1" ht="24.15" customHeight="1">
      <c r="A1080" s="38"/>
      <c r="B1080" s="173"/>
      <c r="C1080" s="174" t="s">
        <v>1569</v>
      </c>
      <c r="D1080" s="174" t="s">
        <v>323</v>
      </c>
      <c r="E1080" s="175" t="s">
        <v>1570</v>
      </c>
      <c r="F1080" s="176" t="s">
        <v>1571</v>
      </c>
      <c r="G1080" s="177" t="s">
        <v>355</v>
      </c>
      <c r="H1080" s="178">
        <v>505.07600000000002</v>
      </c>
      <c r="I1080" s="179"/>
      <c r="J1080" s="180">
        <f>ROUND(I1080*H1080,0)</f>
        <v>0</v>
      </c>
      <c r="K1080" s="176" t="s">
        <v>327</v>
      </c>
      <c r="L1080" s="39"/>
      <c r="M1080" s="181" t="s">
        <v>1</v>
      </c>
      <c r="N1080" s="182" t="s">
        <v>42</v>
      </c>
      <c r="O1080" s="77"/>
      <c r="P1080" s="183">
        <f>O1080*H1080</f>
        <v>0</v>
      </c>
      <c r="Q1080" s="183">
        <v>0</v>
      </c>
      <c r="R1080" s="183">
        <f>Q1080*H1080</f>
        <v>0</v>
      </c>
      <c r="S1080" s="183">
        <v>0</v>
      </c>
      <c r="T1080" s="184">
        <f>S1080*H1080</f>
        <v>0</v>
      </c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R1080" s="185" t="s">
        <v>415</v>
      </c>
      <c r="AT1080" s="185" t="s">
        <v>323</v>
      </c>
      <c r="AU1080" s="185" t="s">
        <v>85</v>
      </c>
      <c r="AY1080" s="19" t="s">
        <v>321</v>
      </c>
      <c r="BE1080" s="186">
        <f>IF(N1080="základní",J1080,0)</f>
        <v>0</v>
      </c>
      <c r="BF1080" s="186">
        <f>IF(N1080="snížená",J1080,0)</f>
        <v>0</v>
      </c>
      <c r="BG1080" s="186">
        <f>IF(N1080="zákl. přenesená",J1080,0)</f>
        <v>0</v>
      </c>
      <c r="BH1080" s="186">
        <f>IF(N1080="sníž. přenesená",J1080,0)</f>
        <v>0</v>
      </c>
      <c r="BI1080" s="186">
        <f>IF(N1080="nulová",J1080,0)</f>
        <v>0</v>
      </c>
      <c r="BJ1080" s="19" t="s">
        <v>8</v>
      </c>
      <c r="BK1080" s="186">
        <f>ROUND(I1080*H1080,0)</f>
        <v>0</v>
      </c>
      <c r="BL1080" s="19" t="s">
        <v>415</v>
      </c>
      <c r="BM1080" s="185" t="s">
        <v>1572</v>
      </c>
    </row>
    <row r="1081" s="13" customFormat="1">
      <c r="A1081" s="13"/>
      <c r="B1081" s="187"/>
      <c r="C1081" s="13"/>
      <c r="D1081" s="188" t="s">
        <v>329</v>
      </c>
      <c r="E1081" s="189" t="s">
        <v>1</v>
      </c>
      <c r="F1081" s="190" t="s">
        <v>198</v>
      </c>
      <c r="G1081" s="13"/>
      <c r="H1081" s="191">
        <v>453.07600000000002</v>
      </c>
      <c r="I1081" s="192"/>
      <c r="J1081" s="13"/>
      <c r="K1081" s="13"/>
      <c r="L1081" s="187"/>
      <c r="M1081" s="193"/>
      <c r="N1081" s="194"/>
      <c r="O1081" s="194"/>
      <c r="P1081" s="194"/>
      <c r="Q1081" s="194"/>
      <c r="R1081" s="194"/>
      <c r="S1081" s="194"/>
      <c r="T1081" s="195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189" t="s">
        <v>329</v>
      </c>
      <c r="AU1081" s="189" t="s">
        <v>85</v>
      </c>
      <c r="AV1081" s="13" t="s">
        <v>85</v>
      </c>
      <c r="AW1081" s="13" t="s">
        <v>33</v>
      </c>
      <c r="AX1081" s="13" t="s">
        <v>77</v>
      </c>
      <c r="AY1081" s="189" t="s">
        <v>321</v>
      </c>
    </row>
    <row r="1082" s="13" customFormat="1">
      <c r="A1082" s="13"/>
      <c r="B1082" s="187"/>
      <c r="C1082" s="13"/>
      <c r="D1082" s="188" t="s">
        <v>329</v>
      </c>
      <c r="E1082" s="189" t="s">
        <v>1</v>
      </c>
      <c r="F1082" s="190" t="s">
        <v>213</v>
      </c>
      <c r="G1082" s="13"/>
      <c r="H1082" s="191">
        <v>52</v>
      </c>
      <c r="I1082" s="192"/>
      <c r="J1082" s="13"/>
      <c r="K1082" s="13"/>
      <c r="L1082" s="187"/>
      <c r="M1082" s="193"/>
      <c r="N1082" s="194"/>
      <c r="O1082" s="194"/>
      <c r="P1082" s="194"/>
      <c r="Q1082" s="194"/>
      <c r="R1082" s="194"/>
      <c r="S1082" s="194"/>
      <c r="T1082" s="195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189" t="s">
        <v>329</v>
      </c>
      <c r="AU1082" s="189" t="s">
        <v>85</v>
      </c>
      <c r="AV1082" s="13" t="s">
        <v>85</v>
      </c>
      <c r="AW1082" s="13" t="s">
        <v>33</v>
      </c>
      <c r="AX1082" s="13" t="s">
        <v>77</v>
      </c>
      <c r="AY1082" s="189" t="s">
        <v>321</v>
      </c>
    </row>
    <row r="1083" s="14" customFormat="1">
      <c r="A1083" s="14"/>
      <c r="B1083" s="196"/>
      <c r="C1083" s="14"/>
      <c r="D1083" s="188" t="s">
        <v>329</v>
      </c>
      <c r="E1083" s="197" t="s">
        <v>1</v>
      </c>
      <c r="F1083" s="198" t="s">
        <v>346</v>
      </c>
      <c r="G1083" s="14"/>
      <c r="H1083" s="199">
        <v>505.07600000000002</v>
      </c>
      <c r="I1083" s="200"/>
      <c r="J1083" s="14"/>
      <c r="K1083" s="14"/>
      <c r="L1083" s="196"/>
      <c r="M1083" s="201"/>
      <c r="N1083" s="202"/>
      <c r="O1083" s="202"/>
      <c r="P1083" s="202"/>
      <c r="Q1083" s="202"/>
      <c r="R1083" s="202"/>
      <c r="S1083" s="202"/>
      <c r="T1083" s="203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197" t="s">
        <v>329</v>
      </c>
      <c r="AU1083" s="197" t="s">
        <v>85</v>
      </c>
      <c r="AV1083" s="14" t="s">
        <v>88</v>
      </c>
      <c r="AW1083" s="14" t="s">
        <v>33</v>
      </c>
      <c r="AX1083" s="14" t="s">
        <v>8</v>
      </c>
      <c r="AY1083" s="197" t="s">
        <v>321</v>
      </c>
    </row>
    <row r="1084" s="2" customFormat="1" ht="37.8" customHeight="1">
      <c r="A1084" s="38"/>
      <c r="B1084" s="173"/>
      <c r="C1084" s="212" t="s">
        <v>1573</v>
      </c>
      <c r="D1084" s="212" t="s">
        <v>550</v>
      </c>
      <c r="E1084" s="213" t="s">
        <v>1574</v>
      </c>
      <c r="F1084" s="214" t="s">
        <v>1575</v>
      </c>
      <c r="G1084" s="215" t="s">
        <v>355</v>
      </c>
      <c r="H1084" s="216">
        <v>521.03700000000003</v>
      </c>
      <c r="I1084" s="217"/>
      <c r="J1084" s="218">
        <f>ROUND(I1084*H1084,0)</f>
        <v>0</v>
      </c>
      <c r="K1084" s="214" t="s">
        <v>327</v>
      </c>
      <c r="L1084" s="219"/>
      <c r="M1084" s="220" t="s">
        <v>1</v>
      </c>
      <c r="N1084" s="221" t="s">
        <v>42</v>
      </c>
      <c r="O1084" s="77"/>
      <c r="P1084" s="183">
        <f>O1084*H1084</f>
        <v>0</v>
      </c>
      <c r="Q1084" s="183">
        <v>0.00013999999999999999</v>
      </c>
      <c r="R1084" s="183">
        <f>Q1084*H1084</f>
        <v>0.072945179999999998</v>
      </c>
      <c r="S1084" s="183">
        <v>0</v>
      </c>
      <c r="T1084" s="184">
        <f>S1084*H1084</f>
        <v>0</v>
      </c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R1084" s="185" t="s">
        <v>530</v>
      </c>
      <c r="AT1084" s="185" t="s">
        <v>550</v>
      </c>
      <c r="AU1084" s="185" t="s">
        <v>85</v>
      </c>
      <c r="AY1084" s="19" t="s">
        <v>321</v>
      </c>
      <c r="BE1084" s="186">
        <f>IF(N1084="základní",J1084,0)</f>
        <v>0</v>
      </c>
      <c r="BF1084" s="186">
        <f>IF(N1084="snížená",J1084,0)</f>
        <v>0</v>
      </c>
      <c r="BG1084" s="186">
        <f>IF(N1084="zákl. přenesená",J1084,0)</f>
        <v>0</v>
      </c>
      <c r="BH1084" s="186">
        <f>IF(N1084="sníž. přenesená",J1084,0)</f>
        <v>0</v>
      </c>
      <c r="BI1084" s="186">
        <f>IF(N1084="nulová",J1084,0)</f>
        <v>0</v>
      </c>
      <c r="BJ1084" s="19" t="s">
        <v>8</v>
      </c>
      <c r="BK1084" s="186">
        <f>ROUND(I1084*H1084,0)</f>
        <v>0</v>
      </c>
      <c r="BL1084" s="19" t="s">
        <v>415</v>
      </c>
      <c r="BM1084" s="185" t="s">
        <v>1576</v>
      </c>
    </row>
    <row r="1085" s="13" customFormat="1">
      <c r="A1085" s="13"/>
      <c r="B1085" s="187"/>
      <c r="C1085" s="13"/>
      <c r="D1085" s="188" t="s">
        <v>329</v>
      </c>
      <c r="E1085" s="189" t="s">
        <v>1</v>
      </c>
      <c r="F1085" s="190" t="s">
        <v>1577</v>
      </c>
      <c r="G1085" s="13"/>
      <c r="H1085" s="191">
        <v>521.03700000000003</v>
      </c>
      <c r="I1085" s="192"/>
      <c r="J1085" s="13"/>
      <c r="K1085" s="13"/>
      <c r="L1085" s="187"/>
      <c r="M1085" s="193"/>
      <c r="N1085" s="194"/>
      <c r="O1085" s="194"/>
      <c r="P1085" s="194"/>
      <c r="Q1085" s="194"/>
      <c r="R1085" s="194"/>
      <c r="S1085" s="194"/>
      <c r="T1085" s="195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189" t="s">
        <v>329</v>
      </c>
      <c r="AU1085" s="189" t="s">
        <v>85</v>
      </c>
      <c r="AV1085" s="13" t="s">
        <v>85</v>
      </c>
      <c r="AW1085" s="13" t="s">
        <v>33</v>
      </c>
      <c r="AX1085" s="13" t="s">
        <v>8</v>
      </c>
      <c r="AY1085" s="189" t="s">
        <v>321</v>
      </c>
    </row>
    <row r="1086" s="2" customFormat="1" ht="16.5" customHeight="1">
      <c r="A1086" s="38"/>
      <c r="B1086" s="173"/>
      <c r="C1086" s="212" t="s">
        <v>1578</v>
      </c>
      <c r="D1086" s="212" t="s">
        <v>550</v>
      </c>
      <c r="E1086" s="213" t="s">
        <v>1579</v>
      </c>
      <c r="F1086" s="214" t="s">
        <v>1580</v>
      </c>
      <c r="G1086" s="215" t="s">
        <v>355</v>
      </c>
      <c r="H1086" s="216">
        <v>59.799999999999997</v>
      </c>
      <c r="I1086" s="217"/>
      <c r="J1086" s="218">
        <f>ROUND(I1086*H1086,0)</f>
        <v>0</v>
      </c>
      <c r="K1086" s="214" t="s">
        <v>327</v>
      </c>
      <c r="L1086" s="219"/>
      <c r="M1086" s="220" t="s">
        <v>1</v>
      </c>
      <c r="N1086" s="221" t="s">
        <v>42</v>
      </c>
      <c r="O1086" s="77"/>
      <c r="P1086" s="183">
        <f>O1086*H1086</f>
        <v>0</v>
      </c>
      <c r="Q1086" s="183">
        <v>0.00012</v>
      </c>
      <c r="R1086" s="183">
        <f>Q1086*H1086</f>
        <v>0.0071760000000000001</v>
      </c>
      <c r="S1086" s="183">
        <v>0</v>
      </c>
      <c r="T1086" s="184">
        <f>S1086*H1086</f>
        <v>0</v>
      </c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R1086" s="185" t="s">
        <v>530</v>
      </c>
      <c r="AT1086" s="185" t="s">
        <v>550</v>
      </c>
      <c r="AU1086" s="185" t="s">
        <v>85</v>
      </c>
      <c r="AY1086" s="19" t="s">
        <v>321</v>
      </c>
      <c r="BE1086" s="186">
        <f>IF(N1086="základní",J1086,0)</f>
        <v>0</v>
      </c>
      <c r="BF1086" s="186">
        <f>IF(N1086="snížená",J1086,0)</f>
        <v>0</v>
      </c>
      <c r="BG1086" s="186">
        <f>IF(N1086="zákl. přenesená",J1086,0)</f>
        <v>0</v>
      </c>
      <c r="BH1086" s="186">
        <f>IF(N1086="sníž. přenesená",J1086,0)</f>
        <v>0</v>
      </c>
      <c r="BI1086" s="186">
        <f>IF(N1086="nulová",J1086,0)</f>
        <v>0</v>
      </c>
      <c r="BJ1086" s="19" t="s">
        <v>8</v>
      </c>
      <c r="BK1086" s="186">
        <f>ROUND(I1086*H1086,0)</f>
        <v>0</v>
      </c>
      <c r="BL1086" s="19" t="s">
        <v>415</v>
      </c>
      <c r="BM1086" s="185" t="s">
        <v>1581</v>
      </c>
    </row>
    <row r="1087" s="13" customFormat="1">
      <c r="A1087" s="13"/>
      <c r="B1087" s="187"/>
      <c r="C1087" s="13"/>
      <c r="D1087" s="188" t="s">
        <v>329</v>
      </c>
      <c r="E1087" s="189" t="s">
        <v>1</v>
      </c>
      <c r="F1087" s="190" t="s">
        <v>1582</v>
      </c>
      <c r="G1087" s="13"/>
      <c r="H1087" s="191">
        <v>59.799999999999997</v>
      </c>
      <c r="I1087" s="192"/>
      <c r="J1087" s="13"/>
      <c r="K1087" s="13"/>
      <c r="L1087" s="187"/>
      <c r="M1087" s="193"/>
      <c r="N1087" s="194"/>
      <c r="O1087" s="194"/>
      <c r="P1087" s="194"/>
      <c r="Q1087" s="194"/>
      <c r="R1087" s="194"/>
      <c r="S1087" s="194"/>
      <c r="T1087" s="195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189" t="s">
        <v>329</v>
      </c>
      <c r="AU1087" s="189" t="s">
        <v>85</v>
      </c>
      <c r="AV1087" s="13" t="s">
        <v>85</v>
      </c>
      <c r="AW1087" s="13" t="s">
        <v>33</v>
      </c>
      <c r="AX1087" s="13" t="s">
        <v>8</v>
      </c>
      <c r="AY1087" s="189" t="s">
        <v>321</v>
      </c>
    </row>
    <row r="1088" s="2" customFormat="1" ht="24.15" customHeight="1">
      <c r="A1088" s="38"/>
      <c r="B1088" s="173"/>
      <c r="C1088" s="174" t="s">
        <v>1583</v>
      </c>
      <c r="D1088" s="174" t="s">
        <v>323</v>
      </c>
      <c r="E1088" s="175" t="s">
        <v>1584</v>
      </c>
      <c r="F1088" s="176" t="s">
        <v>1585</v>
      </c>
      <c r="G1088" s="177" t="s">
        <v>349</v>
      </c>
      <c r="H1088" s="178">
        <v>4.25</v>
      </c>
      <c r="I1088" s="179"/>
      <c r="J1088" s="180">
        <f>ROUND(I1088*H1088,0)</f>
        <v>0</v>
      </c>
      <c r="K1088" s="176" t="s">
        <v>327</v>
      </c>
      <c r="L1088" s="39"/>
      <c r="M1088" s="181" t="s">
        <v>1</v>
      </c>
      <c r="N1088" s="182" t="s">
        <v>42</v>
      </c>
      <c r="O1088" s="77"/>
      <c r="P1088" s="183">
        <f>O1088*H1088</f>
        <v>0</v>
      </c>
      <c r="Q1088" s="183">
        <v>0</v>
      </c>
      <c r="R1088" s="183">
        <f>Q1088*H1088</f>
        <v>0</v>
      </c>
      <c r="S1088" s="183">
        <v>0</v>
      </c>
      <c r="T1088" s="184">
        <f>S1088*H1088</f>
        <v>0</v>
      </c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R1088" s="185" t="s">
        <v>415</v>
      </c>
      <c r="AT1088" s="185" t="s">
        <v>323</v>
      </c>
      <c r="AU1088" s="185" t="s">
        <v>85</v>
      </c>
      <c r="AY1088" s="19" t="s">
        <v>321</v>
      </c>
      <c r="BE1088" s="186">
        <f>IF(N1088="základní",J1088,0)</f>
        <v>0</v>
      </c>
      <c r="BF1088" s="186">
        <f>IF(N1088="snížená",J1088,0)</f>
        <v>0</v>
      </c>
      <c r="BG1088" s="186">
        <f>IF(N1088="zákl. přenesená",J1088,0)</f>
        <v>0</v>
      </c>
      <c r="BH1088" s="186">
        <f>IF(N1088="sníž. přenesená",J1088,0)</f>
        <v>0</v>
      </c>
      <c r="BI1088" s="186">
        <f>IF(N1088="nulová",J1088,0)</f>
        <v>0</v>
      </c>
      <c r="BJ1088" s="19" t="s">
        <v>8</v>
      </c>
      <c r="BK1088" s="186">
        <f>ROUND(I1088*H1088,0)</f>
        <v>0</v>
      </c>
      <c r="BL1088" s="19" t="s">
        <v>415</v>
      </c>
      <c r="BM1088" s="185" t="s">
        <v>1586</v>
      </c>
    </row>
    <row r="1089" s="12" customFormat="1" ht="22.8" customHeight="1">
      <c r="A1089" s="12"/>
      <c r="B1089" s="160"/>
      <c r="C1089" s="12"/>
      <c r="D1089" s="161" t="s">
        <v>76</v>
      </c>
      <c r="E1089" s="171" t="s">
        <v>1587</v>
      </c>
      <c r="F1089" s="171" t="s">
        <v>1588</v>
      </c>
      <c r="G1089" s="12"/>
      <c r="H1089" s="12"/>
      <c r="I1089" s="163"/>
      <c r="J1089" s="172">
        <f>BK1089</f>
        <v>0</v>
      </c>
      <c r="K1089" s="12"/>
      <c r="L1089" s="160"/>
      <c r="M1089" s="165"/>
      <c r="N1089" s="166"/>
      <c r="O1089" s="166"/>
      <c r="P1089" s="167">
        <f>SUM(P1090:P1110)</f>
        <v>0</v>
      </c>
      <c r="Q1089" s="166"/>
      <c r="R1089" s="167">
        <f>SUM(R1090:R1110)</f>
        <v>1.0187712</v>
      </c>
      <c r="S1089" s="166"/>
      <c r="T1089" s="168">
        <f>SUM(T1090:T1110)</f>
        <v>0</v>
      </c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R1089" s="161" t="s">
        <v>85</v>
      </c>
      <c r="AT1089" s="169" t="s">
        <v>76</v>
      </c>
      <c r="AU1089" s="169" t="s">
        <v>8</v>
      </c>
      <c r="AY1089" s="161" t="s">
        <v>321</v>
      </c>
      <c r="BK1089" s="170">
        <f>SUM(BK1090:BK1110)</f>
        <v>0</v>
      </c>
    </row>
    <row r="1090" s="2" customFormat="1" ht="33" customHeight="1">
      <c r="A1090" s="38"/>
      <c r="B1090" s="173"/>
      <c r="C1090" s="174" t="s">
        <v>1589</v>
      </c>
      <c r="D1090" s="174" t="s">
        <v>323</v>
      </c>
      <c r="E1090" s="175" t="s">
        <v>1590</v>
      </c>
      <c r="F1090" s="176" t="s">
        <v>1591</v>
      </c>
      <c r="G1090" s="177" t="s">
        <v>355</v>
      </c>
      <c r="H1090" s="178">
        <v>80</v>
      </c>
      <c r="I1090" s="179"/>
      <c r="J1090" s="180">
        <f>ROUND(I1090*H1090,0)</f>
        <v>0</v>
      </c>
      <c r="K1090" s="176" t="s">
        <v>327</v>
      </c>
      <c r="L1090" s="39"/>
      <c r="M1090" s="181" t="s">
        <v>1</v>
      </c>
      <c r="N1090" s="182" t="s">
        <v>42</v>
      </c>
      <c r="O1090" s="77"/>
      <c r="P1090" s="183">
        <f>O1090*H1090</f>
        <v>0</v>
      </c>
      <c r="Q1090" s="183">
        <v>0.000388</v>
      </c>
      <c r="R1090" s="183">
        <f>Q1090*H1090</f>
        <v>0.031039999999999998</v>
      </c>
      <c r="S1090" s="183">
        <v>0</v>
      </c>
      <c r="T1090" s="184">
        <f>S1090*H1090</f>
        <v>0</v>
      </c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R1090" s="185" t="s">
        <v>415</v>
      </c>
      <c r="AT1090" s="185" t="s">
        <v>323</v>
      </c>
      <c r="AU1090" s="185" t="s">
        <v>85</v>
      </c>
      <c r="AY1090" s="19" t="s">
        <v>321</v>
      </c>
      <c r="BE1090" s="186">
        <f>IF(N1090="základní",J1090,0)</f>
        <v>0</v>
      </c>
      <c r="BF1090" s="186">
        <f>IF(N1090="snížená",J1090,0)</f>
        <v>0</v>
      </c>
      <c r="BG1090" s="186">
        <f>IF(N1090="zákl. přenesená",J1090,0)</f>
        <v>0</v>
      </c>
      <c r="BH1090" s="186">
        <f>IF(N1090="sníž. přenesená",J1090,0)</f>
        <v>0</v>
      </c>
      <c r="BI1090" s="186">
        <f>IF(N1090="nulová",J1090,0)</f>
        <v>0</v>
      </c>
      <c r="BJ1090" s="19" t="s">
        <v>8</v>
      </c>
      <c r="BK1090" s="186">
        <f>ROUND(I1090*H1090,0)</f>
        <v>0</v>
      </c>
      <c r="BL1090" s="19" t="s">
        <v>415</v>
      </c>
      <c r="BM1090" s="185" t="s">
        <v>1592</v>
      </c>
    </row>
    <row r="1091" s="13" customFormat="1">
      <c r="A1091" s="13"/>
      <c r="B1091" s="187"/>
      <c r="C1091" s="13"/>
      <c r="D1091" s="188" t="s">
        <v>329</v>
      </c>
      <c r="E1091" s="189" t="s">
        <v>1</v>
      </c>
      <c r="F1091" s="190" t="s">
        <v>1593</v>
      </c>
      <c r="G1091" s="13"/>
      <c r="H1091" s="191">
        <v>22.300000000000001</v>
      </c>
      <c r="I1091" s="192"/>
      <c r="J1091" s="13"/>
      <c r="K1091" s="13"/>
      <c r="L1091" s="187"/>
      <c r="M1091" s="193"/>
      <c r="N1091" s="194"/>
      <c r="O1091" s="194"/>
      <c r="P1091" s="194"/>
      <c r="Q1091" s="194"/>
      <c r="R1091" s="194"/>
      <c r="S1091" s="194"/>
      <c r="T1091" s="195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189" t="s">
        <v>329</v>
      </c>
      <c r="AU1091" s="189" t="s">
        <v>85</v>
      </c>
      <c r="AV1091" s="13" t="s">
        <v>85</v>
      </c>
      <c r="AW1091" s="13" t="s">
        <v>33</v>
      </c>
      <c r="AX1091" s="13" t="s">
        <v>77</v>
      </c>
      <c r="AY1091" s="189" t="s">
        <v>321</v>
      </c>
    </row>
    <row r="1092" s="13" customFormat="1">
      <c r="A1092" s="13"/>
      <c r="B1092" s="187"/>
      <c r="C1092" s="13"/>
      <c r="D1092" s="188" t="s">
        <v>329</v>
      </c>
      <c r="E1092" s="189" t="s">
        <v>1</v>
      </c>
      <c r="F1092" s="190" t="s">
        <v>1594</v>
      </c>
      <c r="G1092" s="13"/>
      <c r="H1092" s="191">
        <v>19.899999999999999</v>
      </c>
      <c r="I1092" s="192"/>
      <c r="J1092" s="13"/>
      <c r="K1092" s="13"/>
      <c r="L1092" s="187"/>
      <c r="M1092" s="193"/>
      <c r="N1092" s="194"/>
      <c r="O1092" s="194"/>
      <c r="P1092" s="194"/>
      <c r="Q1092" s="194"/>
      <c r="R1092" s="194"/>
      <c r="S1092" s="194"/>
      <c r="T1092" s="195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189" t="s">
        <v>329</v>
      </c>
      <c r="AU1092" s="189" t="s">
        <v>85</v>
      </c>
      <c r="AV1092" s="13" t="s">
        <v>85</v>
      </c>
      <c r="AW1092" s="13" t="s">
        <v>33</v>
      </c>
      <c r="AX1092" s="13" t="s">
        <v>77</v>
      </c>
      <c r="AY1092" s="189" t="s">
        <v>321</v>
      </c>
    </row>
    <row r="1093" s="13" customFormat="1">
      <c r="A1093" s="13"/>
      <c r="B1093" s="187"/>
      <c r="C1093" s="13"/>
      <c r="D1093" s="188" t="s">
        <v>329</v>
      </c>
      <c r="E1093" s="189" t="s">
        <v>1</v>
      </c>
      <c r="F1093" s="190" t="s">
        <v>1595</v>
      </c>
      <c r="G1093" s="13"/>
      <c r="H1093" s="191">
        <v>26.899999999999999</v>
      </c>
      <c r="I1093" s="192"/>
      <c r="J1093" s="13"/>
      <c r="K1093" s="13"/>
      <c r="L1093" s="187"/>
      <c r="M1093" s="193"/>
      <c r="N1093" s="194"/>
      <c r="O1093" s="194"/>
      <c r="P1093" s="194"/>
      <c r="Q1093" s="194"/>
      <c r="R1093" s="194"/>
      <c r="S1093" s="194"/>
      <c r="T1093" s="195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189" t="s">
        <v>329</v>
      </c>
      <c r="AU1093" s="189" t="s">
        <v>85</v>
      </c>
      <c r="AV1093" s="13" t="s">
        <v>85</v>
      </c>
      <c r="AW1093" s="13" t="s">
        <v>33</v>
      </c>
      <c r="AX1093" s="13" t="s">
        <v>77</v>
      </c>
      <c r="AY1093" s="189" t="s">
        <v>321</v>
      </c>
    </row>
    <row r="1094" s="13" customFormat="1">
      <c r="A1094" s="13"/>
      <c r="B1094" s="187"/>
      <c r="C1094" s="13"/>
      <c r="D1094" s="188" t="s">
        <v>329</v>
      </c>
      <c r="E1094" s="189" t="s">
        <v>1</v>
      </c>
      <c r="F1094" s="190" t="s">
        <v>1596</v>
      </c>
      <c r="G1094" s="13"/>
      <c r="H1094" s="191">
        <v>10.9</v>
      </c>
      <c r="I1094" s="192"/>
      <c r="J1094" s="13"/>
      <c r="K1094" s="13"/>
      <c r="L1094" s="187"/>
      <c r="M1094" s="193"/>
      <c r="N1094" s="194"/>
      <c r="O1094" s="194"/>
      <c r="P1094" s="194"/>
      <c r="Q1094" s="194"/>
      <c r="R1094" s="194"/>
      <c r="S1094" s="194"/>
      <c r="T1094" s="195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189" t="s">
        <v>329</v>
      </c>
      <c r="AU1094" s="189" t="s">
        <v>85</v>
      </c>
      <c r="AV1094" s="13" t="s">
        <v>85</v>
      </c>
      <c r="AW1094" s="13" t="s">
        <v>33</v>
      </c>
      <c r="AX1094" s="13" t="s">
        <v>77</v>
      </c>
      <c r="AY1094" s="189" t="s">
        <v>321</v>
      </c>
    </row>
    <row r="1095" s="14" customFormat="1">
      <c r="A1095" s="14"/>
      <c r="B1095" s="196"/>
      <c r="C1095" s="14"/>
      <c r="D1095" s="188" t="s">
        <v>329</v>
      </c>
      <c r="E1095" s="197" t="s">
        <v>243</v>
      </c>
      <c r="F1095" s="198" t="s">
        <v>346</v>
      </c>
      <c r="G1095" s="14"/>
      <c r="H1095" s="199">
        <v>80</v>
      </c>
      <c r="I1095" s="200"/>
      <c r="J1095" s="14"/>
      <c r="K1095" s="14"/>
      <c r="L1095" s="196"/>
      <c r="M1095" s="201"/>
      <c r="N1095" s="202"/>
      <c r="O1095" s="202"/>
      <c r="P1095" s="202"/>
      <c r="Q1095" s="202"/>
      <c r="R1095" s="202"/>
      <c r="S1095" s="202"/>
      <c r="T1095" s="203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197" t="s">
        <v>329</v>
      </c>
      <c r="AU1095" s="197" t="s">
        <v>85</v>
      </c>
      <c r="AV1095" s="14" t="s">
        <v>88</v>
      </c>
      <c r="AW1095" s="14" t="s">
        <v>33</v>
      </c>
      <c r="AX1095" s="14" t="s">
        <v>8</v>
      </c>
      <c r="AY1095" s="197" t="s">
        <v>321</v>
      </c>
    </row>
    <row r="1096" s="2" customFormat="1" ht="37.8" customHeight="1">
      <c r="A1096" s="38"/>
      <c r="B1096" s="173"/>
      <c r="C1096" s="212" t="s">
        <v>1597</v>
      </c>
      <c r="D1096" s="212" t="s">
        <v>550</v>
      </c>
      <c r="E1096" s="213" t="s">
        <v>1598</v>
      </c>
      <c r="F1096" s="214" t="s">
        <v>1599</v>
      </c>
      <c r="G1096" s="215" t="s">
        <v>355</v>
      </c>
      <c r="H1096" s="216">
        <v>84</v>
      </c>
      <c r="I1096" s="217"/>
      <c r="J1096" s="218">
        <f>ROUND(I1096*H1096,0)</f>
        <v>0</v>
      </c>
      <c r="K1096" s="214" t="s">
        <v>327</v>
      </c>
      <c r="L1096" s="219"/>
      <c r="M1096" s="220" t="s">
        <v>1</v>
      </c>
      <c r="N1096" s="221" t="s">
        <v>42</v>
      </c>
      <c r="O1096" s="77"/>
      <c r="P1096" s="183">
        <f>O1096*H1096</f>
        <v>0</v>
      </c>
      <c r="Q1096" s="183">
        <v>0.0041000000000000003</v>
      </c>
      <c r="R1096" s="183">
        <f>Q1096*H1096</f>
        <v>0.34440000000000004</v>
      </c>
      <c r="S1096" s="183">
        <v>0</v>
      </c>
      <c r="T1096" s="184">
        <f>S1096*H1096</f>
        <v>0</v>
      </c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R1096" s="185" t="s">
        <v>530</v>
      </c>
      <c r="AT1096" s="185" t="s">
        <v>550</v>
      </c>
      <c r="AU1096" s="185" t="s">
        <v>85</v>
      </c>
      <c r="AY1096" s="19" t="s">
        <v>321</v>
      </c>
      <c r="BE1096" s="186">
        <f>IF(N1096="základní",J1096,0)</f>
        <v>0</v>
      </c>
      <c r="BF1096" s="186">
        <f>IF(N1096="snížená",J1096,0)</f>
        <v>0</v>
      </c>
      <c r="BG1096" s="186">
        <f>IF(N1096="zákl. přenesená",J1096,0)</f>
        <v>0</v>
      </c>
      <c r="BH1096" s="186">
        <f>IF(N1096="sníž. přenesená",J1096,0)</f>
        <v>0</v>
      </c>
      <c r="BI1096" s="186">
        <f>IF(N1096="nulová",J1096,0)</f>
        <v>0</v>
      </c>
      <c r="BJ1096" s="19" t="s">
        <v>8</v>
      </c>
      <c r="BK1096" s="186">
        <f>ROUND(I1096*H1096,0)</f>
        <v>0</v>
      </c>
      <c r="BL1096" s="19" t="s">
        <v>415</v>
      </c>
      <c r="BM1096" s="185" t="s">
        <v>1600</v>
      </c>
    </row>
    <row r="1097" s="13" customFormat="1">
      <c r="A1097" s="13"/>
      <c r="B1097" s="187"/>
      <c r="C1097" s="13"/>
      <c r="D1097" s="188" t="s">
        <v>329</v>
      </c>
      <c r="E1097" s="189" t="s">
        <v>1</v>
      </c>
      <c r="F1097" s="190" t="s">
        <v>1601</v>
      </c>
      <c r="G1097" s="13"/>
      <c r="H1097" s="191">
        <v>84</v>
      </c>
      <c r="I1097" s="192"/>
      <c r="J1097" s="13"/>
      <c r="K1097" s="13"/>
      <c r="L1097" s="187"/>
      <c r="M1097" s="193"/>
      <c r="N1097" s="194"/>
      <c r="O1097" s="194"/>
      <c r="P1097" s="194"/>
      <c r="Q1097" s="194"/>
      <c r="R1097" s="194"/>
      <c r="S1097" s="194"/>
      <c r="T1097" s="195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189" t="s">
        <v>329</v>
      </c>
      <c r="AU1097" s="189" t="s">
        <v>85</v>
      </c>
      <c r="AV1097" s="13" t="s">
        <v>85</v>
      </c>
      <c r="AW1097" s="13" t="s">
        <v>33</v>
      </c>
      <c r="AX1097" s="13" t="s">
        <v>8</v>
      </c>
      <c r="AY1097" s="189" t="s">
        <v>321</v>
      </c>
    </row>
    <row r="1098" s="2" customFormat="1" ht="24.15" customHeight="1">
      <c r="A1098" s="38"/>
      <c r="B1098" s="173"/>
      <c r="C1098" s="174" t="s">
        <v>1602</v>
      </c>
      <c r="D1098" s="174" t="s">
        <v>323</v>
      </c>
      <c r="E1098" s="175" t="s">
        <v>1603</v>
      </c>
      <c r="F1098" s="176" t="s">
        <v>1604</v>
      </c>
      <c r="G1098" s="177" t="s">
        <v>355</v>
      </c>
      <c r="H1098" s="178">
        <v>50.799999999999997</v>
      </c>
      <c r="I1098" s="179"/>
      <c r="J1098" s="180">
        <f>ROUND(I1098*H1098,0)</f>
        <v>0</v>
      </c>
      <c r="K1098" s="176" t="s">
        <v>327</v>
      </c>
      <c r="L1098" s="39"/>
      <c r="M1098" s="181" t="s">
        <v>1</v>
      </c>
      <c r="N1098" s="182" t="s">
        <v>42</v>
      </c>
      <c r="O1098" s="77"/>
      <c r="P1098" s="183">
        <f>O1098*H1098</f>
        <v>0</v>
      </c>
      <c r="Q1098" s="183">
        <v>0.0011770000000000001</v>
      </c>
      <c r="R1098" s="183">
        <f>Q1098*H1098</f>
        <v>0.0597916</v>
      </c>
      <c r="S1098" s="183">
        <v>0</v>
      </c>
      <c r="T1098" s="184">
        <f>S1098*H1098</f>
        <v>0</v>
      </c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R1098" s="185" t="s">
        <v>415</v>
      </c>
      <c r="AT1098" s="185" t="s">
        <v>323</v>
      </c>
      <c r="AU1098" s="185" t="s">
        <v>85</v>
      </c>
      <c r="AY1098" s="19" t="s">
        <v>321</v>
      </c>
      <c r="BE1098" s="186">
        <f>IF(N1098="základní",J1098,0)</f>
        <v>0</v>
      </c>
      <c r="BF1098" s="186">
        <f>IF(N1098="snížená",J1098,0)</f>
        <v>0</v>
      </c>
      <c r="BG1098" s="186">
        <f>IF(N1098="zákl. přenesená",J1098,0)</f>
        <v>0</v>
      </c>
      <c r="BH1098" s="186">
        <f>IF(N1098="sníž. přenesená",J1098,0)</f>
        <v>0</v>
      </c>
      <c r="BI1098" s="186">
        <f>IF(N1098="nulová",J1098,0)</f>
        <v>0</v>
      </c>
      <c r="BJ1098" s="19" t="s">
        <v>8</v>
      </c>
      <c r="BK1098" s="186">
        <f>ROUND(I1098*H1098,0)</f>
        <v>0</v>
      </c>
      <c r="BL1098" s="19" t="s">
        <v>415</v>
      </c>
      <c r="BM1098" s="185" t="s">
        <v>1605</v>
      </c>
    </row>
    <row r="1099" s="13" customFormat="1">
      <c r="A1099" s="13"/>
      <c r="B1099" s="187"/>
      <c r="C1099" s="13"/>
      <c r="D1099" s="188" t="s">
        <v>329</v>
      </c>
      <c r="E1099" s="189" t="s">
        <v>1</v>
      </c>
      <c r="F1099" s="190" t="s">
        <v>1606</v>
      </c>
      <c r="G1099" s="13"/>
      <c r="H1099" s="191">
        <v>6.5999999999999996</v>
      </c>
      <c r="I1099" s="192"/>
      <c r="J1099" s="13"/>
      <c r="K1099" s="13"/>
      <c r="L1099" s="187"/>
      <c r="M1099" s="193"/>
      <c r="N1099" s="194"/>
      <c r="O1099" s="194"/>
      <c r="P1099" s="194"/>
      <c r="Q1099" s="194"/>
      <c r="R1099" s="194"/>
      <c r="S1099" s="194"/>
      <c r="T1099" s="195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189" t="s">
        <v>329</v>
      </c>
      <c r="AU1099" s="189" t="s">
        <v>85</v>
      </c>
      <c r="AV1099" s="13" t="s">
        <v>85</v>
      </c>
      <c r="AW1099" s="13" t="s">
        <v>33</v>
      </c>
      <c r="AX1099" s="13" t="s">
        <v>77</v>
      </c>
      <c r="AY1099" s="189" t="s">
        <v>321</v>
      </c>
    </row>
    <row r="1100" s="13" customFormat="1">
      <c r="A1100" s="13"/>
      <c r="B1100" s="187"/>
      <c r="C1100" s="13"/>
      <c r="D1100" s="188" t="s">
        <v>329</v>
      </c>
      <c r="E1100" s="189" t="s">
        <v>1</v>
      </c>
      <c r="F1100" s="190" t="s">
        <v>1607</v>
      </c>
      <c r="G1100" s="13"/>
      <c r="H1100" s="191">
        <v>14.4</v>
      </c>
      <c r="I1100" s="192"/>
      <c r="J1100" s="13"/>
      <c r="K1100" s="13"/>
      <c r="L1100" s="187"/>
      <c r="M1100" s="193"/>
      <c r="N1100" s="194"/>
      <c r="O1100" s="194"/>
      <c r="P1100" s="194"/>
      <c r="Q1100" s="194"/>
      <c r="R1100" s="194"/>
      <c r="S1100" s="194"/>
      <c r="T1100" s="195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189" t="s">
        <v>329</v>
      </c>
      <c r="AU1100" s="189" t="s">
        <v>85</v>
      </c>
      <c r="AV1100" s="13" t="s">
        <v>85</v>
      </c>
      <c r="AW1100" s="13" t="s">
        <v>33</v>
      </c>
      <c r="AX1100" s="13" t="s">
        <v>77</v>
      </c>
      <c r="AY1100" s="189" t="s">
        <v>321</v>
      </c>
    </row>
    <row r="1101" s="13" customFormat="1">
      <c r="A1101" s="13"/>
      <c r="B1101" s="187"/>
      <c r="C1101" s="13"/>
      <c r="D1101" s="188" t="s">
        <v>329</v>
      </c>
      <c r="E1101" s="189" t="s">
        <v>1</v>
      </c>
      <c r="F1101" s="190" t="s">
        <v>1608</v>
      </c>
      <c r="G1101" s="13"/>
      <c r="H1101" s="191">
        <v>14.4</v>
      </c>
      <c r="I1101" s="192"/>
      <c r="J1101" s="13"/>
      <c r="K1101" s="13"/>
      <c r="L1101" s="187"/>
      <c r="M1101" s="193"/>
      <c r="N1101" s="194"/>
      <c r="O1101" s="194"/>
      <c r="P1101" s="194"/>
      <c r="Q1101" s="194"/>
      <c r="R1101" s="194"/>
      <c r="S1101" s="194"/>
      <c r="T1101" s="195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189" t="s">
        <v>329</v>
      </c>
      <c r="AU1101" s="189" t="s">
        <v>85</v>
      </c>
      <c r="AV1101" s="13" t="s">
        <v>85</v>
      </c>
      <c r="AW1101" s="13" t="s">
        <v>33</v>
      </c>
      <c r="AX1101" s="13" t="s">
        <v>77</v>
      </c>
      <c r="AY1101" s="189" t="s">
        <v>321</v>
      </c>
    </row>
    <row r="1102" s="13" customFormat="1">
      <c r="A1102" s="13"/>
      <c r="B1102" s="187"/>
      <c r="C1102" s="13"/>
      <c r="D1102" s="188" t="s">
        <v>329</v>
      </c>
      <c r="E1102" s="189" t="s">
        <v>1</v>
      </c>
      <c r="F1102" s="190" t="s">
        <v>1609</v>
      </c>
      <c r="G1102" s="13"/>
      <c r="H1102" s="191">
        <v>15.4</v>
      </c>
      <c r="I1102" s="192"/>
      <c r="J1102" s="13"/>
      <c r="K1102" s="13"/>
      <c r="L1102" s="187"/>
      <c r="M1102" s="193"/>
      <c r="N1102" s="194"/>
      <c r="O1102" s="194"/>
      <c r="P1102" s="194"/>
      <c r="Q1102" s="194"/>
      <c r="R1102" s="194"/>
      <c r="S1102" s="194"/>
      <c r="T1102" s="195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189" t="s">
        <v>329</v>
      </c>
      <c r="AU1102" s="189" t="s">
        <v>85</v>
      </c>
      <c r="AV1102" s="13" t="s">
        <v>85</v>
      </c>
      <c r="AW1102" s="13" t="s">
        <v>33</v>
      </c>
      <c r="AX1102" s="13" t="s">
        <v>77</v>
      </c>
      <c r="AY1102" s="189" t="s">
        <v>321</v>
      </c>
    </row>
    <row r="1103" s="14" customFormat="1">
      <c r="A1103" s="14"/>
      <c r="B1103" s="196"/>
      <c r="C1103" s="14"/>
      <c r="D1103" s="188" t="s">
        <v>329</v>
      </c>
      <c r="E1103" s="197" t="s">
        <v>246</v>
      </c>
      <c r="F1103" s="198" t="s">
        <v>346</v>
      </c>
      <c r="G1103" s="14"/>
      <c r="H1103" s="199">
        <v>50.799999999999997</v>
      </c>
      <c r="I1103" s="200"/>
      <c r="J1103" s="14"/>
      <c r="K1103" s="14"/>
      <c r="L1103" s="196"/>
      <c r="M1103" s="201"/>
      <c r="N1103" s="202"/>
      <c r="O1103" s="202"/>
      <c r="P1103" s="202"/>
      <c r="Q1103" s="202"/>
      <c r="R1103" s="202"/>
      <c r="S1103" s="202"/>
      <c r="T1103" s="203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197" t="s">
        <v>329</v>
      </c>
      <c r="AU1103" s="197" t="s">
        <v>85</v>
      </c>
      <c r="AV1103" s="14" t="s">
        <v>88</v>
      </c>
      <c r="AW1103" s="14" t="s">
        <v>33</v>
      </c>
      <c r="AX1103" s="14" t="s">
        <v>8</v>
      </c>
      <c r="AY1103" s="197" t="s">
        <v>321</v>
      </c>
    </row>
    <row r="1104" s="2" customFormat="1" ht="24.15" customHeight="1">
      <c r="A1104" s="38"/>
      <c r="B1104" s="173"/>
      <c r="C1104" s="212" t="s">
        <v>1610</v>
      </c>
      <c r="D1104" s="212" t="s">
        <v>550</v>
      </c>
      <c r="E1104" s="213" t="s">
        <v>1611</v>
      </c>
      <c r="F1104" s="214" t="s">
        <v>1612</v>
      </c>
      <c r="G1104" s="215" t="s">
        <v>355</v>
      </c>
      <c r="H1104" s="216">
        <v>53.340000000000003</v>
      </c>
      <c r="I1104" s="217"/>
      <c r="J1104" s="218">
        <f>ROUND(I1104*H1104,0)</f>
        <v>0</v>
      </c>
      <c r="K1104" s="214" t="s">
        <v>327</v>
      </c>
      <c r="L1104" s="219"/>
      <c r="M1104" s="220" t="s">
        <v>1</v>
      </c>
      <c r="N1104" s="221" t="s">
        <v>42</v>
      </c>
      <c r="O1104" s="77"/>
      <c r="P1104" s="183">
        <f>O1104*H1104</f>
        <v>0</v>
      </c>
      <c r="Q1104" s="183">
        <v>0.0097999999999999997</v>
      </c>
      <c r="R1104" s="183">
        <f>Q1104*H1104</f>
        <v>0.52273199999999997</v>
      </c>
      <c r="S1104" s="183">
        <v>0</v>
      </c>
      <c r="T1104" s="184">
        <f>S1104*H1104</f>
        <v>0</v>
      </c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R1104" s="185" t="s">
        <v>530</v>
      </c>
      <c r="AT1104" s="185" t="s">
        <v>550</v>
      </c>
      <c r="AU1104" s="185" t="s">
        <v>85</v>
      </c>
      <c r="AY1104" s="19" t="s">
        <v>321</v>
      </c>
      <c r="BE1104" s="186">
        <f>IF(N1104="základní",J1104,0)</f>
        <v>0</v>
      </c>
      <c r="BF1104" s="186">
        <f>IF(N1104="snížená",J1104,0)</f>
        <v>0</v>
      </c>
      <c r="BG1104" s="186">
        <f>IF(N1104="zákl. přenesená",J1104,0)</f>
        <v>0</v>
      </c>
      <c r="BH1104" s="186">
        <f>IF(N1104="sníž. přenesená",J1104,0)</f>
        <v>0</v>
      </c>
      <c r="BI1104" s="186">
        <f>IF(N1104="nulová",J1104,0)</f>
        <v>0</v>
      </c>
      <c r="BJ1104" s="19" t="s">
        <v>8</v>
      </c>
      <c r="BK1104" s="186">
        <f>ROUND(I1104*H1104,0)</f>
        <v>0</v>
      </c>
      <c r="BL1104" s="19" t="s">
        <v>415</v>
      </c>
      <c r="BM1104" s="185" t="s">
        <v>1613</v>
      </c>
    </row>
    <row r="1105" s="13" customFormat="1">
      <c r="A1105" s="13"/>
      <c r="B1105" s="187"/>
      <c r="C1105" s="13"/>
      <c r="D1105" s="188" t="s">
        <v>329</v>
      </c>
      <c r="E1105" s="189" t="s">
        <v>1</v>
      </c>
      <c r="F1105" s="190" t="s">
        <v>1614</v>
      </c>
      <c r="G1105" s="13"/>
      <c r="H1105" s="191">
        <v>53.340000000000003</v>
      </c>
      <c r="I1105" s="192"/>
      <c r="J1105" s="13"/>
      <c r="K1105" s="13"/>
      <c r="L1105" s="187"/>
      <c r="M1105" s="193"/>
      <c r="N1105" s="194"/>
      <c r="O1105" s="194"/>
      <c r="P1105" s="194"/>
      <c r="Q1105" s="194"/>
      <c r="R1105" s="194"/>
      <c r="S1105" s="194"/>
      <c r="T1105" s="195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189" t="s">
        <v>329</v>
      </c>
      <c r="AU1105" s="189" t="s">
        <v>85</v>
      </c>
      <c r="AV1105" s="13" t="s">
        <v>85</v>
      </c>
      <c r="AW1105" s="13" t="s">
        <v>33</v>
      </c>
      <c r="AX1105" s="13" t="s">
        <v>8</v>
      </c>
      <c r="AY1105" s="189" t="s">
        <v>321</v>
      </c>
    </row>
    <row r="1106" s="2" customFormat="1" ht="21.75" customHeight="1">
      <c r="A1106" s="38"/>
      <c r="B1106" s="173"/>
      <c r="C1106" s="174" t="s">
        <v>1615</v>
      </c>
      <c r="D1106" s="174" t="s">
        <v>323</v>
      </c>
      <c r="E1106" s="175" t="s">
        <v>1616</v>
      </c>
      <c r="F1106" s="176" t="s">
        <v>1617</v>
      </c>
      <c r="G1106" s="177" t="s">
        <v>355</v>
      </c>
      <c r="H1106" s="178">
        <v>50.799999999999997</v>
      </c>
      <c r="I1106" s="179"/>
      <c r="J1106" s="180">
        <f>ROUND(I1106*H1106,0)</f>
        <v>0</v>
      </c>
      <c r="K1106" s="176" t="s">
        <v>327</v>
      </c>
      <c r="L1106" s="39"/>
      <c r="M1106" s="181" t="s">
        <v>1</v>
      </c>
      <c r="N1106" s="182" t="s">
        <v>42</v>
      </c>
      <c r="O1106" s="77"/>
      <c r="P1106" s="183">
        <f>O1106*H1106</f>
        <v>0</v>
      </c>
      <c r="Q1106" s="183">
        <v>0</v>
      </c>
      <c r="R1106" s="183">
        <f>Q1106*H1106</f>
        <v>0</v>
      </c>
      <c r="S1106" s="183">
        <v>0</v>
      </c>
      <c r="T1106" s="184">
        <f>S1106*H1106</f>
        <v>0</v>
      </c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R1106" s="185" t="s">
        <v>415</v>
      </c>
      <c r="AT1106" s="185" t="s">
        <v>323</v>
      </c>
      <c r="AU1106" s="185" t="s">
        <v>85</v>
      </c>
      <c r="AY1106" s="19" t="s">
        <v>321</v>
      </c>
      <c r="BE1106" s="186">
        <f>IF(N1106="základní",J1106,0)</f>
        <v>0</v>
      </c>
      <c r="BF1106" s="186">
        <f>IF(N1106="snížená",J1106,0)</f>
        <v>0</v>
      </c>
      <c r="BG1106" s="186">
        <f>IF(N1106="zákl. přenesená",J1106,0)</f>
        <v>0</v>
      </c>
      <c r="BH1106" s="186">
        <f>IF(N1106="sníž. přenesená",J1106,0)</f>
        <v>0</v>
      </c>
      <c r="BI1106" s="186">
        <f>IF(N1106="nulová",J1106,0)</f>
        <v>0</v>
      </c>
      <c r="BJ1106" s="19" t="s">
        <v>8</v>
      </c>
      <c r="BK1106" s="186">
        <f>ROUND(I1106*H1106,0)</f>
        <v>0</v>
      </c>
      <c r="BL1106" s="19" t="s">
        <v>415</v>
      </c>
      <c r="BM1106" s="185" t="s">
        <v>1618</v>
      </c>
    </row>
    <row r="1107" s="13" customFormat="1">
      <c r="A1107" s="13"/>
      <c r="B1107" s="187"/>
      <c r="C1107" s="13"/>
      <c r="D1107" s="188" t="s">
        <v>329</v>
      </c>
      <c r="E1107" s="189" t="s">
        <v>1</v>
      </c>
      <c r="F1107" s="190" t="s">
        <v>246</v>
      </c>
      <c r="G1107" s="13"/>
      <c r="H1107" s="191">
        <v>50.799999999999997</v>
      </c>
      <c r="I1107" s="192"/>
      <c r="J1107" s="13"/>
      <c r="K1107" s="13"/>
      <c r="L1107" s="187"/>
      <c r="M1107" s="193"/>
      <c r="N1107" s="194"/>
      <c r="O1107" s="194"/>
      <c r="P1107" s="194"/>
      <c r="Q1107" s="194"/>
      <c r="R1107" s="194"/>
      <c r="S1107" s="194"/>
      <c r="T1107" s="195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189" t="s">
        <v>329</v>
      </c>
      <c r="AU1107" s="189" t="s">
        <v>85</v>
      </c>
      <c r="AV1107" s="13" t="s">
        <v>85</v>
      </c>
      <c r="AW1107" s="13" t="s">
        <v>33</v>
      </c>
      <c r="AX1107" s="13" t="s">
        <v>8</v>
      </c>
      <c r="AY1107" s="189" t="s">
        <v>321</v>
      </c>
    </row>
    <row r="1108" s="2" customFormat="1" ht="37.8" customHeight="1">
      <c r="A1108" s="38"/>
      <c r="B1108" s="173"/>
      <c r="C1108" s="212" t="s">
        <v>1619</v>
      </c>
      <c r="D1108" s="212" t="s">
        <v>550</v>
      </c>
      <c r="E1108" s="213" t="s">
        <v>1620</v>
      </c>
      <c r="F1108" s="214" t="s">
        <v>1621</v>
      </c>
      <c r="G1108" s="215" t="s">
        <v>355</v>
      </c>
      <c r="H1108" s="216">
        <v>53.340000000000003</v>
      </c>
      <c r="I1108" s="217"/>
      <c r="J1108" s="218">
        <f>ROUND(I1108*H1108,0)</f>
        <v>0</v>
      </c>
      <c r="K1108" s="214" t="s">
        <v>327</v>
      </c>
      <c r="L1108" s="219"/>
      <c r="M1108" s="220" t="s">
        <v>1</v>
      </c>
      <c r="N1108" s="221" t="s">
        <v>42</v>
      </c>
      <c r="O1108" s="77"/>
      <c r="P1108" s="183">
        <f>O1108*H1108</f>
        <v>0</v>
      </c>
      <c r="Q1108" s="183">
        <v>0.00114</v>
      </c>
      <c r="R1108" s="183">
        <f>Q1108*H1108</f>
        <v>0.060807600000000003</v>
      </c>
      <c r="S1108" s="183">
        <v>0</v>
      </c>
      <c r="T1108" s="184">
        <f>S1108*H1108</f>
        <v>0</v>
      </c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R1108" s="185" t="s">
        <v>530</v>
      </c>
      <c r="AT1108" s="185" t="s">
        <v>550</v>
      </c>
      <c r="AU1108" s="185" t="s">
        <v>85</v>
      </c>
      <c r="AY1108" s="19" t="s">
        <v>321</v>
      </c>
      <c r="BE1108" s="186">
        <f>IF(N1108="základní",J1108,0)</f>
        <v>0</v>
      </c>
      <c r="BF1108" s="186">
        <f>IF(N1108="snížená",J1108,0)</f>
        <v>0</v>
      </c>
      <c r="BG1108" s="186">
        <f>IF(N1108="zákl. přenesená",J1108,0)</f>
        <v>0</v>
      </c>
      <c r="BH1108" s="186">
        <f>IF(N1108="sníž. přenesená",J1108,0)</f>
        <v>0</v>
      </c>
      <c r="BI1108" s="186">
        <f>IF(N1108="nulová",J1108,0)</f>
        <v>0</v>
      </c>
      <c r="BJ1108" s="19" t="s">
        <v>8</v>
      </c>
      <c r="BK1108" s="186">
        <f>ROUND(I1108*H1108,0)</f>
        <v>0</v>
      </c>
      <c r="BL1108" s="19" t="s">
        <v>415</v>
      </c>
      <c r="BM1108" s="185" t="s">
        <v>1622</v>
      </c>
    </row>
    <row r="1109" s="13" customFormat="1">
      <c r="A1109" s="13"/>
      <c r="B1109" s="187"/>
      <c r="C1109" s="13"/>
      <c r="D1109" s="188" t="s">
        <v>329</v>
      </c>
      <c r="E1109" s="189" t="s">
        <v>1</v>
      </c>
      <c r="F1109" s="190" t="s">
        <v>1614</v>
      </c>
      <c r="G1109" s="13"/>
      <c r="H1109" s="191">
        <v>53.340000000000003</v>
      </c>
      <c r="I1109" s="192"/>
      <c r="J1109" s="13"/>
      <c r="K1109" s="13"/>
      <c r="L1109" s="187"/>
      <c r="M1109" s="193"/>
      <c r="N1109" s="194"/>
      <c r="O1109" s="194"/>
      <c r="P1109" s="194"/>
      <c r="Q1109" s="194"/>
      <c r="R1109" s="194"/>
      <c r="S1109" s="194"/>
      <c r="T1109" s="195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189" t="s">
        <v>329</v>
      </c>
      <c r="AU1109" s="189" t="s">
        <v>85</v>
      </c>
      <c r="AV1109" s="13" t="s">
        <v>85</v>
      </c>
      <c r="AW1109" s="13" t="s">
        <v>33</v>
      </c>
      <c r="AX1109" s="13" t="s">
        <v>8</v>
      </c>
      <c r="AY1109" s="189" t="s">
        <v>321</v>
      </c>
    </row>
    <row r="1110" s="2" customFormat="1" ht="24.15" customHeight="1">
      <c r="A1110" s="38"/>
      <c r="B1110" s="173"/>
      <c r="C1110" s="174" t="s">
        <v>1623</v>
      </c>
      <c r="D1110" s="174" t="s">
        <v>323</v>
      </c>
      <c r="E1110" s="175" t="s">
        <v>1624</v>
      </c>
      <c r="F1110" s="176" t="s">
        <v>1625</v>
      </c>
      <c r="G1110" s="177" t="s">
        <v>349</v>
      </c>
      <c r="H1110" s="178">
        <v>1.0189999999999999</v>
      </c>
      <c r="I1110" s="179"/>
      <c r="J1110" s="180">
        <f>ROUND(I1110*H1110,0)</f>
        <v>0</v>
      </c>
      <c r="K1110" s="176" t="s">
        <v>327</v>
      </c>
      <c r="L1110" s="39"/>
      <c r="M1110" s="181" t="s">
        <v>1</v>
      </c>
      <c r="N1110" s="182" t="s">
        <v>42</v>
      </c>
      <c r="O1110" s="77"/>
      <c r="P1110" s="183">
        <f>O1110*H1110</f>
        <v>0</v>
      </c>
      <c r="Q1110" s="183">
        <v>0</v>
      </c>
      <c r="R1110" s="183">
        <f>Q1110*H1110</f>
        <v>0</v>
      </c>
      <c r="S1110" s="183">
        <v>0</v>
      </c>
      <c r="T1110" s="184">
        <f>S1110*H1110</f>
        <v>0</v>
      </c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R1110" s="185" t="s">
        <v>415</v>
      </c>
      <c r="AT1110" s="185" t="s">
        <v>323</v>
      </c>
      <c r="AU1110" s="185" t="s">
        <v>85</v>
      </c>
      <c r="AY1110" s="19" t="s">
        <v>321</v>
      </c>
      <c r="BE1110" s="186">
        <f>IF(N1110="základní",J1110,0)</f>
        <v>0</v>
      </c>
      <c r="BF1110" s="186">
        <f>IF(N1110="snížená",J1110,0)</f>
        <v>0</v>
      </c>
      <c r="BG1110" s="186">
        <f>IF(N1110="zákl. přenesená",J1110,0)</f>
        <v>0</v>
      </c>
      <c r="BH1110" s="186">
        <f>IF(N1110="sníž. přenesená",J1110,0)</f>
        <v>0</v>
      </c>
      <c r="BI1110" s="186">
        <f>IF(N1110="nulová",J1110,0)</f>
        <v>0</v>
      </c>
      <c r="BJ1110" s="19" t="s">
        <v>8</v>
      </c>
      <c r="BK1110" s="186">
        <f>ROUND(I1110*H1110,0)</f>
        <v>0</v>
      </c>
      <c r="BL1110" s="19" t="s">
        <v>415</v>
      </c>
      <c r="BM1110" s="185" t="s">
        <v>1626</v>
      </c>
    </row>
    <row r="1111" s="12" customFormat="1" ht="22.8" customHeight="1">
      <c r="A1111" s="12"/>
      <c r="B1111" s="160"/>
      <c r="C1111" s="12"/>
      <c r="D1111" s="161" t="s">
        <v>76</v>
      </c>
      <c r="E1111" s="171" t="s">
        <v>1627</v>
      </c>
      <c r="F1111" s="171" t="s">
        <v>1628</v>
      </c>
      <c r="G1111" s="12"/>
      <c r="H1111" s="12"/>
      <c r="I1111" s="163"/>
      <c r="J1111" s="172">
        <f>BK1111</f>
        <v>0</v>
      </c>
      <c r="K1111" s="12"/>
      <c r="L1111" s="160"/>
      <c r="M1111" s="165"/>
      <c r="N1111" s="166"/>
      <c r="O1111" s="166"/>
      <c r="P1111" s="167">
        <f>SUM(P1112:P1317)</f>
        <v>0</v>
      </c>
      <c r="Q1111" s="166"/>
      <c r="R1111" s="167">
        <f>SUM(R1112:R1317)</f>
        <v>62.871262311983003</v>
      </c>
      <c r="S1111" s="166"/>
      <c r="T1111" s="168">
        <f>SUM(T1112:T1317)</f>
        <v>49.221456999999994</v>
      </c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  <c r="AE1111" s="12"/>
      <c r="AR1111" s="161" t="s">
        <v>85</v>
      </c>
      <c r="AT1111" s="169" t="s">
        <v>76</v>
      </c>
      <c r="AU1111" s="169" t="s">
        <v>8</v>
      </c>
      <c r="AY1111" s="161" t="s">
        <v>321</v>
      </c>
      <c r="BK1111" s="170">
        <f>SUM(BK1112:BK1317)</f>
        <v>0</v>
      </c>
    </row>
    <row r="1112" s="2" customFormat="1" ht="33" customHeight="1">
      <c r="A1112" s="38"/>
      <c r="B1112" s="173"/>
      <c r="C1112" s="174" t="s">
        <v>1629</v>
      </c>
      <c r="D1112" s="174" t="s">
        <v>323</v>
      </c>
      <c r="E1112" s="175" t="s">
        <v>1630</v>
      </c>
      <c r="F1112" s="176" t="s">
        <v>1631</v>
      </c>
      <c r="G1112" s="177" t="s">
        <v>326</v>
      </c>
      <c r="H1112" s="178">
        <v>86.587000000000003</v>
      </c>
      <c r="I1112" s="179"/>
      <c r="J1112" s="180">
        <f>ROUND(I1112*H1112,0)</f>
        <v>0</v>
      </c>
      <c r="K1112" s="176" t="s">
        <v>327</v>
      </c>
      <c r="L1112" s="39"/>
      <c r="M1112" s="181" t="s">
        <v>1</v>
      </c>
      <c r="N1112" s="182" t="s">
        <v>42</v>
      </c>
      <c r="O1112" s="77"/>
      <c r="P1112" s="183">
        <f>O1112*H1112</f>
        <v>0</v>
      </c>
      <c r="Q1112" s="183">
        <v>0.00189</v>
      </c>
      <c r="R1112" s="183">
        <f>Q1112*H1112</f>
        <v>0.16364943000000001</v>
      </c>
      <c r="S1112" s="183">
        <v>0</v>
      </c>
      <c r="T1112" s="184">
        <f>S1112*H1112</f>
        <v>0</v>
      </c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R1112" s="185" t="s">
        <v>415</v>
      </c>
      <c r="AT1112" s="185" t="s">
        <v>323</v>
      </c>
      <c r="AU1112" s="185" t="s">
        <v>85</v>
      </c>
      <c r="AY1112" s="19" t="s">
        <v>321</v>
      </c>
      <c r="BE1112" s="186">
        <f>IF(N1112="základní",J1112,0)</f>
        <v>0</v>
      </c>
      <c r="BF1112" s="186">
        <f>IF(N1112="snížená",J1112,0)</f>
        <v>0</v>
      </c>
      <c r="BG1112" s="186">
        <f>IF(N1112="zákl. přenesená",J1112,0)</f>
        <v>0</v>
      </c>
      <c r="BH1112" s="186">
        <f>IF(N1112="sníž. přenesená",J1112,0)</f>
        <v>0</v>
      </c>
      <c r="BI1112" s="186">
        <f>IF(N1112="nulová",J1112,0)</f>
        <v>0</v>
      </c>
      <c r="BJ1112" s="19" t="s">
        <v>8</v>
      </c>
      <c r="BK1112" s="186">
        <f>ROUND(I1112*H1112,0)</f>
        <v>0</v>
      </c>
      <c r="BL1112" s="19" t="s">
        <v>415</v>
      </c>
      <c r="BM1112" s="185" t="s">
        <v>1632</v>
      </c>
    </row>
    <row r="1113" s="13" customFormat="1">
      <c r="A1113" s="13"/>
      <c r="B1113" s="187"/>
      <c r="C1113" s="13"/>
      <c r="D1113" s="188" t="s">
        <v>329</v>
      </c>
      <c r="E1113" s="189" t="s">
        <v>1</v>
      </c>
      <c r="F1113" s="190" t="s">
        <v>1633</v>
      </c>
      <c r="G1113" s="13"/>
      <c r="H1113" s="191">
        <v>0.51900000000000002</v>
      </c>
      <c r="I1113" s="192"/>
      <c r="J1113" s="13"/>
      <c r="K1113" s="13"/>
      <c r="L1113" s="187"/>
      <c r="M1113" s="193"/>
      <c r="N1113" s="194"/>
      <c r="O1113" s="194"/>
      <c r="P1113" s="194"/>
      <c r="Q1113" s="194"/>
      <c r="R1113" s="194"/>
      <c r="S1113" s="194"/>
      <c r="T1113" s="195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189" t="s">
        <v>329</v>
      </c>
      <c r="AU1113" s="189" t="s">
        <v>85</v>
      </c>
      <c r="AV1113" s="13" t="s">
        <v>85</v>
      </c>
      <c r="AW1113" s="13" t="s">
        <v>33</v>
      </c>
      <c r="AX1113" s="13" t="s">
        <v>77</v>
      </c>
      <c r="AY1113" s="189" t="s">
        <v>321</v>
      </c>
    </row>
    <row r="1114" s="13" customFormat="1">
      <c r="A1114" s="13"/>
      <c r="B1114" s="187"/>
      <c r="C1114" s="13"/>
      <c r="D1114" s="188" t="s">
        <v>329</v>
      </c>
      <c r="E1114" s="189" t="s">
        <v>1</v>
      </c>
      <c r="F1114" s="190" t="s">
        <v>1634</v>
      </c>
      <c r="G1114" s="13"/>
      <c r="H1114" s="191">
        <v>0.80600000000000005</v>
      </c>
      <c r="I1114" s="192"/>
      <c r="J1114" s="13"/>
      <c r="K1114" s="13"/>
      <c r="L1114" s="187"/>
      <c r="M1114" s="193"/>
      <c r="N1114" s="194"/>
      <c r="O1114" s="194"/>
      <c r="P1114" s="194"/>
      <c r="Q1114" s="194"/>
      <c r="R1114" s="194"/>
      <c r="S1114" s="194"/>
      <c r="T1114" s="195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189" t="s">
        <v>329</v>
      </c>
      <c r="AU1114" s="189" t="s">
        <v>85</v>
      </c>
      <c r="AV1114" s="13" t="s">
        <v>85</v>
      </c>
      <c r="AW1114" s="13" t="s">
        <v>33</v>
      </c>
      <c r="AX1114" s="13" t="s">
        <v>77</v>
      </c>
      <c r="AY1114" s="189" t="s">
        <v>321</v>
      </c>
    </row>
    <row r="1115" s="13" customFormat="1">
      <c r="A1115" s="13"/>
      <c r="B1115" s="187"/>
      <c r="C1115" s="13"/>
      <c r="D1115" s="188" t="s">
        <v>329</v>
      </c>
      <c r="E1115" s="189" t="s">
        <v>1</v>
      </c>
      <c r="F1115" s="190" t="s">
        <v>1635</v>
      </c>
      <c r="G1115" s="13"/>
      <c r="H1115" s="191">
        <v>0.52900000000000003</v>
      </c>
      <c r="I1115" s="192"/>
      <c r="J1115" s="13"/>
      <c r="K1115" s="13"/>
      <c r="L1115" s="187"/>
      <c r="M1115" s="193"/>
      <c r="N1115" s="194"/>
      <c r="O1115" s="194"/>
      <c r="P1115" s="194"/>
      <c r="Q1115" s="194"/>
      <c r="R1115" s="194"/>
      <c r="S1115" s="194"/>
      <c r="T1115" s="195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189" t="s">
        <v>329</v>
      </c>
      <c r="AU1115" s="189" t="s">
        <v>85</v>
      </c>
      <c r="AV1115" s="13" t="s">
        <v>85</v>
      </c>
      <c r="AW1115" s="13" t="s">
        <v>33</v>
      </c>
      <c r="AX1115" s="13" t="s">
        <v>77</v>
      </c>
      <c r="AY1115" s="189" t="s">
        <v>321</v>
      </c>
    </row>
    <row r="1116" s="13" customFormat="1">
      <c r="A1116" s="13"/>
      <c r="B1116" s="187"/>
      <c r="C1116" s="13"/>
      <c r="D1116" s="188" t="s">
        <v>329</v>
      </c>
      <c r="E1116" s="189" t="s">
        <v>1</v>
      </c>
      <c r="F1116" s="190" t="s">
        <v>1636</v>
      </c>
      <c r="G1116" s="13"/>
      <c r="H1116" s="191">
        <v>0.10199999999999999</v>
      </c>
      <c r="I1116" s="192"/>
      <c r="J1116" s="13"/>
      <c r="K1116" s="13"/>
      <c r="L1116" s="187"/>
      <c r="M1116" s="193"/>
      <c r="N1116" s="194"/>
      <c r="O1116" s="194"/>
      <c r="P1116" s="194"/>
      <c r="Q1116" s="194"/>
      <c r="R1116" s="194"/>
      <c r="S1116" s="194"/>
      <c r="T1116" s="195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189" t="s">
        <v>329</v>
      </c>
      <c r="AU1116" s="189" t="s">
        <v>85</v>
      </c>
      <c r="AV1116" s="13" t="s">
        <v>85</v>
      </c>
      <c r="AW1116" s="13" t="s">
        <v>33</v>
      </c>
      <c r="AX1116" s="13" t="s">
        <v>77</v>
      </c>
      <c r="AY1116" s="189" t="s">
        <v>321</v>
      </c>
    </row>
    <row r="1117" s="13" customFormat="1">
      <c r="A1117" s="13"/>
      <c r="B1117" s="187"/>
      <c r="C1117" s="13"/>
      <c r="D1117" s="188" t="s">
        <v>329</v>
      </c>
      <c r="E1117" s="189" t="s">
        <v>1</v>
      </c>
      <c r="F1117" s="190" t="s">
        <v>1637</v>
      </c>
      <c r="G1117" s="13"/>
      <c r="H1117" s="191">
        <v>0.17899999999999999</v>
      </c>
      <c r="I1117" s="192"/>
      <c r="J1117" s="13"/>
      <c r="K1117" s="13"/>
      <c r="L1117" s="187"/>
      <c r="M1117" s="193"/>
      <c r="N1117" s="194"/>
      <c r="O1117" s="194"/>
      <c r="P1117" s="194"/>
      <c r="Q1117" s="194"/>
      <c r="R1117" s="194"/>
      <c r="S1117" s="194"/>
      <c r="T1117" s="195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189" t="s">
        <v>329</v>
      </c>
      <c r="AU1117" s="189" t="s">
        <v>85</v>
      </c>
      <c r="AV1117" s="13" t="s">
        <v>85</v>
      </c>
      <c r="AW1117" s="13" t="s">
        <v>33</v>
      </c>
      <c r="AX1117" s="13" t="s">
        <v>77</v>
      </c>
      <c r="AY1117" s="189" t="s">
        <v>321</v>
      </c>
    </row>
    <row r="1118" s="13" customFormat="1">
      <c r="A1118" s="13"/>
      <c r="B1118" s="187"/>
      <c r="C1118" s="13"/>
      <c r="D1118" s="188" t="s">
        <v>329</v>
      </c>
      <c r="E1118" s="189" t="s">
        <v>1</v>
      </c>
      <c r="F1118" s="190" t="s">
        <v>1638</v>
      </c>
      <c r="G1118" s="13"/>
      <c r="H1118" s="191">
        <v>2.1379999999999999</v>
      </c>
      <c r="I1118" s="192"/>
      <c r="J1118" s="13"/>
      <c r="K1118" s="13"/>
      <c r="L1118" s="187"/>
      <c r="M1118" s="193"/>
      <c r="N1118" s="194"/>
      <c r="O1118" s="194"/>
      <c r="P1118" s="194"/>
      <c r="Q1118" s="194"/>
      <c r="R1118" s="194"/>
      <c r="S1118" s="194"/>
      <c r="T1118" s="195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189" t="s">
        <v>329</v>
      </c>
      <c r="AU1118" s="189" t="s">
        <v>85</v>
      </c>
      <c r="AV1118" s="13" t="s">
        <v>85</v>
      </c>
      <c r="AW1118" s="13" t="s">
        <v>33</v>
      </c>
      <c r="AX1118" s="13" t="s">
        <v>77</v>
      </c>
      <c r="AY1118" s="189" t="s">
        <v>321</v>
      </c>
    </row>
    <row r="1119" s="13" customFormat="1">
      <c r="A1119" s="13"/>
      <c r="B1119" s="187"/>
      <c r="C1119" s="13"/>
      <c r="D1119" s="188" t="s">
        <v>329</v>
      </c>
      <c r="E1119" s="189" t="s">
        <v>1</v>
      </c>
      <c r="F1119" s="190" t="s">
        <v>1639</v>
      </c>
      <c r="G1119" s="13"/>
      <c r="H1119" s="191">
        <v>3.3119999999999998</v>
      </c>
      <c r="I1119" s="192"/>
      <c r="J1119" s="13"/>
      <c r="K1119" s="13"/>
      <c r="L1119" s="187"/>
      <c r="M1119" s="193"/>
      <c r="N1119" s="194"/>
      <c r="O1119" s="194"/>
      <c r="P1119" s="194"/>
      <c r="Q1119" s="194"/>
      <c r="R1119" s="194"/>
      <c r="S1119" s="194"/>
      <c r="T1119" s="195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189" t="s">
        <v>329</v>
      </c>
      <c r="AU1119" s="189" t="s">
        <v>85</v>
      </c>
      <c r="AV1119" s="13" t="s">
        <v>85</v>
      </c>
      <c r="AW1119" s="13" t="s">
        <v>33</v>
      </c>
      <c r="AX1119" s="13" t="s">
        <v>77</v>
      </c>
      <c r="AY1119" s="189" t="s">
        <v>321</v>
      </c>
    </row>
    <row r="1120" s="13" customFormat="1">
      <c r="A1120" s="13"/>
      <c r="B1120" s="187"/>
      <c r="C1120" s="13"/>
      <c r="D1120" s="188" t="s">
        <v>329</v>
      </c>
      <c r="E1120" s="189" t="s">
        <v>1</v>
      </c>
      <c r="F1120" s="190" t="s">
        <v>1640</v>
      </c>
      <c r="G1120" s="13"/>
      <c r="H1120" s="191">
        <v>2.9039999999999999</v>
      </c>
      <c r="I1120" s="192"/>
      <c r="J1120" s="13"/>
      <c r="K1120" s="13"/>
      <c r="L1120" s="187"/>
      <c r="M1120" s="193"/>
      <c r="N1120" s="194"/>
      <c r="O1120" s="194"/>
      <c r="P1120" s="194"/>
      <c r="Q1120" s="194"/>
      <c r="R1120" s="194"/>
      <c r="S1120" s="194"/>
      <c r="T1120" s="195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189" t="s">
        <v>329</v>
      </c>
      <c r="AU1120" s="189" t="s">
        <v>85</v>
      </c>
      <c r="AV1120" s="13" t="s">
        <v>85</v>
      </c>
      <c r="AW1120" s="13" t="s">
        <v>33</v>
      </c>
      <c r="AX1120" s="13" t="s">
        <v>77</v>
      </c>
      <c r="AY1120" s="189" t="s">
        <v>321</v>
      </c>
    </row>
    <row r="1121" s="13" customFormat="1">
      <c r="A1121" s="13"/>
      <c r="B1121" s="187"/>
      <c r="C1121" s="13"/>
      <c r="D1121" s="188" t="s">
        <v>329</v>
      </c>
      <c r="E1121" s="189" t="s">
        <v>1</v>
      </c>
      <c r="F1121" s="190" t="s">
        <v>1641</v>
      </c>
      <c r="G1121" s="13"/>
      <c r="H1121" s="191">
        <v>1.1759999999999999</v>
      </c>
      <c r="I1121" s="192"/>
      <c r="J1121" s="13"/>
      <c r="K1121" s="13"/>
      <c r="L1121" s="187"/>
      <c r="M1121" s="193"/>
      <c r="N1121" s="194"/>
      <c r="O1121" s="194"/>
      <c r="P1121" s="194"/>
      <c r="Q1121" s="194"/>
      <c r="R1121" s="194"/>
      <c r="S1121" s="194"/>
      <c r="T1121" s="195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189" t="s">
        <v>329</v>
      </c>
      <c r="AU1121" s="189" t="s">
        <v>85</v>
      </c>
      <c r="AV1121" s="13" t="s">
        <v>85</v>
      </c>
      <c r="AW1121" s="13" t="s">
        <v>33</v>
      </c>
      <c r="AX1121" s="13" t="s">
        <v>77</v>
      </c>
      <c r="AY1121" s="189" t="s">
        <v>321</v>
      </c>
    </row>
    <row r="1122" s="14" customFormat="1">
      <c r="A1122" s="14"/>
      <c r="B1122" s="196"/>
      <c r="C1122" s="14"/>
      <c r="D1122" s="188" t="s">
        <v>329</v>
      </c>
      <c r="E1122" s="197" t="s">
        <v>1</v>
      </c>
      <c r="F1122" s="198" t="s">
        <v>346</v>
      </c>
      <c r="G1122" s="14"/>
      <c r="H1122" s="199">
        <v>11.664999999999999</v>
      </c>
      <c r="I1122" s="200"/>
      <c r="J1122" s="14"/>
      <c r="K1122" s="14"/>
      <c r="L1122" s="196"/>
      <c r="M1122" s="201"/>
      <c r="N1122" s="202"/>
      <c r="O1122" s="202"/>
      <c r="P1122" s="202"/>
      <c r="Q1122" s="202"/>
      <c r="R1122" s="202"/>
      <c r="S1122" s="202"/>
      <c r="T1122" s="203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197" t="s">
        <v>329</v>
      </c>
      <c r="AU1122" s="197" t="s">
        <v>85</v>
      </c>
      <c r="AV1122" s="14" t="s">
        <v>88</v>
      </c>
      <c r="AW1122" s="14" t="s">
        <v>33</v>
      </c>
      <c r="AX1122" s="14" t="s">
        <v>77</v>
      </c>
      <c r="AY1122" s="197" t="s">
        <v>321</v>
      </c>
    </row>
    <row r="1123" s="13" customFormat="1">
      <c r="A1123" s="13"/>
      <c r="B1123" s="187"/>
      <c r="C1123" s="13"/>
      <c r="D1123" s="188" t="s">
        <v>329</v>
      </c>
      <c r="E1123" s="189" t="s">
        <v>1</v>
      </c>
      <c r="F1123" s="190" t="s">
        <v>1642</v>
      </c>
      <c r="G1123" s="13"/>
      <c r="H1123" s="191">
        <v>23.527999999999999</v>
      </c>
      <c r="I1123" s="192"/>
      <c r="J1123" s="13"/>
      <c r="K1123" s="13"/>
      <c r="L1123" s="187"/>
      <c r="M1123" s="193"/>
      <c r="N1123" s="194"/>
      <c r="O1123" s="194"/>
      <c r="P1123" s="194"/>
      <c r="Q1123" s="194"/>
      <c r="R1123" s="194"/>
      <c r="S1123" s="194"/>
      <c r="T1123" s="195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189" t="s">
        <v>329</v>
      </c>
      <c r="AU1123" s="189" t="s">
        <v>85</v>
      </c>
      <c r="AV1123" s="13" t="s">
        <v>85</v>
      </c>
      <c r="AW1123" s="13" t="s">
        <v>33</v>
      </c>
      <c r="AX1123" s="13" t="s">
        <v>77</v>
      </c>
      <c r="AY1123" s="189" t="s">
        <v>321</v>
      </c>
    </row>
    <row r="1124" s="13" customFormat="1">
      <c r="A1124" s="13"/>
      <c r="B1124" s="187"/>
      <c r="C1124" s="13"/>
      <c r="D1124" s="188" t="s">
        <v>329</v>
      </c>
      <c r="E1124" s="189" t="s">
        <v>1</v>
      </c>
      <c r="F1124" s="190" t="s">
        <v>1643</v>
      </c>
      <c r="G1124" s="13"/>
      <c r="H1124" s="191">
        <v>2.0609999999999999</v>
      </c>
      <c r="I1124" s="192"/>
      <c r="J1124" s="13"/>
      <c r="K1124" s="13"/>
      <c r="L1124" s="187"/>
      <c r="M1124" s="193"/>
      <c r="N1124" s="194"/>
      <c r="O1124" s="194"/>
      <c r="P1124" s="194"/>
      <c r="Q1124" s="194"/>
      <c r="R1124" s="194"/>
      <c r="S1124" s="194"/>
      <c r="T1124" s="195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189" t="s">
        <v>329</v>
      </c>
      <c r="AU1124" s="189" t="s">
        <v>85</v>
      </c>
      <c r="AV1124" s="13" t="s">
        <v>85</v>
      </c>
      <c r="AW1124" s="13" t="s">
        <v>33</v>
      </c>
      <c r="AX1124" s="13" t="s">
        <v>77</v>
      </c>
      <c r="AY1124" s="189" t="s">
        <v>321</v>
      </c>
    </row>
    <row r="1125" s="13" customFormat="1">
      <c r="A1125" s="13"/>
      <c r="B1125" s="187"/>
      <c r="C1125" s="13"/>
      <c r="D1125" s="188" t="s">
        <v>329</v>
      </c>
      <c r="E1125" s="189" t="s">
        <v>1</v>
      </c>
      <c r="F1125" s="190" t="s">
        <v>1644</v>
      </c>
      <c r="G1125" s="13"/>
      <c r="H1125" s="191">
        <v>0.42799999999999999</v>
      </c>
      <c r="I1125" s="192"/>
      <c r="J1125" s="13"/>
      <c r="K1125" s="13"/>
      <c r="L1125" s="187"/>
      <c r="M1125" s="193"/>
      <c r="N1125" s="194"/>
      <c r="O1125" s="194"/>
      <c r="P1125" s="194"/>
      <c r="Q1125" s="194"/>
      <c r="R1125" s="194"/>
      <c r="S1125" s="194"/>
      <c r="T1125" s="195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189" t="s">
        <v>329</v>
      </c>
      <c r="AU1125" s="189" t="s">
        <v>85</v>
      </c>
      <c r="AV1125" s="13" t="s">
        <v>85</v>
      </c>
      <c r="AW1125" s="13" t="s">
        <v>33</v>
      </c>
      <c r="AX1125" s="13" t="s">
        <v>77</v>
      </c>
      <c r="AY1125" s="189" t="s">
        <v>321</v>
      </c>
    </row>
    <row r="1126" s="14" customFormat="1">
      <c r="A1126" s="14"/>
      <c r="B1126" s="196"/>
      <c r="C1126" s="14"/>
      <c r="D1126" s="188" t="s">
        <v>329</v>
      </c>
      <c r="E1126" s="197" t="s">
        <v>1</v>
      </c>
      <c r="F1126" s="198" t="s">
        <v>346</v>
      </c>
      <c r="G1126" s="14"/>
      <c r="H1126" s="199">
        <v>26.016999999999999</v>
      </c>
      <c r="I1126" s="200"/>
      <c r="J1126" s="14"/>
      <c r="K1126" s="14"/>
      <c r="L1126" s="196"/>
      <c r="M1126" s="201"/>
      <c r="N1126" s="202"/>
      <c r="O1126" s="202"/>
      <c r="P1126" s="202"/>
      <c r="Q1126" s="202"/>
      <c r="R1126" s="202"/>
      <c r="S1126" s="202"/>
      <c r="T1126" s="203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197" t="s">
        <v>329</v>
      </c>
      <c r="AU1126" s="197" t="s">
        <v>85</v>
      </c>
      <c r="AV1126" s="14" t="s">
        <v>88</v>
      </c>
      <c r="AW1126" s="14" t="s">
        <v>33</v>
      </c>
      <c r="AX1126" s="14" t="s">
        <v>77</v>
      </c>
      <c r="AY1126" s="197" t="s">
        <v>321</v>
      </c>
    </row>
    <row r="1127" s="13" customFormat="1">
      <c r="A1127" s="13"/>
      <c r="B1127" s="187"/>
      <c r="C1127" s="13"/>
      <c r="D1127" s="188" t="s">
        <v>329</v>
      </c>
      <c r="E1127" s="189" t="s">
        <v>1</v>
      </c>
      <c r="F1127" s="190" t="s">
        <v>1645</v>
      </c>
      <c r="G1127" s="13"/>
      <c r="H1127" s="191">
        <v>2.5329999999999999</v>
      </c>
      <c r="I1127" s="192"/>
      <c r="J1127" s="13"/>
      <c r="K1127" s="13"/>
      <c r="L1127" s="187"/>
      <c r="M1127" s="193"/>
      <c r="N1127" s="194"/>
      <c r="O1127" s="194"/>
      <c r="P1127" s="194"/>
      <c r="Q1127" s="194"/>
      <c r="R1127" s="194"/>
      <c r="S1127" s="194"/>
      <c r="T1127" s="195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189" t="s">
        <v>329</v>
      </c>
      <c r="AU1127" s="189" t="s">
        <v>85</v>
      </c>
      <c r="AV1127" s="13" t="s">
        <v>85</v>
      </c>
      <c r="AW1127" s="13" t="s">
        <v>33</v>
      </c>
      <c r="AX1127" s="13" t="s">
        <v>77</v>
      </c>
      <c r="AY1127" s="189" t="s">
        <v>321</v>
      </c>
    </row>
    <row r="1128" s="13" customFormat="1">
      <c r="A1128" s="13"/>
      <c r="B1128" s="187"/>
      <c r="C1128" s="13"/>
      <c r="D1128" s="188" t="s">
        <v>329</v>
      </c>
      <c r="E1128" s="189" t="s">
        <v>1</v>
      </c>
      <c r="F1128" s="190" t="s">
        <v>1646</v>
      </c>
      <c r="G1128" s="13"/>
      <c r="H1128" s="191">
        <v>2.2040000000000002</v>
      </c>
      <c r="I1128" s="192"/>
      <c r="J1128" s="13"/>
      <c r="K1128" s="13"/>
      <c r="L1128" s="187"/>
      <c r="M1128" s="193"/>
      <c r="N1128" s="194"/>
      <c r="O1128" s="194"/>
      <c r="P1128" s="194"/>
      <c r="Q1128" s="194"/>
      <c r="R1128" s="194"/>
      <c r="S1128" s="194"/>
      <c r="T1128" s="195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189" t="s">
        <v>329</v>
      </c>
      <c r="AU1128" s="189" t="s">
        <v>85</v>
      </c>
      <c r="AV1128" s="13" t="s">
        <v>85</v>
      </c>
      <c r="AW1128" s="13" t="s">
        <v>33</v>
      </c>
      <c r="AX1128" s="13" t="s">
        <v>77</v>
      </c>
      <c r="AY1128" s="189" t="s">
        <v>321</v>
      </c>
    </row>
    <row r="1129" s="13" customFormat="1">
      <c r="A1129" s="13"/>
      <c r="B1129" s="187"/>
      <c r="C1129" s="13"/>
      <c r="D1129" s="188" t="s">
        <v>329</v>
      </c>
      <c r="E1129" s="189" t="s">
        <v>1</v>
      </c>
      <c r="F1129" s="190" t="s">
        <v>1647</v>
      </c>
      <c r="G1129" s="13"/>
      <c r="H1129" s="191">
        <v>9.8450000000000006</v>
      </c>
      <c r="I1129" s="192"/>
      <c r="J1129" s="13"/>
      <c r="K1129" s="13"/>
      <c r="L1129" s="187"/>
      <c r="M1129" s="193"/>
      <c r="N1129" s="194"/>
      <c r="O1129" s="194"/>
      <c r="P1129" s="194"/>
      <c r="Q1129" s="194"/>
      <c r="R1129" s="194"/>
      <c r="S1129" s="194"/>
      <c r="T1129" s="195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189" t="s">
        <v>329</v>
      </c>
      <c r="AU1129" s="189" t="s">
        <v>85</v>
      </c>
      <c r="AV1129" s="13" t="s">
        <v>85</v>
      </c>
      <c r="AW1129" s="13" t="s">
        <v>33</v>
      </c>
      <c r="AX1129" s="13" t="s">
        <v>77</v>
      </c>
      <c r="AY1129" s="189" t="s">
        <v>321</v>
      </c>
    </row>
    <row r="1130" s="13" customFormat="1">
      <c r="A1130" s="13"/>
      <c r="B1130" s="187"/>
      <c r="C1130" s="13"/>
      <c r="D1130" s="188" t="s">
        <v>329</v>
      </c>
      <c r="E1130" s="189" t="s">
        <v>1</v>
      </c>
      <c r="F1130" s="190" t="s">
        <v>1648</v>
      </c>
      <c r="G1130" s="13"/>
      <c r="H1130" s="191">
        <v>2.9540000000000002</v>
      </c>
      <c r="I1130" s="192"/>
      <c r="J1130" s="13"/>
      <c r="K1130" s="13"/>
      <c r="L1130" s="187"/>
      <c r="M1130" s="193"/>
      <c r="N1130" s="194"/>
      <c r="O1130" s="194"/>
      <c r="P1130" s="194"/>
      <c r="Q1130" s="194"/>
      <c r="R1130" s="194"/>
      <c r="S1130" s="194"/>
      <c r="T1130" s="195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189" t="s">
        <v>329</v>
      </c>
      <c r="AU1130" s="189" t="s">
        <v>85</v>
      </c>
      <c r="AV1130" s="13" t="s">
        <v>85</v>
      </c>
      <c r="AW1130" s="13" t="s">
        <v>33</v>
      </c>
      <c r="AX1130" s="13" t="s">
        <v>77</v>
      </c>
      <c r="AY1130" s="189" t="s">
        <v>321</v>
      </c>
    </row>
    <row r="1131" s="14" customFormat="1">
      <c r="A1131" s="14"/>
      <c r="B1131" s="196"/>
      <c r="C1131" s="14"/>
      <c r="D1131" s="188" t="s">
        <v>329</v>
      </c>
      <c r="E1131" s="197" t="s">
        <v>1</v>
      </c>
      <c r="F1131" s="198" t="s">
        <v>346</v>
      </c>
      <c r="G1131" s="14"/>
      <c r="H1131" s="199">
        <v>17.536000000000001</v>
      </c>
      <c r="I1131" s="200"/>
      <c r="J1131" s="14"/>
      <c r="K1131" s="14"/>
      <c r="L1131" s="196"/>
      <c r="M1131" s="201"/>
      <c r="N1131" s="202"/>
      <c r="O1131" s="202"/>
      <c r="P1131" s="202"/>
      <c r="Q1131" s="202"/>
      <c r="R1131" s="202"/>
      <c r="S1131" s="202"/>
      <c r="T1131" s="203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197" t="s">
        <v>329</v>
      </c>
      <c r="AU1131" s="197" t="s">
        <v>85</v>
      </c>
      <c r="AV1131" s="14" t="s">
        <v>88</v>
      </c>
      <c r="AW1131" s="14" t="s">
        <v>33</v>
      </c>
      <c r="AX1131" s="14" t="s">
        <v>77</v>
      </c>
      <c r="AY1131" s="197" t="s">
        <v>321</v>
      </c>
    </row>
    <row r="1132" s="13" customFormat="1">
      <c r="A1132" s="13"/>
      <c r="B1132" s="187"/>
      <c r="C1132" s="13"/>
      <c r="D1132" s="188" t="s">
        <v>329</v>
      </c>
      <c r="E1132" s="189" t="s">
        <v>1</v>
      </c>
      <c r="F1132" s="190" t="s">
        <v>1649</v>
      </c>
      <c r="G1132" s="13"/>
      <c r="H1132" s="191">
        <v>17.216999999999999</v>
      </c>
      <c r="I1132" s="192"/>
      <c r="J1132" s="13"/>
      <c r="K1132" s="13"/>
      <c r="L1132" s="187"/>
      <c r="M1132" s="193"/>
      <c r="N1132" s="194"/>
      <c r="O1132" s="194"/>
      <c r="P1132" s="194"/>
      <c r="Q1132" s="194"/>
      <c r="R1132" s="194"/>
      <c r="S1132" s="194"/>
      <c r="T1132" s="195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189" t="s">
        <v>329</v>
      </c>
      <c r="AU1132" s="189" t="s">
        <v>85</v>
      </c>
      <c r="AV1132" s="13" t="s">
        <v>85</v>
      </c>
      <c r="AW1132" s="13" t="s">
        <v>33</v>
      </c>
      <c r="AX1132" s="13" t="s">
        <v>77</v>
      </c>
      <c r="AY1132" s="189" t="s">
        <v>321</v>
      </c>
    </row>
    <row r="1133" s="13" customFormat="1">
      <c r="A1133" s="13"/>
      <c r="B1133" s="187"/>
      <c r="C1133" s="13"/>
      <c r="D1133" s="188" t="s">
        <v>329</v>
      </c>
      <c r="E1133" s="189" t="s">
        <v>1</v>
      </c>
      <c r="F1133" s="190" t="s">
        <v>1650</v>
      </c>
      <c r="G1133" s="13"/>
      <c r="H1133" s="191">
        <v>1.075</v>
      </c>
      <c r="I1133" s="192"/>
      <c r="J1133" s="13"/>
      <c r="K1133" s="13"/>
      <c r="L1133" s="187"/>
      <c r="M1133" s="193"/>
      <c r="N1133" s="194"/>
      <c r="O1133" s="194"/>
      <c r="P1133" s="194"/>
      <c r="Q1133" s="194"/>
      <c r="R1133" s="194"/>
      <c r="S1133" s="194"/>
      <c r="T1133" s="195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189" t="s">
        <v>329</v>
      </c>
      <c r="AU1133" s="189" t="s">
        <v>85</v>
      </c>
      <c r="AV1133" s="13" t="s">
        <v>85</v>
      </c>
      <c r="AW1133" s="13" t="s">
        <v>33</v>
      </c>
      <c r="AX1133" s="13" t="s">
        <v>77</v>
      </c>
      <c r="AY1133" s="189" t="s">
        <v>321</v>
      </c>
    </row>
    <row r="1134" s="13" customFormat="1">
      <c r="A1134" s="13"/>
      <c r="B1134" s="187"/>
      <c r="C1134" s="13"/>
      <c r="D1134" s="188" t="s">
        <v>329</v>
      </c>
      <c r="E1134" s="189" t="s">
        <v>1</v>
      </c>
      <c r="F1134" s="190" t="s">
        <v>1651</v>
      </c>
      <c r="G1134" s="13"/>
      <c r="H1134" s="191">
        <v>12.446999999999999</v>
      </c>
      <c r="I1134" s="192"/>
      <c r="J1134" s="13"/>
      <c r="K1134" s="13"/>
      <c r="L1134" s="187"/>
      <c r="M1134" s="193"/>
      <c r="N1134" s="194"/>
      <c r="O1134" s="194"/>
      <c r="P1134" s="194"/>
      <c r="Q1134" s="194"/>
      <c r="R1134" s="194"/>
      <c r="S1134" s="194"/>
      <c r="T1134" s="195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189" t="s">
        <v>329</v>
      </c>
      <c r="AU1134" s="189" t="s">
        <v>85</v>
      </c>
      <c r="AV1134" s="13" t="s">
        <v>85</v>
      </c>
      <c r="AW1134" s="13" t="s">
        <v>33</v>
      </c>
      <c r="AX1134" s="13" t="s">
        <v>77</v>
      </c>
      <c r="AY1134" s="189" t="s">
        <v>321</v>
      </c>
    </row>
    <row r="1135" s="13" customFormat="1">
      <c r="A1135" s="13"/>
      <c r="B1135" s="187"/>
      <c r="C1135" s="13"/>
      <c r="D1135" s="188" t="s">
        <v>329</v>
      </c>
      <c r="E1135" s="189" t="s">
        <v>1</v>
      </c>
      <c r="F1135" s="190" t="s">
        <v>1652</v>
      </c>
      <c r="G1135" s="13"/>
      <c r="H1135" s="191">
        <v>0.63</v>
      </c>
      <c r="I1135" s="192"/>
      <c r="J1135" s="13"/>
      <c r="K1135" s="13"/>
      <c r="L1135" s="187"/>
      <c r="M1135" s="193"/>
      <c r="N1135" s="194"/>
      <c r="O1135" s="194"/>
      <c r="P1135" s="194"/>
      <c r="Q1135" s="194"/>
      <c r="R1135" s="194"/>
      <c r="S1135" s="194"/>
      <c r="T1135" s="195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189" t="s">
        <v>329</v>
      </c>
      <c r="AU1135" s="189" t="s">
        <v>85</v>
      </c>
      <c r="AV1135" s="13" t="s">
        <v>85</v>
      </c>
      <c r="AW1135" s="13" t="s">
        <v>33</v>
      </c>
      <c r="AX1135" s="13" t="s">
        <v>77</v>
      </c>
      <c r="AY1135" s="189" t="s">
        <v>321</v>
      </c>
    </row>
    <row r="1136" s="14" customFormat="1">
      <c r="A1136" s="14"/>
      <c r="B1136" s="196"/>
      <c r="C1136" s="14"/>
      <c r="D1136" s="188" t="s">
        <v>329</v>
      </c>
      <c r="E1136" s="197" t="s">
        <v>1</v>
      </c>
      <c r="F1136" s="198" t="s">
        <v>346</v>
      </c>
      <c r="G1136" s="14"/>
      <c r="H1136" s="199">
        <v>31.369</v>
      </c>
      <c r="I1136" s="200"/>
      <c r="J1136" s="14"/>
      <c r="K1136" s="14"/>
      <c r="L1136" s="196"/>
      <c r="M1136" s="201"/>
      <c r="N1136" s="202"/>
      <c r="O1136" s="202"/>
      <c r="P1136" s="202"/>
      <c r="Q1136" s="202"/>
      <c r="R1136" s="202"/>
      <c r="S1136" s="202"/>
      <c r="T1136" s="203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197" t="s">
        <v>329</v>
      </c>
      <c r="AU1136" s="197" t="s">
        <v>85</v>
      </c>
      <c r="AV1136" s="14" t="s">
        <v>88</v>
      </c>
      <c r="AW1136" s="14" t="s">
        <v>33</v>
      </c>
      <c r="AX1136" s="14" t="s">
        <v>77</v>
      </c>
      <c r="AY1136" s="197" t="s">
        <v>321</v>
      </c>
    </row>
    <row r="1137" s="15" customFormat="1">
      <c r="A1137" s="15"/>
      <c r="B1137" s="204"/>
      <c r="C1137" s="15"/>
      <c r="D1137" s="188" t="s">
        <v>329</v>
      </c>
      <c r="E1137" s="205" t="s">
        <v>1</v>
      </c>
      <c r="F1137" s="206" t="s">
        <v>442</v>
      </c>
      <c r="G1137" s="15"/>
      <c r="H1137" s="207">
        <v>86.587000000000003</v>
      </c>
      <c r="I1137" s="208"/>
      <c r="J1137" s="15"/>
      <c r="K1137" s="15"/>
      <c r="L1137" s="204"/>
      <c r="M1137" s="209"/>
      <c r="N1137" s="210"/>
      <c r="O1137" s="210"/>
      <c r="P1137" s="210"/>
      <c r="Q1137" s="210"/>
      <c r="R1137" s="210"/>
      <c r="S1137" s="210"/>
      <c r="T1137" s="211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T1137" s="205" t="s">
        <v>329</v>
      </c>
      <c r="AU1137" s="205" t="s">
        <v>85</v>
      </c>
      <c r="AV1137" s="15" t="s">
        <v>91</v>
      </c>
      <c r="AW1137" s="15" t="s">
        <v>33</v>
      </c>
      <c r="AX1137" s="15" t="s">
        <v>8</v>
      </c>
      <c r="AY1137" s="205" t="s">
        <v>321</v>
      </c>
    </row>
    <row r="1138" s="2" customFormat="1" ht="21.75" customHeight="1">
      <c r="A1138" s="38"/>
      <c r="B1138" s="173"/>
      <c r="C1138" s="174" t="s">
        <v>1653</v>
      </c>
      <c r="D1138" s="174" t="s">
        <v>323</v>
      </c>
      <c r="E1138" s="175" t="s">
        <v>1654</v>
      </c>
      <c r="F1138" s="176" t="s">
        <v>1655</v>
      </c>
      <c r="G1138" s="177" t="s">
        <v>418</v>
      </c>
      <c r="H1138" s="178">
        <v>432</v>
      </c>
      <c r="I1138" s="179"/>
      <c r="J1138" s="180">
        <f>ROUND(I1138*H1138,0)</f>
        <v>0</v>
      </c>
      <c r="K1138" s="176" t="s">
        <v>327</v>
      </c>
      <c r="L1138" s="39"/>
      <c r="M1138" s="181" t="s">
        <v>1</v>
      </c>
      <c r="N1138" s="182" t="s">
        <v>42</v>
      </c>
      <c r="O1138" s="77"/>
      <c r="P1138" s="183">
        <f>O1138*H1138</f>
        <v>0</v>
      </c>
      <c r="Q1138" s="183">
        <v>0</v>
      </c>
      <c r="R1138" s="183">
        <f>Q1138*H1138</f>
        <v>0</v>
      </c>
      <c r="S1138" s="183">
        <v>0</v>
      </c>
      <c r="T1138" s="184">
        <f>S1138*H1138</f>
        <v>0</v>
      </c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R1138" s="185" t="s">
        <v>415</v>
      </c>
      <c r="AT1138" s="185" t="s">
        <v>323</v>
      </c>
      <c r="AU1138" s="185" t="s">
        <v>85</v>
      </c>
      <c r="AY1138" s="19" t="s">
        <v>321</v>
      </c>
      <c r="BE1138" s="186">
        <f>IF(N1138="základní",J1138,0)</f>
        <v>0</v>
      </c>
      <c r="BF1138" s="186">
        <f>IF(N1138="snížená",J1138,0)</f>
        <v>0</v>
      </c>
      <c r="BG1138" s="186">
        <f>IF(N1138="zákl. přenesená",J1138,0)</f>
        <v>0</v>
      </c>
      <c r="BH1138" s="186">
        <f>IF(N1138="sníž. přenesená",J1138,0)</f>
        <v>0</v>
      </c>
      <c r="BI1138" s="186">
        <f>IF(N1138="nulová",J1138,0)</f>
        <v>0</v>
      </c>
      <c r="BJ1138" s="19" t="s">
        <v>8</v>
      </c>
      <c r="BK1138" s="186">
        <f>ROUND(I1138*H1138,0)</f>
        <v>0</v>
      </c>
      <c r="BL1138" s="19" t="s">
        <v>415</v>
      </c>
      <c r="BM1138" s="185" t="s">
        <v>1656</v>
      </c>
    </row>
    <row r="1139" s="13" customFormat="1">
      <c r="A1139" s="13"/>
      <c r="B1139" s="187"/>
      <c r="C1139" s="13"/>
      <c r="D1139" s="188" t="s">
        <v>329</v>
      </c>
      <c r="E1139" s="189" t="s">
        <v>1</v>
      </c>
      <c r="F1139" s="190" t="s">
        <v>1657</v>
      </c>
      <c r="G1139" s="13"/>
      <c r="H1139" s="191">
        <v>270</v>
      </c>
      <c r="I1139" s="192"/>
      <c r="J1139" s="13"/>
      <c r="K1139" s="13"/>
      <c r="L1139" s="187"/>
      <c r="M1139" s="193"/>
      <c r="N1139" s="194"/>
      <c r="O1139" s="194"/>
      <c r="P1139" s="194"/>
      <c r="Q1139" s="194"/>
      <c r="R1139" s="194"/>
      <c r="S1139" s="194"/>
      <c r="T1139" s="195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189" t="s">
        <v>329</v>
      </c>
      <c r="AU1139" s="189" t="s">
        <v>85</v>
      </c>
      <c r="AV1139" s="13" t="s">
        <v>85</v>
      </c>
      <c r="AW1139" s="13" t="s">
        <v>33</v>
      </c>
      <c r="AX1139" s="13" t="s">
        <v>77</v>
      </c>
      <c r="AY1139" s="189" t="s">
        <v>321</v>
      </c>
    </row>
    <row r="1140" s="13" customFormat="1">
      <c r="A1140" s="13"/>
      <c r="B1140" s="187"/>
      <c r="C1140" s="13"/>
      <c r="D1140" s="188" t="s">
        <v>329</v>
      </c>
      <c r="E1140" s="189" t="s">
        <v>1</v>
      </c>
      <c r="F1140" s="190" t="s">
        <v>1658</v>
      </c>
      <c r="G1140" s="13"/>
      <c r="H1140" s="191">
        <v>162</v>
      </c>
      <c r="I1140" s="192"/>
      <c r="J1140" s="13"/>
      <c r="K1140" s="13"/>
      <c r="L1140" s="187"/>
      <c r="M1140" s="193"/>
      <c r="N1140" s="194"/>
      <c r="O1140" s="194"/>
      <c r="P1140" s="194"/>
      <c r="Q1140" s="194"/>
      <c r="R1140" s="194"/>
      <c r="S1140" s="194"/>
      <c r="T1140" s="195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189" t="s">
        <v>329</v>
      </c>
      <c r="AU1140" s="189" t="s">
        <v>85</v>
      </c>
      <c r="AV1140" s="13" t="s">
        <v>85</v>
      </c>
      <c r="AW1140" s="13" t="s">
        <v>33</v>
      </c>
      <c r="AX1140" s="13" t="s">
        <v>77</v>
      </c>
      <c r="AY1140" s="189" t="s">
        <v>321</v>
      </c>
    </row>
    <row r="1141" s="14" customFormat="1">
      <c r="A1141" s="14"/>
      <c r="B1141" s="196"/>
      <c r="C1141" s="14"/>
      <c r="D1141" s="188" t="s">
        <v>329</v>
      </c>
      <c r="E1141" s="197" t="s">
        <v>1</v>
      </c>
      <c r="F1141" s="198" t="s">
        <v>346</v>
      </c>
      <c r="G1141" s="14"/>
      <c r="H1141" s="199">
        <v>432</v>
      </c>
      <c r="I1141" s="200"/>
      <c r="J1141" s="14"/>
      <c r="K1141" s="14"/>
      <c r="L1141" s="196"/>
      <c r="M1141" s="201"/>
      <c r="N1141" s="202"/>
      <c r="O1141" s="202"/>
      <c r="P1141" s="202"/>
      <c r="Q1141" s="202"/>
      <c r="R1141" s="202"/>
      <c r="S1141" s="202"/>
      <c r="T1141" s="203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197" t="s">
        <v>329</v>
      </c>
      <c r="AU1141" s="197" t="s">
        <v>85</v>
      </c>
      <c r="AV1141" s="14" t="s">
        <v>88</v>
      </c>
      <c r="AW1141" s="14" t="s">
        <v>33</v>
      </c>
      <c r="AX1141" s="14" t="s">
        <v>8</v>
      </c>
      <c r="AY1141" s="197" t="s">
        <v>321</v>
      </c>
    </row>
    <row r="1142" s="2" customFormat="1" ht="16.5" customHeight="1">
      <c r="A1142" s="38"/>
      <c r="B1142" s="173"/>
      <c r="C1142" s="212" t="s">
        <v>1659</v>
      </c>
      <c r="D1142" s="212" t="s">
        <v>550</v>
      </c>
      <c r="E1142" s="213" t="s">
        <v>1660</v>
      </c>
      <c r="F1142" s="214" t="s">
        <v>1661</v>
      </c>
      <c r="G1142" s="215" t="s">
        <v>497</v>
      </c>
      <c r="H1142" s="216">
        <v>94.5</v>
      </c>
      <c r="I1142" s="217"/>
      <c r="J1142" s="218">
        <f>ROUND(I1142*H1142,0)</f>
        <v>0</v>
      </c>
      <c r="K1142" s="214" t="s">
        <v>327</v>
      </c>
      <c r="L1142" s="219"/>
      <c r="M1142" s="220" t="s">
        <v>1</v>
      </c>
      <c r="N1142" s="221" t="s">
        <v>42</v>
      </c>
      <c r="O1142" s="77"/>
      <c r="P1142" s="183">
        <f>O1142*H1142</f>
        <v>0</v>
      </c>
      <c r="Q1142" s="183">
        <v>0.00198</v>
      </c>
      <c r="R1142" s="183">
        <f>Q1142*H1142</f>
        <v>0.18711</v>
      </c>
      <c r="S1142" s="183">
        <v>0</v>
      </c>
      <c r="T1142" s="184">
        <f>S1142*H1142</f>
        <v>0</v>
      </c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R1142" s="185" t="s">
        <v>530</v>
      </c>
      <c r="AT1142" s="185" t="s">
        <v>550</v>
      </c>
      <c r="AU1142" s="185" t="s">
        <v>85</v>
      </c>
      <c r="AY1142" s="19" t="s">
        <v>321</v>
      </c>
      <c r="BE1142" s="186">
        <f>IF(N1142="základní",J1142,0)</f>
        <v>0</v>
      </c>
      <c r="BF1142" s="186">
        <f>IF(N1142="snížená",J1142,0)</f>
        <v>0</v>
      </c>
      <c r="BG1142" s="186">
        <f>IF(N1142="zákl. přenesená",J1142,0)</f>
        <v>0</v>
      </c>
      <c r="BH1142" s="186">
        <f>IF(N1142="sníž. přenesená",J1142,0)</f>
        <v>0</v>
      </c>
      <c r="BI1142" s="186">
        <f>IF(N1142="nulová",J1142,0)</f>
        <v>0</v>
      </c>
      <c r="BJ1142" s="19" t="s">
        <v>8</v>
      </c>
      <c r="BK1142" s="186">
        <f>ROUND(I1142*H1142,0)</f>
        <v>0</v>
      </c>
      <c r="BL1142" s="19" t="s">
        <v>415</v>
      </c>
      <c r="BM1142" s="185" t="s">
        <v>1662</v>
      </c>
    </row>
    <row r="1143" s="13" customFormat="1">
      <c r="A1143" s="13"/>
      <c r="B1143" s="187"/>
      <c r="C1143" s="13"/>
      <c r="D1143" s="188" t="s">
        <v>329</v>
      </c>
      <c r="E1143" s="189" t="s">
        <v>1</v>
      </c>
      <c r="F1143" s="190" t="s">
        <v>1663</v>
      </c>
      <c r="G1143" s="13"/>
      <c r="H1143" s="191">
        <v>94.5</v>
      </c>
      <c r="I1143" s="192"/>
      <c r="J1143" s="13"/>
      <c r="K1143" s="13"/>
      <c r="L1143" s="187"/>
      <c r="M1143" s="193"/>
      <c r="N1143" s="194"/>
      <c r="O1143" s="194"/>
      <c r="P1143" s="194"/>
      <c r="Q1143" s="194"/>
      <c r="R1143" s="194"/>
      <c r="S1143" s="194"/>
      <c r="T1143" s="195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189" t="s">
        <v>329</v>
      </c>
      <c r="AU1143" s="189" t="s">
        <v>85</v>
      </c>
      <c r="AV1143" s="13" t="s">
        <v>85</v>
      </c>
      <c r="AW1143" s="13" t="s">
        <v>33</v>
      </c>
      <c r="AX1143" s="13" t="s">
        <v>8</v>
      </c>
      <c r="AY1143" s="189" t="s">
        <v>321</v>
      </c>
    </row>
    <row r="1144" s="2" customFormat="1" ht="16.5" customHeight="1">
      <c r="A1144" s="38"/>
      <c r="B1144" s="173"/>
      <c r="C1144" s="212" t="s">
        <v>1664</v>
      </c>
      <c r="D1144" s="212" t="s">
        <v>550</v>
      </c>
      <c r="E1144" s="213" t="s">
        <v>1665</v>
      </c>
      <c r="F1144" s="214" t="s">
        <v>1666</v>
      </c>
      <c r="G1144" s="215" t="s">
        <v>497</v>
      </c>
      <c r="H1144" s="216">
        <v>56.700000000000003</v>
      </c>
      <c r="I1144" s="217"/>
      <c r="J1144" s="218">
        <f>ROUND(I1144*H1144,0)</f>
        <v>0</v>
      </c>
      <c r="K1144" s="214" t="s">
        <v>327</v>
      </c>
      <c r="L1144" s="219"/>
      <c r="M1144" s="220" t="s">
        <v>1</v>
      </c>
      <c r="N1144" s="221" t="s">
        <v>42</v>
      </c>
      <c r="O1144" s="77"/>
      <c r="P1144" s="183">
        <f>O1144*H1144</f>
        <v>0</v>
      </c>
      <c r="Q1144" s="183">
        <v>0.0012999999999999999</v>
      </c>
      <c r="R1144" s="183">
        <f>Q1144*H1144</f>
        <v>0.073709999999999998</v>
      </c>
      <c r="S1144" s="183">
        <v>0</v>
      </c>
      <c r="T1144" s="184">
        <f>S1144*H1144</f>
        <v>0</v>
      </c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  <c r="AR1144" s="185" t="s">
        <v>530</v>
      </c>
      <c r="AT1144" s="185" t="s">
        <v>550</v>
      </c>
      <c r="AU1144" s="185" t="s">
        <v>85</v>
      </c>
      <c r="AY1144" s="19" t="s">
        <v>321</v>
      </c>
      <c r="BE1144" s="186">
        <f>IF(N1144="základní",J1144,0)</f>
        <v>0</v>
      </c>
      <c r="BF1144" s="186">
        <f>IF(N1144="snížená",J1144,0)</f>
        <v>0</v>
      </c>
      <c r="BG1144" s="186">
        <f>IF(N1144="zákl. přenesená",J1144,0)</f>
        <v>0</v>
      </c>
      <c r="BH1144" s="186">
        <f>IF(N1144="sníž. přenesená",J1144,0)</f>
        <v>0</v>
      </c>
      <c r="BI1144" s="186">
        <f>IF(N1144="nulová",J1144,0)</f>
        <v>0</v>
      </c>
      <c r="BJ1144" s="19" t="s">
        <v>8</v>
      </c>
      <c r="BK1144" s="186">
        <f>ROUND(I1144*H1144,0)</f>
        <v>0</v>
      </c>
      <c r="BL1144" s="19" t="s">
        <v>415</v>
      </c>
      <c r="BM1144" s="185" t="s">
        <v>1667</v>
      </c>
    </row>
    <row r="1145" s="13" customFormat="1">
      <c r="A1145" s="13"/>
      <c r="B1145" s="187"/>
      <c r="C1145" s="13"/>
      <c r="D1145" s="188" t="s">
        <v>329</v>
      </c>
      <c r="E1145" s="189" t="s">
        <v>1</v>
      </c>
      <c r="F1145" s="190" t="s">
        <v>1668</v>
      </c>
      <c r="G1145" s="13"/>
      <c r="H1145" s="191">
        <v>56.700000000000003</v>
      </c>
      <c r="I1145" s="192"/>
      <c r="J1145" s="13"/>
      <c r="K1145" s="13"/>
      <c r="L1145" s="187"/>
      <c r="M1145" s="193"/>
      <c r="N1145" s="194"/>
      <c r="O1145" s="194"/>
      <c r="P1145" s="194"/>
      <c r="Q1145" s="194"/>
      <c r="R1145" s="194"/>
      <c r="S1145" s="194"/>
      <c r="T1145" s="195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189" t="s">
        <v>329</v>
      </c>
      <c r="AU1145" s="189" t="s">
        <v>85</v>
      </c>
      <c r="AV1145" s="13" t="s">
        <v>85</v>
      </c>
      <c r="AW1145" s="13" t="s">
        <v>33</v>
      </c>
      <c r="AX1145" s="13" t="s">
        <v>8</v>
      </c>
      <c r="AY1145" s="189" t="s">
        <v>321</v>
      </c>
    </row>
    <row r="1146" s="2" customFormat="1" ht="21.75" customHeight="1">
      <c r="A1146" s="38"/>
      <c r="B1146" s="173"/>
      <c r="C1146" s="174" t="s">
        <v>1669</v>
      </c>
      <c r="D1146" s="174" t="s">
        <v>323</v>
      </c>
      <c r="E1146" s="175" t="s">
        <v>1670</v>
      </c>
      <c r="F1146" s="176" t="s">
        <v>1671</v>
      </c>
      <c r="G1146" s="177" t="s">
        <v>418</v>
      </c>
      <c r="H1146" s="178">
        <v>320</v>
      </c>
      <c r="I1146" s="179"/>
      <c r="J1146" s="180">
        <f>ROUND(I1146*H1146,0)</f>
        <v>0</v>
      </c>
      <c r="K1146" s="176" t="s">
        <v>327</v>
      </c>
      <c r="L1146" s="39"/>
      <c r="M1146" s="181" t="s">
        <v>1</v>
      </c>
      <c r="N1146" s="182" t="s">
        <v>42</v>
      </c>
      <c r="O1146" s="77"/>
      <c r="P1146" s="183">
        <f>O1146*H1146</f>
        <v>0</v>
      </c>
      <c r="Q1146" s="183">
        <v>0</v>
      </c>
      <c r="R1146" s="183">
        <f>Q1146*H1146</f>
        <v>0</v>
      </c>
      <c r="S1146" s="183">
        <v>0</v>
      </c>
      <c r="T1146" s="184">
        <f>S1146*H1146</f>
        <v>0</v>
      </c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  <c r="AR1146" s="185" t="s">
        <v>415</v>
      </c>
      <c r="AT1146" s="185" t="s">
        <v>323</v>
      </c>
      <c r="AU1146" s="185" t="s">
        <v>85</v>
      </c>
      <c r="AY1146" s="19" t="s">
        <v>321</v>
      </c>
      <c r="BE1146" s="186">
        <f>IF(N1146="základní",J1146,0)</f>
        <v>0</v>
      </c>
      <c r="BF1146" s="186">
        <f>IF(N1146="snížená",J1146,0)</f>
        <v>0</v>
      </c>
      <c r="BG1146" s="186">
        <f>IF(N1146="zákl. přenesená",J1146,0)</f>
        <v>0</v>
      </c>
      <c r="BH1146" s="186">
        <f>IF(N1146="sníž. přenesená",J1146,0)</f>
        <v>0</v>
      </c>
      <c r="BI1146" s="186">
        <f>IF(N1146="nulová",J1146,0)</f>
        <v>0</v>
      </c>
      <c r="BJ1146" s="19" t="s">
        <v>8</v>
      </c>
      <c r="BK1146" s="186">
        <f>ROUND(I1146*H1146,0)</f>
        <v>0</v>
      </c>
      <c r="BL1146" s="19" t="s">
        <v>415</v>
      </c>
      <c r="BM1146" s="185" t="s">
        <v>1672</v>
      </c>
    </row>
    <row r="1147" s="13" customFormat="1">
      <c r="A1147" s="13"/>
      <c r="B1147" s="187"/>
      <c r="C1147" s="13"/>
      <c r="D1147" s="188" t="s">
        <v>329</v>
      </c>
      <c r="E1147" s="189" t="s">
        <v>1</v>
      </c>
      <c r="F1147" s="190" t="s">
        <v>1673</v>
      </c>
      <c r="G1147" s="13"/>
      <c r="H1147" s="191">
        <v>320</v>
      </c>
      <c r="I1147" s="192"/>
      <c r="J1147" s="13"/>
      <c r="K1147" s="13"/>
      <c r="L1147" s="187"/>
      <c r="M1147" s="193"/>
      <c r="N1147" s="194"/>
      <c r="O1147" s="194"/>
      <c r="P1147" s="194"/>
      <c r="Q1147" s="194"/>
      <c r="R1147" s="194"/>
      <c r="S1147" s="194"/>
      <c r="T1147" s="195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189" t="s">
        <v>329</v>
      </c>
      <c r="AU1147" s="189" t="s">
        <v>85</v>
      </c>
      <c r="AV1147" s="13" t="s">
        <v>85</v>
      </c>
      <c r="AW1147" s="13" t="s">
        <v>33</v>
      </c>
      <c r="AX1147" s="13" t="s">
        <v>8</v>
      </c>
      <c r="AY1147" s="189" t="s">
        <v>321</v>
      </c>
    </row>
    <row r="1148" s="2" customFormat="1" ht="16.5" customHeight="1">
      <c r="A1148" s="38"/>
      <c r="B1148" s="173"/>
      <c r="C1148" s="212" t="s">
        <v>1674</v>
      </c>
      <c r="D1148" s="212" t="s">
        <v>550</v>
      </c>
      <c r="E1148" s="213" t="s">
        <v>1665</v>
      </c>
      <c r="F1148" s="214" t="s">
        <v>1666</v>
      </c>
      <c r="G1148" s="215" t="s">
        <v>497</v>
      </c>
      <c r="H1148" s="216">
        <v>160</v>
      </c>
      <c r="I1148" s="217"/>
      <c r="J1148" s="218">
        <f>ROUND(I1148*H1148,0)</f>
        <v>0</v>
      </c>
      <c r="K1148" s="214" t="s">
        <v>327</v>
      </c>
      <c r="L1148" s="219"/>
      <c r="M1148" s="220" t="s">
        <v>1</v>
      </c>
      <c r="N1148" s="221" t="s">
        <v>42</v>
      </c>
      <c r="O1148" s="77"/>
      <c r="P1148" s="183">
        <f>O1148*H1148</f>
        <v>0</v>
      </c>
      <c r="Q1148" s="183">
        <v>0.0012999999999999999</v>
      </c>
      <c r="R1148" s="183">
        <f>Q1148*H1148</f>
        <v>0.20799999999999999</v>
      </c>
      <c r="S1148" s="183">
        <v>0</v>
      </c>
      <c r="T1148" s="184">
        <f>S1148*H1148</f>
        <v>0</v>
      </c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  <c r="AR1148" s="185" t="s">
        <v>530</v>
      </c>
      <c r="AT1148" s="185" t="s">
        <v>550</v>
      </c>
      <c r="AU1148" s="185" t="s">
        <v>85</v>
      </c>
      <c r="AY1148" s="19" t="s">
        <v>321</v>
      </c>
      <c r="BE1148" s="186">
        <f>IF(N1148="základní",J1148,0)</f>
        <v>0</v>
      </c>
      <c r="BF1148" s="186">
        <f>IF(N1148="snížená",J1148,0)</f>
        <v>0</v>
      </c>
      <c r="BG1148" s="186">
        <f>IF(N1148="zákl. přenesená",J1148,0)</f>
        <v>0</v>
      </c>
      <c r="BH1148" s="186">
        <f>IF(N1148="sníž. přenesená",J1148,0)</f>
        <v>0</v>
      </c>
      <c r="BI1148" s="186">
        <f>IF(N1148="nulová",J1148,0)</f>
        <v>0</v>
      </c>
      <c r="BJ1148" s="19" t="s">
        <v>8</v>
      </c>
      <c r="BK1148" s="186">
        <f>ROUND(I1148*H1148,0)</f>
        <v>0</v>
      </c>
      <c r="BL1148" s="19" t="s">
        <v>415</v>
      </c>
      <c r="BM1148" s="185" t="s">
        <v>1675</v>
      </c>
    </row>
    <row r="1149" s="13" customFormat="1">
      <c r="A1149" s="13"/>
      <c r="B1149" s="187"/>
      <c r="C1149" s="13"/>
      <c r="D1149" s="188" t="s">
        <v>329</v>
      </c>
      <c r="E1149" s="189" t="s">
        <v>1</v>
      </c>
      <c r="F1149" s="190" t="s">
        <v>1676</v>
      </c>
      <c r="G1149" s="13"/>
      <c r="H1149" s="191">
        <v>160</v>
      </c>
      <c r="I1149" s="192"/>
      <c r="J1149" s="13"/>
      <c r="K1149" s="13"/>
      <c r="L1149" s="187"/>
      <c r="M1149" s="193"/>
      <c r="N1149" s="194"/>
      <c r="O1149" s="194"/>
      <c r="P1149" s="194"/>
      <c r="Q1149" s="194"/>
      <c r="R1149" s="194"/>
      <c r="S1149" s="194"/>
      <c r="T1149" s="195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189" t="s">
        <v>329</v>
      </c>
      <c r="AU1149" s="189" t="s">
        <v>85</v>
      </c>
      <c r="AV1149" s="13" t="s">
        <v>85</v>
      </c>
      <c r="AW1149" s="13" t="s">
        <v>33</v>
      </c>
      <c r="AX1149" s="13" t="s">
        <v>8</v>
      </c>
      <c r="AY1149" s="189" t="s">
        <v>321</v>
      </c>
    </row>
    <row r="1150" s="2" customFormat="1" ht="24.15" customHeight="1">
      <c r="A1150" s="38"/>
      <c r="B1150" s="173"/>
      <c r="C1150" s="174" t="s">
        <v>1677</v>
      </c>
      <c r="D1150" s="174" t="s">
        <v>323</v>
      </c>
      <c r="E1150" s="175" t="s">
        <v>1678</v>
      </c>
      <c r="F1150" s="176" t="s">
        <v>1679</v>
      </c>
      <c r="G1150" s="177" t="s">
        <v>497</v>
      </c>
      <c r="H1150" s="178">
        <v>180.90000000000001</v>
      </c>
      <c r="I1150" s="179"/>
      <c r="J1150" s="180">
        <f>ROUND(I1150*H1150,0)</f>
        <v>0</v>
      </c>
      <c r="K1150" s="176" t="s">
        <v>327</v>
      </c>
      <c r="L1150" s="39"/>
      <c r="M1150" s="181" t="s">
        <v>1</v>
      </c>
      <c r="N1150" s="182" t="s">
        <v>42</v>
      </c>
      <c r="O1150" s="77"/>
      <c r="P1150" s="183">
        <f>O1150*H1150</f>
        <v>0</v>
      </c>
      <c r="Q1150" s="183">
        <v>0</v>
      </c>
      <c r="R1150" s="183">
        <f>Q1150*H1150</f>
        <v>0</v>
      </c>
      <c r="S1150" s="183">
        <v>0</v>
      </c>
      <c r="T1150" s="184">
        <f>S1150*H1150</f>
        <v>0</v>
      </c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  <c r="AR1150" s="185" t="s">
        <v>415</v>
      </c>
      <c r="AT1150" s="185" t="s">
        <v>323</v>
      </c>
      <c r="AU1150" s="185" t="s">
        <v>85</v>
      </c>
      <c r="AY1150" s="19" t="s">
        <v>321</v>
      </c>
      <c r="BE1150" s="186">
        <f>IF(N1150="základní",J1150,0)</f>
        <v>0</v>
      </c>
      <c r="BF1150" s="186">
        <f>IF(N1150="snížená",J1150,0)</f>
        <v>0</v>
      </c>
      <c r="BG1150" s="186">
        <f>IF(N1150="zákl. přenesená",J1150,0)</f>
        <v>0</v>
      </c>
      <c r="BH1150" s="186">
        <f>IF(N1150="sníž. přenesená",J1150,0)</f>
        <v>0</v>
      </c>
      <c r="BI1150" s="186">
        <f>IF(N1150="nulová",J1150,0)</f>
        <v>0</v>
      </c>
      <c r="BJ1150" s="19" t="s">
        <v>8</v>
      </c>
      <c r="BK1150" s="186">
        <f>ROUND(I1150*H1150,0)</f>
        <v>0</v>
      </c>
      <c r="BL1150" s="19" t="s">
        <v>415</v>
      </c>
      <c r="BM1150" s="185" t="s">
        <v>1680</v>
      </c>
    </row>
    <row r="1151" s="13" customFormat="1">
      <c r="A1151" s="13"/>
      <c r="B1151" s="187"/>
      <c r="C1151" s="13"/>
      <c r="D1151" s="188" t="s">
        <v>329</v>
      </c>
      <c r="E1151" s="189" t="s">
        <v>1</v>
      </c>
      <c r="F1151" s="190" t="s">
        <v>1681</v>
      </c>
      <c r="G1151" s="13"/>
      <c r="H1151" s="191">
        <v>48.399999999999999</v>
      </c>
      <c r="I1151" s="192"/>
      <c r="J1151" s="13"/>
      <c r="K1151" s="13"/>
      <c r="L1151" s="187"/>
      <c r="M1151" s="193"/>
      <c r="N1151" s="194"/>
      <c r="O1151" s="194"/>
      <c r="P1151" s="194"/>
      <c r="Q1151" s="194"/>
      <c r="R1151" s="194"/>
      <c r="S1151" s="194"/>
      <c r="T1151" s="195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189" t="s">
        <v>329</v>
      </c>
      <c r="AU1151" s="189" t="s">
        <v>85</v>
      </c>
      <c r="AV1151" s="13" t="s">
        <v>85</v>
      </c>
      <c r="AW1151" s="13" t="s">
        <v>33</v>
      </c>
      <c r="AX1151" s="13" t="s">
        <v>77</v>
      </c>
      <c r="AY1151" s="189" t="s">
        <v>321</v>
      </c>
    </row>
    <row r="1152" s="13" customFormat="1">
      <c r="A1152" s="13"/>
      <c r="B1152" s="187"/>
      <c r="C1152" s="13"/>
      <c r="D1152" s="188" t="s">
        <v>329</v>
      </c>
      <c r="E1152" s="189" t="s">
        <v>1</v>
      </c>
      <c r="F1152" s="190" t="s">
        <v>1682</v>
      </c>
      <c r="G1152" s="13"/>
      <c r="H1152" s="191">
        <v>43.799999999999997</v>
      </c>
      <c r="I1152" s="192"/>
      <c r="J1152" s="13"/>
      <c r="K1152" s="13"/>
      <c r="L1152" s="187"/>
      <c r="M1152" s="193"/>
      <c r="N1152" s="194"/>
      <c r="O1152" s="194"/>
      <c r="P1152" s="194"/>
      <c r="Q1152" s="194"/>
      <c r="R1152" s="194"/>
      <c r="S1152" s="194"/>
      <c r="T1152" s="195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189" t="s">
        <v>329</v>
      </c>
      <c r="AU1152" s="189" t="s">
        <v>85</v>
      </c>
      <c r="AV1152" s="13" t="s">
        <v>85</v>
      </c>
      <c r="AW1152" s="13" t="s">
        <v>33</v>
      </c>
      <c r="AX1152" s="13" t="s">
        <v>77</v>
      </c>
      <c r="AY1152" s="189" t="s">
        <v>321</v>
      </c>
    </row>
    <row r="1153" s="13" customFormat="1">
      <c r="A1153" s="13"/>
      <c r="B1153" s="187"/>
      <c r="C1153" s="13"/>
      <c r="D1153" s="188" t="s">
        <v>329</v>
      </c>
      <c r="E1153" s="189" t="s">
        <v>1</v>
      </c>
      <c r="F1153" s="190" t="s">
        <v>1683</v>
      </c>
      <c r="G1153" s="13"/>
      <c r="H1153" s="191">
        <v>37</v>
      </c>
      <c r="I1153" s="192"/>
      <c r="J1153" s="13"/>
      <c r="K1153" s="13"/>
      <c r="L1153" s="187"/>
      <c r="M1153" s="193"/>
      <c r="N1153" s="194"/>
      <c r="O1153" s="194"/>
      <c r="P1153" s="194"/>
      <c r="Q1153" s="194"/>
      <c r="R1153" s="194"/>
      <c r="S1153" s="194"/>
      <c r="T1153" s="195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189" t="s">
        <v>329</v>
      </c>
      <c r="AU1153" s="189" t="s">
        <v>85</v>
      </c>
      <c r="AV1153" s="13" t="s">
        <v>85</v>
      </c>
      <c r="AW1153" s="13" t="s">
        <v>33</v>
      </c>
      <c r="AX1153" s="13" t="s">
        <v>77</v>
      </c>
      <c r="AY1153" s="189" t="s">
        <v>321</v>
      </c>
    </row>
    <row r="1154" s="13" customFormat="1">
      <c r="A1154" s="13"/>
      <c r="B1154" s="187"/>
      <c r="C1154" s="13"/>
      <c r="D1154" s="188" t="s">
        <v>329</v>
      </c>
      <c r="E1154" s="189" t="s">
        <v>1</v>
      </c>
      <c r="F1154" s="190" t="s">
        <v>1684</v>
      </c>
      <c r="G1154" s="13"/>
      <c r="H1154" s="191">
        <v>39.5</v>
      </c>
      <c r="I1154" s="192"/>
      <c r="J1154" s="13"/>
      <c r="K1154" s="13"/>
      <c r="L1154" s="187"/>
      <c r="M1154" s="193"/>
      <c r="N1154" s="194"/>
      <c r="O1154" s="194"/>
      <c r="P1154" s="194"/>
      <c r="Q1154" s="194"/>
      <c r="R1154" s="194"/>
      <c r="S1154" s="194"/>
      <c r="T1154" s="195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189" t="s">
        <v>329</v>
      </c>
      <c r="AU1154" s="189" t="s">
        <v>85</v>
      </c>
      <c r="AV1154" s="13" t="s">
        <v>85</v>
      </c>
      <c r="AW1154" s="13" t="s">
        <v>33</v>
      </c>
      <c r="AX1154" s="13" t="s">
        <v>77</v>
      </c>
      <c r="AY1154" s="189" t="s">
        <v>321</v>
      </c>
    </row>
    <row r="1155" s="13" customFormat="1">
      <c r="A1155" s="13"/>
      <c r="B1155" s="187"/>
      <c r="C1155" s="13"/>
      <c r="D1155" s="188" t="s">
        <v>329</v>
      </c>
      <c r="E1155" s="189" t="s">
        <v>1</v>
      </c>
      <c r="F1155" s="190" t="s">
        <v>1685</v>
      </c>
      <c r="G1155" s="13"/>
      <c r="H1155" s="191">
        <v>12.199999999999999</v>
      </c>
      <c r="I1155" s="192"/>
      <c r="J1155" s="13"/>
      <c r="K1155" s="13"/>
      <c r="L1155" s="187"/>
      <c r="M1155" s="193"/>
      <c r="N1155" s="194"/>
      <c r="O1155" s="194"/>
      <c r="P1155" s="194"/>
      <c r="Q1155" s="194"/>
      <c r="R1155" s="194"/>
      <c r="S1155" s="194"/>
      <c r="T1155" s="195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189" t="s">
        <v>329</v>
      </c>
      <c r="AU1155" s="189" t="s">
        <v>85</v>
      </c>
      <c r="AV1155" s="13" t="s">
        <v>85</v>
      </c>
      <c r="AW1155" s="13" t="s">
        <v>33</v>
      </c>
      <c r="AX1155" s="13" t="s">
        <v>77</v>
      </c>
      <c r="AY1155" s="189" t="s">
        <v>321</v>
      </c>
    </row>
    <row r="1156" s="14" customFormat="1">
      <c r="A1156" s="14"/>
      <c r="B1156" s="196"/>
      <c r="C1156" s="14"/>
      <c r="D1156" s="188" t="s">
        <v>329</v>
      </c>
      <c r="E1156" s="197" t="s">
        <v>186</v>
      </c>
      <c r="F1156" s="198" t="s">
        <v>1686</v>
      </c>
      <c r="G1156" s="14"/>
      <c r="H1156" s="199">
        <v>180.90000000000001</v>
      </c>
      <c r="I1156" s="200"/>
      <c r="J1156" s="14"/>
      <c r="K1156" s="14"/>
      <c r="L1156" s="196"/>
      <c r="M1156" s="201"/>
      <c r="N1156" s="202"/>
      <c r="O1156" s="202"/>
      <c r="P1156" s="202"/>
      <c r="Q1156" s="202"/>
      <c r="R1156" s="202"/>
      <c r="S1156" s="202"/>
      <c r="T1156" s="203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197" t="s">
        <v>329</v>
      </c>
      <c r="AU1156" s="197" t="s">
        <v>85</v>
      </c>
      <c r="AV1156" s="14" t="s">
        <v>88</v>
      </c>
      <c r="AW1156" s="14" t="s">
        <v>33</v>
      </c>
      <c r="AX1156" s="14" t="s">
        <v>8</v>
      </c>
      <c r="AY1156" s="197" t="s">
        <v>321</v>
      </c>
    </row>
    <row r="1157" s="2" customFormat="1" ht="21.75" customHeight="1">
      <c r="A1157" s="38"/>
      <c r="B1157" s="173"/>
      <c r="C1157" s="212" t="s">
        <v>1687</v>
      </c>
      <c r="D1157" s="212" t="s">
        <v>550</v>
      </c>
      <c r="E1157" s="213" t="s">
        <v>1688</v>
      </c>
      <c r="F1157" s="214" t="s">
        <v>1689</v>
      </c>
      <c r="G1157" s="215" t="s">
        <v>326</v>
      </c>
      <c r="H1157" s="216">
        <v>2.786</v>
      </c>
      <c r="I1157" s="217"/>
      <c r="J1157" s="218">
        <f>ROUND(I1157*H1157,0)</f>
        <v>0</v>
      </c>
      <c r="K1157" s="214" t="s">
        <v>327</v>
      </c>
      <c r="L1157" s="219"/>
      <c r="M1157" s="220" t="s">
        <v>1</v>
      </c>
      <c r="N1157" s="221" t="s">
        <v>42</v>
      </c>
      <c r="O1157" s="77"/>
      <c r="P1157" s="183">
        <f>O1157*H1157</f>
        <v>0</v>
      </c>
      <c r="Q1157" s="183">
        <v>0.55000000000000004</v>
      </c>
      <c r="R1157" s="183">
        <f>Q1157*H1157</f>
        <v>1.5323000000000002</v>
      </c>
      <c r="S1157" s="183">
        <v>0</v>
      </c>
      <c r="T1157" s="184">
        <f>S1157*H1157</f>
        <v>0</v>
      </c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R1157" s="185" t="s">
        <v>530</v>
      </c>
      <c r="AT1157" s="185" t="s">
        <v>550</v>
      </c>
      <c r="AU1157" s="185" t="s">
        <v>85</v>
      </c>
      <c r="AY1157" s="19" t="s">
        <v>321</v>
      </c>
      <c r="BE1157" s="186">
        <f>IF(N1157="základní",J1157,0)</f>
        <v>0</v>
      </c>
      <c r="BF1157" s="186">
        <f>IF(N1157="snížená",J1157,0)</f>
        <v>0</v>
      </c>
      <c r="BG1157" s="186">
        <f>IF(N1157="zákl. přenesená",J1157,0)</f>
        <v>0</v>
      </c>
      <c r="BH1157" s="186">
        <f>IF(N1157="sníž. přenesená",J1157,0)</f>
        <v>0</v>
      </c>
      <c r="BI1157" s="186">
        <f>IF(N1157="nulová",J1157,0)</f>
        <v>0</v>
      </c>
      <c r="BJ1157" s="19" t="s">
        <v>8</v>
      </c>
      <c r="BK1157" s="186">
        <f>ROUND(I1157*H1157,0)</f>
        <v>0</v>
      </c>
      <c r="BL1157" s="19" t="s">
        <v>415</v>
      </c>
      <c r="BM1157" s="185" t="s">
        <v>1690</v>
      </c>
    </row>
    <row r="1158" s="13" customFormat="1">
      <c r="A1158" s="13"/>
      <c r="B1158" s="187"/>
      <c r="C1158" s="13"/>
      <c r="D1158" s="188" t="s">
        <v>329</v>
      </c>
      <c r="E1158" s="189" t="s">
        <v>1</v>
      </c>
      <c r="F1158" s="190" t="s">
        <v>1691</v>
      </c>
      <c r="G1158" s="13"/>
      <c r="H1158" s="191">
        <v>2.786</v>
      </c>
      <c r="I1158" s="192"/>
      <c r="J1158" s="13"/>
      <c r="K1158" s="13"/>
      <c r="L1158" s="187"/>
      <c r="M1158" s="193"/>
      <c r="N1158" s="194"/>
      <c r="O1158" s="194"/>
      <c r="P1158" s="194"/>
      <c r="Q1158" s="194"/>
      <c r="R1158" s="194"/>
      <c r="S1158" s="194"/>
      <c r="T1158" s="195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189" t="s">
        <v>329</v>
      </c>
      <c r="AU1158" s="189" t="s">
        <v>85</v>
      </c>
      <c r="AV1158" s="13" t="s">
        <v>85</v>
      </c>
      <c r="AW1158" s="13" t="s">
        <v>33</v>
      </c>
      <c r="AX1158" s="13" t="s">
        <v>8</v>
      </c>
      <c r="AY1158" s="189" t="s">
        <v>321</v>
      </c>
    </row>
    <row r="1159" s="2" customFormat="1" ht="24.15" customHeight="1">
      <c r="A1159" s="38"/>
      <c r="B1159" s="173"/>
      <c r="C1159" s="174" t="s">
        <v>1692</v>
      </c>
      <c r="D1159" s="174" t="s">
        <v>323</v>
      </c>
      <c r="E1159" s="175" t="s">
        <v>1693</v>
      </c>
      <c r="F1159" s="176" t="s">
        <v>1694</v>
      </c>
      <c r="G1159" s="177" t="s">
        <v>326</v>
      </c>
      <c r="H1159" s="178">
        <v>2.5329999999999999</v>
      </c>
      <c r="I1159" s="179"/>
      <c r="J1159" s="180">
        <f>ROUND(I1159*H1159,0)</f>
        <v>0</v>
      </c>
      <c r="K1159" s="176" t="s">
        <v>327</v>
      </c>
      <c r="L1159" s="39"/>
      <c r="M1159" s="181" t="s">
        <v>1</v>
      </c>
      <c r="N1159" s="182" t="s">
        <v>42</v>
      </c>
      <c r="O1159" s="77"/>
      <c r="P1159" s="183">
        <f>O1159*H1159</f>
        <v>0</v>
      </c>
      <c r="Q1159" s="183">
        <v>0.012536</v>
      </c>
      <c r="R1159" s="183">
        <f>Q1159*H1159</f>
        <v>0.031753688000000002</v>
      </c>
      <c r="S1159" s="183">
        <v>0</v>
      </c>
      <c r="T1159" s="184">
        <f>S1159*H1159</f>
        <v>0</v>
      </c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  <c r="AR1159" s="185" t="s">
        <v>415</v>
      </c>
      <c r="AT1159" s="185" t="s">
        <v>323</v>
      </c>
      <c r="AU1159" s="185" t="s">
        <v>85</v>
      </c>
      <c r="AY1159" s="19" t="s">
        <v>321</v>
      </c>
      <c r="BE1159" s="186">
        <f>IF(N1159="základní",J1159,0)</f>
        <v>0</v>
      </c>
      <c r="BF1159" s="186">
        <f>IF(N1159="snížená",J1159,0)</f>
        <v>0</v>
      </c>
      <c r="BG1159" s="186">
        <f>IF(N1159="zákl. přenesená",J1159,0)</f>
        <v>0</v>
      </c>
      <c r="BH1159" s="186">
        <f>IF(N1159="sníž. přenesená",J1159,0)</f>
        <v>0</v>
      </c>
      <c r="BI1159" s="186">
        <f>IF(N1159="nulová",J1159,0)</f>
        <v>0</v>
      </c>
      <c r="BJ1159" s="19" t="s">
        <v>8</v>
      </c>
      <c r="BK1159" s="186">
        <f>ROUND(I1159*H1159,0)</f>
        <v>0</v>
      </c>
      <c r="BL1159" s="19" t="s">
        <v>415</v>
      </c>
      <c r="BM1159" s="185" t="s">
        <v>1695</v>
      </c>
    </row>
    <row r="1160" s="13" customFormat="1">
      <c r="A1160" s="13"/>
      <c r="B1160" s="187"/>
      <c r="C1160" s="13"/>
      <c r="D1160" s="188" t="s">
        <v>329</v>
      </c>
      <c r="E1160" s="189" t="s">
        <v>1</v>
      </c>
      <c r="F1160" s="190" t="s">
        <v>1645</v>
      </c>
      <c r="G1160" s="13"/>
      <c r="H1160" s="191">
        <v>2.5329999999999999</v>
      </c>
      <c r="I1160" s="192"/>
      <c r="J1160" s="13"/>
      <c r="K1160" s="13"/>
      <c r="L1160" s="187"/>
      <c r="M1160" s="193"/>
      <c r="N1160" s="194"/>
      <c r="O1160" s="194"/>
      <c r="P1160" s="194"/>
      <c r="Q1160" s="194"/>
      <c r="R1160" s="194"/>
      <c r="S1160" s="194"/>
      <c r="T1160" s="195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189" t="s">
        <v>329</v>
      </c>
      <c r="AU1160" s="189" t="s">
        <v>85</v>
      </c>
      <c r="AV1160" s="13" t="s">
        <v>85</v>
      </c>
      <c r="AW1160" s="13" t="s">
        <v>33</v>
      </c>
      <c r="AX1160" s="13" t="s">
        <v>8</v>
      </c>
      <c r="AY1160" s="189" t="s">
        <v>321</v>
      </c>
    </row>
    <row r="1161" s="2" customFormat="1" ht="24.15" customHeight="1">
      <c r="A1161" s="38"/>
      <c r="B1161" s="173"/>
      <c r="C1161" s="174" t="s">
        <v>1696</v>
      </c>
      <c r="D1161" s="174" t="s">
        <v>323</v>
      </c>
      <c r="E1161" s="175" t="s">
        <v>1697</v>
      </c>
      <c r="F1161" s="176" t="s">
        <v>1698</v>
      </c>
      <c r="G1161" s="177" t="s">
        <v>497</v>
      </c>
      <c r="H1161" s="178">
        <v>8</v>
      </c>
      <c r="I1161" s="179"/>
      <c r="J1161" s="180">
        <f>ROUND(I1161*H1161,0)</f>
        <v>0</v>
      </c>
      <c r="K1161" s="176" t="s">
        <v>327</v>
      </c>
      <c r="L1161" s="39"/>
      <c r="M1161" s="181" t="s">
        <v>1</v>
      </c>
      <c r="N1161" s="182" t="s">
        <v>42</v>
      </c>
      <c r="O1161" s="77"/>
      <c r="P1161" s="183">
        <f>O1161*H1161</f>
        <v>0</v>
      </c>
      <c r="Q1161" s="183">
        <v>0</v>
      </c>
      <c r="R1161" s="183">
        <f>Q1161*H1161</f>
        <v>0</v>
      </c>
      <c r="S1161" s="183">
        <v>0.012319999999999999</v>
      </c>
      <c r="T1161" s="184">
        <f>S1161*H1161</f>
        <v>0.098559999999999995</v>
      </c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  <c r="AR1161" s="185" t="s">
        <v>415</v>
      </c>
      <c r="AT1161" s="185" t="s">
        <v>323</v>
      </c>
      <c r="AU1161" s="185" t="s">
        <v>85</v>
      </c>
      <c r="AY1161" s="19" t="s">
        <v>321</v>
      </c>
      <c r="BE1161" s="186">
        <f>IF(N1161="základní",J1161,0)</f>
        <v>0</v>
      </c>
      <c r="BF1161" s="186">
        <f>IF(N1161="snížená",J1161,0)</f>
        <v>0</v>
      </c>
      <c r="BG1161" s="186">
        <f>IF(N1161="zákl. přenesená",J1161,0)</f>
        <v>0</v>
      </c>
      <c r="BH1161" s="186">
        <f>IF(N1161="sníž. přenesená",J1161,0)</f>
        <v>0</v>
      </c>
      <c r="BI1161" s="186">
        <f>IF(N1161="nulová",J1161,0)</f>
        <v>0</v>
      </c>
      <c r="BJ1161" s="19" t="s">
        <v>8</v>
      </c>
      <c r="BK1161" s="186">
        <f>ROUND(I1161*H1161,0)</f>
        <v>0</v>
      </c>
      <c r="BL1161" s="19" t="s">
        <v>415</v>
      </c>
      <c r="BM1161" s="185" t="s">
        <v>1699</v>
      </c>
    </row>
    <row r="1162" s="13" customFormat="1">
      <c r="A1162" s="13"/>
      <c r="B1162" s="187"/>
      <c r="C1162" s="13"/>
      <c r="D1162" s="188" t="s">
        <v>329</v>
      </c>
      <c r="E1162" s="189" t="s">
        <v>1</v>
      </c>
      <c r="F1162" s="190" t="s">
        <v>1700</v>
      </c>
      <c r="G1162" s="13"/>
      <c r="H1162" s="191">
        <v>8</v>
      </c>
      <c r="I1162" s="192"/>
      <c r="J1162" s="13"/>
      <c r="K1162" s="13"/>
      <c r="L1162" s="187"/>
      <c r="M1162" s="193"/>
      <c r="N1162" s="194"/>
      <c r="O1162" s="194"/>
      <c r="P1162" s="194"/>
      <c r="Q1162" s="194"/>
      <c r="R1162" s="194"/>
      <c r="S1162" s="194"/>
      <c r="T1162" s="195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189" t="s">
        <v>329</v>
      </c>
      <c r="AU1162" s="189" t="s">
        <v>85</v>
      </c>
      <c r="AV1162" s="13" t="s">
        <v>85</v>
      </c>
      <c r="AW1162" s="13" t="s">
        <v>33</v>
      </c>
      <c r="AX1162" s="13" t="s">
        <v>8</v>
      </c>
      <c r="AY1162" s="189" t="s">
        <v>321</v>
      </c>
    </row>
    <row r="1163" s="2" customFormat="1" ht="24.15" customHeight="1">
      <c r="A1163" s="38"/>
      <c r="B1163" s="173"/>
      <c r="C1163" s="174" t="s">
        <v>1701</v>
      </c>
      <c r="D1163" s="174" t="s">
        <v>323</v>
      </c>
      <c r="E1163" s="175" t="s">
        <v>1702</v>
      </c>
      <c r="F1163" s="176" t="s">
        <v>1703</v>
      </c>
      <c r="G1163" s="177" t="s">
        <v>497</v>
      </c>
      <c r="H1163" s="178">
        <v>60</v>
      </c>
      <c r="I1163" s="179"/>
      <c r="J1163" s="180">
        <f>ROUND(I1163*H1163,0)</f>
        <v>0</v>
      </c>
      <c r="K1163" s="176" t="s">
        <v>327</v>
      </c>
      <c r="L1163" s="39"/>
      <c r="M1163" s="181" t="s">
        <v>1</v>
      </c>
      <c r="N1163" s="182" t="s">
        <v>42</v>
      </c>
      <c r="O1163" s="77"/>
      <c r="P1163" s="183">
        <f>O1163*H1163</f>
        <v>0</v>
      </c>
      <c r="Q1163" s="183">
        <v>0</v>
      </c>
      <c r="R1163" s="183">
        <f>Q1163*H1163</f>
        <v>0</v>
      </c>
      <c r="S1163" s="183">
        <v>0.033000000000000002</v>
      </c>
      <c r="T1163" s="184">
        <f>S1163*H1163</f>
        <v>1.98</v>
      </c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  <c r="AR1163" s="185" t="s">
        <v>415</v>
      </c>
      <c r="AT1163" s="185" t="s">
        <v>323</v>
      </c>
      <c r="AU1163" s="185" t="s">
        <v>85</v>
      </c>
      <c r="AY1163" s="19" t="s">
        <v>321</v>
      </c>
      <c r="BE1163" s="186">
        <f>IF(N1163="základní",J1163,0)</f>
        <v>0</v>
      </c>
      <c r="BF1163" s="186">
        <f>IF(N1163="snížená",J1163,0)</f>
        <v>0</v>
      </c>
      <c r="BG1163" s="186">
        <f>IF(N1163="zákl. přenesená",J1163,0)</f>
        <v>0</v>
      </c>
      <c r="BH1163" s="186">
        <f>IF(N1163="sníž. přenesená",J1163,0)</f>
        <v>0</v>
      </c>
      <c r="BI1163" s="186">
        <f>IF(N1163="nulová",J1163,0)</f>
        <v>0</v>
      </c>
      <c r="BJ1163" s="19" t="s">
        <v>8</v>
      </c>
      <c r="BK1163" s="186">
        <f>ROUND(I1163*H1163,0)</f>
        <v>0</v>
      </c>
      <c r="BL1163" s="19" t="s">
        <v>415</v>
      </c>
      <c r="BM1163" s="185" t="s">
        <v>1704</v>
      </c>
    </row>
    <row r="1164" s="13" customFormat="1">
      <c r="A1164" s="13"/>
      <c r="B1164" s="187"/>
      <c r="C1164" s="13"/>
      <c r="D1164" s="188" t="s">
        <v>329</v>
      </c>
      <c r="E1164" s="189" t="s">
        <v>1</v>
      </c>
      <c r="F1164" s="190" t="s">
        <v>1705</v>
      </c>
      <c r="G1164" s="13"/>
      <c r="H1164" s="191">
        <v>60</v>
      </c>
      <c r="I1164" s="192"/>
      <c r="J1164" s="13"/>
      <c r="K1164" s="13"/>
      <c r="L1164" s="187"/>
      <c r="M1164" s="193"/>
      <c r="N1164" s="194"/>
      <c r="O1164" s="194"/>
      <c r="P1164" s="194"/>
      <c r="Q1164" s="194"/>
      <c r="R1164" s="194"/>
      <c r="S1164" s="194"/>
      <c r="T1164" s="195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189" t="s">
        <v>329</v>
      </c>
      <c r="AU1164" s="189" t="s">
        <v>85</v>
      </c>
      <c r="AV1164" s="13" t="s">
        <v>85</v>
      </c>
      <c r="AW1164" s="13" t="s">
        <v>33</v>
      </c>
      <c r="AX1164" s="13" t="s">
        <v>8</v>
      </c>
      <c r="AY1164" s="189" t="s">
        <v>321</v>
      </c>
    </row>
    <row r="1165" s="2" customFormat="1" ht="33" customHeight="1">
      <c r="A1165" s="38"/>
      <c r="B1165" s="173"/>
      <c r="C1165" s="174" t="s">
        <v>1706</v>
      </c>
      <c r="D1165" s="174" t="s">
        <v>323</v>
      </c>
      <c r="E1165" s="175" t="s">
        <v>1707</v>
      </c>
      <c r="F1165" s="176" t="s">
        <v>1708</v>
      </c>
      <c r="G1165" s="177" t="s">
        <v>497</v>
      </c>
      <c r="H1165" s="178">
        <v>122.8</v>
      </c>
      <c r="I1165" s="179"/>
      <c r="J1165" s="180">
        <f>ROUND(I1165*H1165,0)</f>
        <v>0</v>
      </c>
      <c r="K1165" s="176" t="s">
        <v>327</v>
      </c>
      <c r="L1165" s="39"/>
      <c r="M1165" s="181" t="s">
        <v>1</v>
      </c>
      <c r="N1165" s="182" t="s">
        <v>42</v>
      </c>
      <c r="O1165" s="77"/>
      <c r="P1165" s="183">
        <f>O1165*H1165</f>
        <v>0</v>
      </c>
      <c r="Q1165" s="183">
        <v>8.2000000000000001E-05</v>
      </c>
      <c r="R1165" s="183">
        <f>Q1165*H1165</f>
        <v>0.0100696</v>
      </c>
      <c r="S1165" s="183">
        <v>0</v>
      </c>
      <c r="T1165" s="184">
        <f>S1165*H1165</f>
        <v>0</v>
      </c>
      <c r="U1165" s="38"/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  <c r="AR1165" s="185" t="s">
        <v>415</v>
      </c>
      <c r="AT1165" s="185" t="s">
        <v>323</v>
      </c>
      <c r="AU1165" s="185" t="s">
        <v>85</v>
      </c>
      <c r="AY1165" s="19" t="s">
        <v>321</v>
      </c>
      <c r="BE1165" s="186">
        <f>IF(N1165="základní",J1165,0)</f>
        <v>0</v>
      </c>
      <c r="BF1165" s="186">
        <f>IF(N1165="snížená",J1165,0)</f>
        <v>0</v>
      </c>
      <c r="BG1165" s="186">
        <f>IF(N1165="zákl. přenesená",J1165,0)</f>
        <v>0</v>
      </c>
      <c r="BH1165" s="186">
        <f>IF(N1165="sníž. přenesená",J1165,0)</f>
        <v>0</v>
      </c>
      <c r="BI1165" s="186">
        <f>IF(N1165="nulová",J1165,0)</f>
        <v>0</v>
      </c>
      <c r="BJ1165" s="19" t="s">
        <v>8</v>
      </c>
      <c r="BK1165" s="186">
        <f>ROUND(I1165*H1165,0)</f>
        <v>0</v>
      </c>
      <c r="BL1165" s="19" t="s">
        <v>415</v>
      </c>
      <c r="BM1165" s="185" t="s">
        <v>1709</v>
      </c>
    </row>
    <row r="1166" s="13" customFormat="1">
      <c r="A1166" s="13"/>
      <c r="B1166" s="187"/>
      <c r="C1166" s="13"/>
      <c r="D1166" s="188" t="s">
        <v>329</v>
      </c>
      <c r="E1166" s="189" t="s">
        <v>1</v>
      </c>
      <c r="F1166" s="190" t="s">
        <v>1710</v>
      </c>
      <c r="G1166" s="13"/>
      <c r="H1166" s="191">
        <v>34.600000000000001</v>
      </c>
      <c r="I1166" s="192"/>
      <c r="J1166" s="13"/>
      <c r="K1166" s="13"/>
      <c r="L1166" s="187"/>
      <c r="M1166" s="193"/>
      <c r="N1166" s="194"/>
      <c r="O1166" s="194"/>
      <c r="P1166" s="194"/>
      <c r="Q1166" s="194"/>
      <c r="R1166" s="194"/>
      <c r="S1166" s="194"/>
      <c r="T1166" s="195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189" t="s">
        <v>329</v>
      </c>
      <c r="AU1166" s="189" t="s">
        <v>85</v>
      </c>
      <c r="AV1166" s="13" t="s">
        <v>85</v>
      </c>
      <c r="AW1166" s="13" t="s">
        <v>33</v>
      </c>
      <c r="AX1166" s="13" t="s">
        <v>77</v>
      </c>
      <c r="AY1166" s="189" t="s">
        <v>321</v>
      </c>
    </row>
    <row r="1167" s="13" customFormat="1">
      <c r="A1167" s="13"/>
      <c r="B1167" s="187"/>
      <c r="C1167" s="13"/>
      <c r="D1167" s="188" t="s">
        <v>329</v>
      </c>
      <c r="E1167" s="189" t="s">
        <v>1</v>
      </c>
      <c r="F1167" s="190" t="s">
        <v>1711</v>
      </c>
      <c r="G1167" s="13"/>
      <c r="H1167" s="191">
        <v>48</v>
      </c>
      <c r="I1167" s="192"/>
      <c r="J1167" s="13"/>
      <c r="K1167" s="13"/>
      <c r="L1167" s="187"/>
      <c r="M1167" s="193"/>
      <c r="N1167" s="194"/>
      <c r="O1167" s="194"/>
      <c r="P1167" s="194"/>
      <c r="Q1167" s="194"/>
      <c r="R1167" s="194"/>
      <c r="S1167" s="194"/>
      <c r="T1167" s="195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189" t="s">
        <v>329</v>
      </c>
      <c r="AU1167" s="189" t="s">
        <v>85</v>
      </c>
      <c r="AV1167" s="13" t="s">
        <v>85</v>
      </c>
      <c r="AW1167" s="13" t="s">
        <v>33</v>
      </c>
      <c r="AX1167" s="13" t="s">
        <v>77</v>
      </c>
      <c r="AY1167" s="189" t="s">
        <v>321</v>
      </c>
    </row>
    <row r="1168" s="13" customFormat="1">
      <c r="A1168" s="13"/>
      <c r="B1168" s="187"/>
      <c r="C1168" s="13"/>
      <c r="D1168" s="188" t="s">
        <v>329</v>
      </c>
      <c r="E1168" s="189" t="s">
        <v>1</v>
      </c>
      <c r="F1168" s="190" t="s">
        <v>1712</v>
      </c>
      <c r="G1168" s="13"/>
      <c r="H1168" s="191">
        <v>27</v>
      </c>
      <c r="I1168" s="192"/>
      <c r="J1168" s="13"/>
      <c r="K1168" s="13"/>
      <c r="L1168" s="187"/>
      <c r="M1168" s="193"/>
      <c r="N1168" s="194"/>
      <c r="O1168" s="194"/>
      <c r="P1168" s="194"/>
      <c r="Q1168" s="194"/>
      <c r="R1168" s="194"/>
      <c r="S1168" s="194"/>
      <c r="T1168" s="195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189" t="s">
        <v>329</v>
      </c>
      <c r="AU1168" s="189" t="s">
        <v>85</v>
      </c>
      <c r="AV1168" s="13" t="s">
        <v>85</v>
      </c>
      <c r="AW1168" s="13" t="s">
        <v>33</v>
      </c>
      <c r="AX1168" s="13" t="s">
        <v>77</v>
      </c>
      <c r="AY1168" s="189" t="s">
        <v>321</v>
      </c>
    </row>
    <row r="1169" s="13" customFormat="1">
      <c r="A1169" s="13"/>
      <c r="B1169" s="187"/>
      <c r="C1169" s="13"/>
      <c r="D1169" s="188" t="s">
        <v>329</v>
      </c>
      <c r="E1169" s="189" t="s">
        <v>1</v>
      </c>
      <c r="F1169" s="190" t="s">
        <v>1713</v>
      </c>
      <c r="G1169" s="13"/>
      <c r="H1169" s="191">
        <v>5.2000000000000002</v>
      </c>
      <c r="I1169" s="192"/>
      <c r="J1169" s="13"/>
      <c r="K1169" s="13"/>
      <c r="L1169" s="187"/>
      <c r="M1169" s="193"/>
      <c r="N1169" s="194"/>
      <c r="O1169" s="194"/>
      <c r="P1169" s="194"/>
      <c r="Q1169" s="194"/>
      <c r="R1169" s="194"/>
      <c r="S1169" s="194"/>
      <c r="T1169" s="195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189" t="s">
        <v>329</v>
      </c>
      <c r="AU1169" s="189" t="s">
        <v>85</v>
      </c>
      <c r="AV1169" s="13" t="s">
        <v>85</v>
      </c>
      <c r="AW1169" s="13" t="s">
        <v>33</v>
      </c>
      <c r="AX1169" s="13" t="s">
        <v>77</v>
      </c>
      <c r="AY1169" s="189" t="s">
        <v>321</v>
      </c>
    </row>
    <row r="1170" s="13" customFormat="1">
      <c r="A1170" s="13"/>
      <c r="B1170" s="187"/>
      <c r="C1170" s="13"/>
      <c r="D1170" s="188" t="s">
        <v>329</v>
      </c>
      <c r="E1170" s="189" t="s">
        <v>1</v>
      </c>
      <c r="F1170" s="190" t="s">
        <v>1714</v>
      </c>
      <c r="G1170" s="13"/>
      <c r="H1170" s="191">
        <v>8</v>
      </c>
      <c r="I1170" s="192"/>
      <c r="J1170" s="13"/>
      <c r="K1170" s="13"/>
      <c r="L1170" s="187"/>
      <c r="M1170" s="193"/>
      <c r="N1170" s="194"/>
      <c r="O1170" s="194"/>
      <c r="P1170" s="194"/>
      <c r="Q1170" s="194"/>
      <c r="R1170" s="194"/>
      <c r="S1170" s="194"/>
      <c r="T1170" s="195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189" t="s">
        <v>329</v>
      </c>
      <c r="AU1170" s="189" t="s">
        <v>85</v>
      </c>
      <c r="AV1170" s="13" t="s">
        <v>85</v>
      </c>
      <c r="AW1170" s="13" t="s">
        <v>33</v>
      </c>
      <c r="AX1170" s="13" t="s">
        <v>77</v>
      </c>
      <c r="AY1170" s="189" t="s">
        <v>321</v>
      </c>
    </row>
    <row r="1171" s="14" customFormat="1">
      <c r="A1171" s="14"/>
      <c r="B1171" s="196"/>
      <c r="C1171" s="14"/>
      <c r="D1171" s="188" t="s">
        <v>329</v>
      </c>
      <c r="E1171" s="197" t="s">
        <v>1</v>
      </c>
      <c r="F1171" s="198" t="s">
        <v>346</v>
      </c>
      <c r="G1171" s="14"/>
      <c r="H1171" s="199">
        <v>122.8</v>
      </c>
      <c r="I1171" s="200"/>
      <c r="J1171" s="14"/>
      <c r="K1171" s="14"/>
      <c r="L1171" s="196"/>
      <c r="M1171" s="201"/>
      <c r="N1171" s="202"/>
      <c r="O1171" s="202"/>
      <c r="P1171" s="202"/>
      <c r="Q1171" s="202"/>
      <c r="R1171" s="202"/>
      <c r="S1171" s="202"/>
      <c r="T1171" s="203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197" t="s">
        <v>329</v>
      </c>
      <c r="AU1171" s="197" t="s">
        <v>85</v>
      </c>
      <c r="AV1171" s="14" t="s">
        <v>88</v>
      </c>
      <c r="AW1171" s="14" t="s">
        <v>33</v>
      </c>
      <c r="AX1171" s="14" t="s">
        <v>8</v>
      </c>
      <c r="AY1171" s="197" t="s">
        <v>321</v>
      </c>
    </row>
    <row r="1172" s="2" customFormat="1" ht="21.75" customHeight="1">
      <c r="A1172" s="38"/>
      <c r="B1172" s="173"/>
      <c r="C1172" s="212" t="s">
        <v>1715</v>
      </c>
      <c r="D1172" s="212" t="s">
        <v>550</v>
      </c>
      <c r="E1172" s="213" t="s">
        <v>1688</v>
      </c>
      <c r="F1172" s="214" t="s">
        <v>1689</v>
      </c>
      <c r="G1172" s="215" t="s">
        <v>326</v>
      </c>
      <c r="H1172" s="216">
        <v>1.778</v>
      </c>
      <c r="I1172" s="217"/>
      <c r="J1172" s="218">
        <f>ROUND(I1172*H1172,0)</f>
        <v>0</v>
      </c>
      <c r="K1172" s="214" t="s">
        <v>327</v>
      </c>
      <c r="L1172" s="219"/>
      <c r="M1172" s="220" t="s">
        <v>1</v>
      </c>
      <c r="N1172" s="221" t="s">
        <v>42</v>
      </c>
      <c r="O1172" s="77"/>
      <c r="P1172" s="183">
        <f>O1172*H1172</f>
        <v>0</v>
      </c>
      <c r="Q1172" s="183">
        <v>0.55000000000000004</v>
      </c>
      <c r="R1172" s="183">
        <f>Q1172*H1172</f>
        <v>0.9779000000000001</v>
      </c>
      <c r="S1172" s="183">
        <v>0</v>
      </c>
      <c r="T1172" s="184">
        <f>S1172*H1172</f>
        <v>0</v>
      </c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R1172" s="185" t="s">
        <v>530</v>
      </c>
      <c r="AT1172" s="185" t="s">
        <v>550</v>
      </c>
      <c r="AU1172" s="185" t="s">
        <v>85</v>
      </c>
      <c r="AY1172" s="19" t="s">
        <v>321</v>
      </c>
      <c r="BE1172" s="186">
        <f>IF(N1172="základní",J1172,0)</f>
        <v>0</v>
      </c>
      <c r="BF1172" s="186">
        <f>IF(N1172="snížená",J1172,0)</f>
        <v>0</v>
      </c>
      <c r="BG1172" s="186">
        <f>IF(N1172="zákl. přenesená",J1172,0)</f>
        <v>0</v>
      </c>
      <c r="BH1172" s="186">
        <f>IF(N1172="sníž. přenesená",J1172,0)</f>
        <v>0</v>
      </c>
      <c r="BI1172" s="186">
        <f>IF(N1172="nulová",J1172,0)</f>
        <v>0</v>
      </c>
      <c r="BJ1172" s="19" t="s">
        <v>8</v>
      </c>
      <c r="BK1172" s="186">
        <f>ROUND(I1172*H1172,0)</f>
        <v>0</v>
      </c>
      <c r="BL1172" s="19" t="s">
        <v>415</v>
      </c>
      <c r="BM1172" s="185" t="s">
        <v>1716</v>
      </c>
    </row>
    <row r="1173" s="13" customFormat="1">
      <c r="A1173" s="13"/>
      <c r="B1173" s="187"/>
      <c r="C1173" s="13"/>
      <c r="D1173" s="188" t="s">
        <v>329</v>
      </c>
      <c r="E1173" s="189" t="s">
        <v>1</v>
      </c>
      <c r="F1173" s="190" t="s">
        <v>1717</v>
      </c>
      <c r="G1173" s="13"/>
      <c r="H1173" s="191">
        <v>0.88700000000000001</v>
      </c>
      <c r="I1173" s="192"/>
      <c r="J1173" s="13"/>
      <c r="K1173" s="13"/>
      <c r="L1173" s="187"/>
      <c r="M1173" s="193"/>
      <c r="N1173" s="194"/>
      <c r="O1173" s="194"/>
      <c r="P1173" s="194"/>
      <c r="Q1173" s="194"/>
      <c r="R1173" s="194"/>
      <c r="S1173" s="194"/>
      <c r="T1173" s="195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189" t="s">
        <v>329</v>
      </c>
      <c r="AU1173" s="189" t="s">
        <v>85</v>
      </c>
      <c r="AV1173" s="13" t="s">
        <v>85</v>
      </c>
      <c r="AW1173" s="13" t="s">
        <v>33</v>
      </c>
      <c r="AX1173" s="13" t="s">
        <v>77</v>
      </c>
      <c r="AY1173" s="189" t="s">
        <v>321</v>
      </c>
    </row>
    <row r="1174" s="13" customFormat="1">
      <c r="A1174" s="13"/>
      <c r="B1174" s="187"/>
      <c r="C1174" s="13"/>
      <c r="D1174" s="188" t="s">
        <v>329</v>
      </c>
      <c r="E1174" s="189" t="s">
        <v>1</v>
      </c>
      <c r="F1174" s="190" t="s">
        <v>1718</v>
      </c>
      <c r="G1174" s="13"/>
      <c r="H1174" s="191">
        <v>0.58199999999999996</v>
      </c>
      <c r="I1174" s="192"/>
      <c r="J1174" s="13"/>
      <c r="K1174" s="13"/>
      <c r="L1174" s="187"/>
      <c r="M1174" s="193"/>
      <c r="N1174" s="194"/>
      <c r="O1174" s="194"/>
      <c r="P1174" s="194"/>
      <c r="Q1174" s="194"/>
      <c r="R1174" s="194"/>
      <c r="S1174" s="194"/>
      <c r="T1174" s="195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189" t="s">
        <v>329</v>
      </c>
      <c r="AU1174" s="189" t="s">
        <v>85</v>
      </c>
      <c r="AV1174" s="13" t="s">
        <v>85</v>
      </c>
      <c r="AW1174" s="13" t="s">
        <v>33</v>
      </c>
      <c r="AX1174" s="13" t="s">
        <v>77</v>
      </c>
      <c r="AY1174" s="189" t="s">
        <v>321</v>
      </c>
    </row>
    <row r="1175" s="13" customFormat="1">
      <c r="A1175" s="13"/>
      <c r="B1175" s="187"/>
      <c r="C1175" s="13"/>
      <c r="D1175" s="188" t="s">
        <v>329</v>
      </c>
      <c r="E1175" s="189" t="s">
        <v>1</v>
      </c>
      <c r="F1175" s="190" t="s">
        <v>1719</v>
      </c>
      <c r="G1175" s="13"/>
      <c r="H1175" s="191">
        <v>0.112</v>
      </c>
      <c r="I1175" s="192"/>
      <c r="J1175" s="13"/>
      <c r="K1175" s="13"/>
      <c r="L1175" s="187"/>
      <c r="M1175" s="193"/>
      <c r="N1175" s="194"/>
      <c r="O1175" s="194"/>
      <c r="P1175" s="194"/>
      <c r="Q1175" s="194"/>
      <c r="R1175" s="194"/>
      <c r="S1175" s="194"/>
      <c r="T1175" s="195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189" t="s">
        <v>329</v>
      </c>
      <c r="AU1175" s="189" t="s">
        <v>85</v>
      </c>
      <c r="AV1175" s="13" t="s">
        <v>85</v>
      </c>
      <c r="AW1175" s="13" t="s">
        <v>33</v>
      </c>
      <c r="AX1175" s="13" t="s">
        <v>77</v>
      </c>
      <c r="AY1175" s="189" t="s">
        <v>321</v>
      </c>
    </row>
    <row r="1176" s="13" customFormat="1">
      <c r="A1176" s="13"/>
      <c r="B1176" s="187"/>
      <c r="C1176" s="13"/>
      <c r="D1176" s="188" t="s">
        <v>329</v>
      </c>
      <c r="E1176" s="189" t="s">
        <v>1</v>
      </c>
      <c r="F1176" s="190" t="s">
        <v>1720</v>
      </c>
      <c r="G1176" s="13"/>
      <c r="H1176" s="191">
        <v>0.19700000000000001</v>
      </c>
      <c r="I1176" s="192"/>
      <c r="J1176" s="13"/>
      <c r="K1176" s="13"/>
      <c r="L1176" s="187"/>
      <c r="M1176" s="193"/>
      <c r="N1176" s="194"/>
      <c r="O1176" s="194"/>
      <c r="P1176" s="194"/>
      <c r="Q1176" s="194"/>
      <c r="R1176" s="194"/>
      <c r="S1176" s="194"/>
      <c r="T1176" s="195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189" t="s">
        <v>329</v>
      </c>
      <c r="AU1176" s="189" t="s">
        <v>85</v>
      </c>
      <c r="AV1176" s="13" t="s">
        <v>85</v>
      </c>
      <c r="AW1176" s="13" t="s">
        <v>33</v>
      </c>
      <c r="AX1176" s="13" t="s">
        <v>77</v>
      </c>
      <c r="AY1176" s="189" t="s">
        <v>321</v>
      </c>
    </row>
    <row r="1177" s="14" customFormat="1">
      <c r="A1177" s="14"/>
      <c r="B1177" s="196"/>
      <c r="C1177" s="14"/>
      <c r="D1177" s="188" t="s">
        <v>329</v>
      </c>
      <c r="E1177" s="197" t="s">
        <v>1</v>
      </c>
      <c r="F1177" s="198" t="s">
        <v>346</v>
      </c>
      <c r="G1177" s="14"/>
      <c r="H1177" s="199">
        <v>1.778</v>
      </c>
      <c r="I1177" s="200"/>
      <c r="J1177" s="14"/>
      <c r="K1177" s="14"/>
      <c r="L1177" s="196"/>
      <c r="M1177" s="201"/>
      <c r="N1177" s="202"/>
      <c r="O1177" s="202"/>
      <c r="P1177" s="202"/>
      <c r="Q1177" s="202"/>
      <c r="R1177" s="202"/>
      <c r="S1177" s="202"/>
      <c r="T1177" s="203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197" t="s">
        <v>329</v>
      </c>
      <c r="AU1177" s="197" t="s">
        <v>85</v>
      </c>
      <c r="AV1177" s="14" t="s">
        <v>88</v>
      </c>
      <c r="AW1177" s="14" t="s">
        <v>33</v>
      </c>
      <c r="AX1177" s="14" t="s">
        <v>8</v>
      </c>
      <c r="AY1177" s="197" t="s">
        <v>321</v>
      </c>
    </row>
    <row r="1178" s="2" customFormat="1" ht="21.75" customHeight="1">
      <c r="A1178" s="38"/>
      <c r="B1178" s="173"/>
      <c r="C1178" s="212" t="s">
        <v>1721</v>
      </c>
      <c r="D1178" s="212" t="s">
        <v>550</v>
      </c>
      <c r="E1178" s="213" t="s">
        <v>1722</v>
      </c>
      <c r="F1178" s="214" t="s">
        <v>1723</v>
      </c>
      <c r="G1178" s="215" t="s">
        <v>326</v>
      </c>
      <c r="H1178" s="216">
        <v>0.57099999999999995</v>
      </c>
      <c r="I1178" s="217"/>
      <c r="J1178" s="218">
        <f>ROUND(I1178*H1178,0)</f>
        <v>0</v>
      </c>
      <c r="K1178" s="214" t="s">
        <v>327</v>
      </c>
      <c r="L1178" s="219"/>
      <c r="M1178" s="220" t="s">
        <v>1</v>
      </c>
      <c r="N1178" s="221" t="s">
        <v>42</v>
      </c>
      <c r="O1178" s="77"/>
      <c r="P1178" s="183">
        <f>O1178*H1178</f>
        <v>0</v>
      </c>
      <c r="Q1178" s="183">
        <v>0.55000000000000004</v>
      </c>
      <c r="R1178" s="183">
        <f>Q1178*H1178</f>
        <v>0.31405</v>
      </c>
      <c r="S1178" s="183">
        <v>0</v>
      </c>
      <c r="T1178" s="184">
        <f>S1178*H1178</f>
        <v>0</v>
      </c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  <c r="AR1178" s="185" t="s">
        <v>530</v>
      </c>
      <c r="AT1178" s="185" t="s">
        <v>550</v>
      </c>
      <c r="AU1178" s="185" t="s">
        <v>85</v>
      </c>
      <c r="AY1178" s="19" t="s">
        <v>321</v>
      </c>
      <c r="BE1178" s="186">
        <f>IF(N1178="základní",J1178,0)</f>
        <v>0</v>
      </c>
      <c r="BF1178" s="186">
        <f>IF(N1178="snížená",J1178,0)</f>
        <v>0</v>
      </c>
      <c r="BG1178" s="186">
        <f>IF(N1178="zákl. přenesená",J1178,0)</f>
        <v>0</v>
      </c>
      <c r="BH1178" s="186">
        <f>IF(N1178="sníž. přenesená",J1178,0)</f>
        <v>0</v>
      </c>
      <c r="BI1178" s="186">
        <f>IF(N1178="nulová",J1178,0)</f>
        <v>0</v>
      </c>
      <c r="BJ1178" s="19" t="s">
        <v>8</v>
      </c>
      <c r="BK1178" s="186">
        <f>ROUND(I1178*H1178,0)</f>
        <v>0</v>
      </c>
      <c r="BL1178" s="19" t="s">
        <v>415</v>
      </c>
      <c r="BM1178" s="185" t="s">
        <v>1724</v>
      </c>
    </row>
    <row r="1179" s="13" customFormat="1">
      <c r="A1179" s="13"/>
      <c r="B1179" s="187"/>
      <c r="C1179" s="13"/>
      <c r="D1179" s="188" t="s">
        <v>329</v>
      </c>
      <c r="E1179" s="189" t="s">
        <v>1</v>
      </c>
      <c r="F1179" s="190" t="s">
        <v>1725</v>
      </c>
      <c r="G1179" s="13"/>
      <c r="H1179" s="191">
        <v>0.57099999999999995</v>
      </c>
      <c r="I1179" s="192"/>
      <c r="J1179" s="13"/>
      <c r="K1179" s="13"/>
      <c r="L1179" s="187"/>
      <c r="M1179" s="193"/>
      <c r="N1179" s="194"/>
      <c r="O1179" s="194"/>
      <c r="P1179" s="194"/>
      <c r="Q1179" s="194"/>
      <c r="R1179" s="194"/>
      <c r="S1179" s="194"/>
      <c r="T1179" s="195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189" t="s">
        <v>329</v>
      </c>
      <c r="AU1179" s="189" t="s">
        <v>85</v>
      </c>
      <c r="AV1179" s="13" t="s">
        <v>85</v>
      </c>
      <c r="AW1179" s="13" t="s">
        <v>33</v>
      </c>
      <c r="AX1179" s="13" t="s">
        <v>8</v>
      </c>
      <c r="AY1179" s="189" t="s">
        <v>321</v>
      </c>
    </row>
    <row r="1180" s="2" customFormat="1" ht="33" customHeight="1">
      <c r="A1180" s="38"/>
      <c r="B1180" s="173"/>
      <c r="C1180" s="174" t="s">
        <v>1726</v>
      </c>
      <c r="D1180" s="174" t="s">
        <v>323</v>
      </c>
      <c r="E1180" s="175" t="s">
        <v>1727</v>
      </c>
      <c r="F1180" s="176" t="s">
        <v>1728</v>
      </c>
      <c r="G1180" s="177" t="s">
        <v>497</v>
      </c>
      <c r="H1180" s="178">
        <v>201</v>
      </c>
      <c r="I1180" s="179"/>
      <c r="J1180" s="180">
        <f>ROUND(I1180*H1180,0)</f>
        <v>0</v>
      </c>
      <c r="K1180" s="176" t="s">
        <v>327</v>
      </c>
      <c r="L1180" s="39"/>
      <c r="M1180" s="181" t="s">
        <v>1</v>
      </c>
      <c r="N1180" s="182" t="s">
        <v>42</v>
      </c>
      <c r="O1180" s="77"/>
      <c r="P1180" s="183">
        <f>O1180*H1180</f>
        <v>0</v>
      </c>
      <c r="Q1180" s="183">
        <v>9.2E-05</v>
      </c>
      <c r="R1180" s="183">
        <f>Q1180*H1180</f>
        <v>0.018492000000000001</v>
      </c>
      <c r="S1180" s="183">
        <v>0</v>
      </c>
      <c r="T1180" s="184">
        <f>S1180*H1180</f>
        <v>0</v>
      </c>
      <c r="U1180" s="38"/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  <c r="AR1180" s="185" t="s">
        <v>415</v>
      </c>
      <c r="AT1180" s="185" t="s">
        <v>323</v>
      </c>
      <c r="AU1180" s="185" t="s">
        <v>85</v>
      </c>
      <c r="AY1180" s="19" t="s">
        <v>321</v>
      </c>
      <c r="BE1180" s="186">
        <f>IF(N1180="základní",J1180,0)</f>
        <v>0</v>
      </c>
      <c r="BF1180" s="186">
        <f>IF(N1180="snížená",J1180,0)</f>
        <v>0</v>
      </c>
      <c r="BG1180" s="186">
        <f>IF(N1180="zákl. přenesená",J1180,0)</f>
        <v>0</v>
      </c>
      <c r="BH1180" s="186">
        <f>IF(N1180="sníž. přenesená",J1180,0)</f>
        <v>0</v>
      </c>
      <c r="BI1180" s="186">
        <f>IF(N1180="nulová",J1180,0)</f>
        <v>0</v>
      </c>
      <c r="BJ1180" s="19" t="s">
        <v>8</v>
      </c>
      <c r="BK1180" s="186">
        <f>ROUND(I1180*H1180,0)</f>
        <v>0</v>
      </c>
      <c r="BL1180" s="19" t="s">
        <v>415</v>
      </c>
      <c r="BM1180" s="185" t="s">
        <v>1729</v>
      </c>
    </row>
    <row r="1181" s="13" customFormat="1">
      <c r="A1181" s="13"/>
      <c r="B1181" s="187"/>
      <c r="C1181" s="13"/>
      <c r="D1181" s="188" t="s">
        <v>329</v>
      </c>
      <c r="E1181" s="189" t="s">
        <v>1</v>
      </c>
      <c r="F1181" s="190" t="s">
        <v>1730</v>
      </c>
      <c r="G1181" s="13"/>
      <c r="H1181" s="191">
        <v>81</v>
      </c>
      <c r="I1181" s="192"/>
      <c r="J1181" s="13"/>
      <c r="K1181" s="13"/>
      <c r="L1181" s="187"/>
      <c r="M1181" s="193"/>
      <c r="N1181" s="194"/>
      <c r="O1181" s="194"/>
      <c r="P1181" s="194"/>
      <c r="Q1181" s="194"/>
      <c r="R1181" s="194"/>
      <c r="S1181" s="194"/>
      <c r="T1181" s="195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189" t="s">
        <v>329</v>
      </c>
      <c r="AU1181" s="189" t="s">
        <v>85</v>
      </c>
      <c r="AV1181" s="13" t="s">
        <v>85</v>
      </c>
      <c r="AW1181" s="13" t="s">
        <v>33</v>
      </c>
      <c r="AX1181" s="13" t="s">
        <v>77</v>
      </c>
      <c r="AY1181" s="189" t="s">
        <v>321</v>
      </c>
    </row>
    <row r="1182" s="13" customFormat="1">
      <c r="A1182" s="13"/>
      <c r="B1182" s="187"/>
      <c r="C1182" s="13"/>
      <c r="D1182" s="188" t="s">
        <v>329</v>
      </c>
      <c r="E1182" s="189" t="s">
        <v>1</v>
      </c>
      <c r="F1182" s="190" t="s">
        <v>1731</v>
      </c>
      <c r="G1182" s="13"/>
      <c r="H1182" s="191">
        <v>120</v>
      </c>
      <c r="I1182" s="192"/>
      <c r="J1182" s="13"/>
      <c r="K1182" s="13"/>
      <c r="L1182" s="187"/>
      <c r="M1182" s="193"/>
      <c r="N1182" s="194"/>
      <c r="O1182" s="194"/>
      <c r="P1182" s="194"/>
      <c r="Q1182" s="194"/>
      <c r="R1182" s="194"/>
      <c r="S1182" s="194"/>
      <c r="T1182" s="195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189" t="s">
        <v>329</v>
      </c>
      <c r="AU1182" s="189" t="s">
        <v>85</v>
      </c>
      <c r="AV1182" s="13" t="s">
        <v>85</v>
      </c>
      <c r="AW1182" s="13" t="s">
        <v>33</v>
      </c>
      <c r="AX1182" s="13" t="s">
        <v>77</v>
      </c>
      <c r="AY1182" s="189" t="s">
        <v>321</v>
      </c>
    </row>
    <row r="1183" s="14" customFormat="1">
      <c r="A1183" s="14"/>
      <c r="B1183" s="196"/>
      <c r="C1183" s="14"/>
      <c r="D1183" s="188" t="s">
        <v>329</v>
      </c>
      <c r="E1183" s="197" t="s">
        <v>1</v>
      </c>
      <c r="F1183" s="198" t="s">
        <v>346</v>
      </c>
      <c r="G1183" s="14"/>
      <c r="H1183" s="199">
        <v>201</v>
      </c>
      <c r="I1183" s="200"/>
      <c r="J1183" s="14"/>
      <c r="K1183" s="14"/>
      <c r="L1183" s="196"/>
      <c r="M1183" s="201"/>
      <c r="N1183" s="202"/>
      <c r="O1183" s="202"/>
      <c r="P1183" s="202"/>
      <c r="Q1183" s="202"/>
      <c r="R1183" s="202"/>
      <c r="S1183" s="202"/>
      <c r="T1183" s="203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197" t="s">
        <v>329</v>
      </c>
      <c r="AU1183" s="197" t="s">
        <v>85</v>
      </c>
      <c r="AV1183" s="14" t="s">
        <v>88</v>
      </c>
      <c r="AW1183" s="14" t="s">
        <v>33</v>
      </c>
      <c r="AX1183" s="14" t="s">
        <v>8</v>
      </c>
      <c r="AY1183" s="197" t="s">
        <v>321</v>
      </c>
    </row>
    <row r="1184" s="2" customFormat="1" ht="21.75" customHeight="1">
      <c r="A1184" s="38"/>
      <c r="B1184" s="173"/>
      <c r="C1184" s="212" t="s">
        <v>1732</v>
      </c>
      <c r="D1184" s="212" t="s">
        <v>550</v>
      </c>
      <c r="E1184" s="213" t="s">
        <v>1733</v>
      </c>
      <c r="F1184" s="214" t="s">
        <v>1734</v>
      </c>
      <c r="G1184" s="215" t="s">
        <v>326</v>
      </c>
      <c r="H1184" s="216">
        <v>5.9950000000000001</v>
      </c>
      <c r="I1184" s="217"/>
      <c r="J1184" s="218">
        <f>ROUND(I1184*H1184,0)</f>
        <v>0</v>
      </c>
      <c r="K1184" s="214" t="s">
        <v>327</v>
      </c>
      <c r="L1184" s="219"/>
      <c r="M1184" s="220" t="s">
        <v>1</v>
      </c>
      <c r="N1184" s="221" t="s">
        <v>42</v>
      </c>
      <c r="O1184" s="77"/>
      <c r="P1184" s="183">
        <f>O1184*H1184</f>
        <v>0</v>
      </c>
      <c r="Q1184" s="183">
        <v>0.55000000000000004</v>
      </c>
      <c r="R1184" s="183">
        <f>Q1184*H1184</f>
        <v>3.2972500000000005</v>
      </c>
      <c r="S1184" s="183">
        <v>0</v>
      </c>
      <c r="T1184" s="184">
        <f>S1184*H1184</f>
        <v>0</v>
      </c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  <c r="AR1184" s="185" t="s">
        <v>530</v>
      </c>
      <c r="AT1184" s="185" t="s">
        <v>550</v>
      </c>
      <c r="AU1184" s="185" t="s">
        <v>85</v>
      </c>
      <c r="AY1184" s="19" t="s">
        <v>321</v>
      </c>
      <c r="BE1184" s="186">
        <f>IF(N1184="základní",J1184,0)</f>
        <v>0</v>
      </c>
      <c r="BF1184" s="186">
        <f>IF(N1184="snížená",J1184,0)</f>
        <v>0</v>
      </c>
      <c r="BG1184" s="186">
        <f>IF(N1184="zákl. přenesená",J1184,0)</f>
        <v>0</v>
      </c>
      <c r="BH1184" s="186">
        <f>IF(N1184="sníž. přenesená",J1184,0)</f>
        <v>0</v>
      </c>
      <c r="BI1184" s="186">
        <f>IF(N1184="nulová",J1184,0)</f>
        <v>0</v>
      </c>
      <c r="BJ1184" s="19" t="s">
        <v>8</v>
      </c>
      <c r="BK1184" s="186">
        <f>ROUND(I1184*H1184,0)</f>
        <v>0</v>
      </c>
      <c r="BL1184" s="19" t="s">
        <v>415</v>
      </c>
      <c r="BM1184" s="185" t="s">
        <v>1735</v>
      </c>
    </row>
    <row r="1185" s="13" customFormat="1">
      <c r="A1185" s="13"/>
      <c r="B1185" s="187"/>
      <c r="C1185" s="13"/>
      <c r="D1185" s="188" t="s">
        <v>329</v>
      </c>
      <c r="E1185" s="189" t="s">
        <v>1</v>
      </c>
      <c r="F1185" s="190" t="s">
        <v>1736</v>
      </c>
      <c r="G1185" s="13"/>
      <c r="H1185" s="191">
        <v>2.3519999999999999</v>
      </c>
      <c r="I1185" s="192"/>
      <c r="J1185" s="13"/>
      <c r="K1185" s="13"/>
      <c r="L1185" s="187"/>
      <c r="M1185" s="193"/>
      <c r="N1185" s="194"/>
      <c r="O1185" s="194"/>
      <c r="P1185" s="194"/>
      <c r="Q1185" s="194"/>
      <c r="R1185" s="194"/>
      <c r="S1185" s="194"/>
      <c r="T1185" s="195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189" t="s">
        <v>329</v>
      </c>
      <c r="AU1185" s="189" t="s">
        <v>85</v>
      </c>
      <c r="AV1185" s="13" t="s">
        <v>85</v>
      </c>
      <c r="AW1185" s="13" t="s">
        <v>33</v>
      </c>
      <c r="AX1185" s="13" t="s">
        <v>77</v>
      </c>
      <c r="AY1185" s="189" t="s">
        <v>321</v>
      </c>
    </row>
    <row r="1186" s="13" customFormat="1">
      <c r="A1186" s="13"/>
      <c r="B1186" s="187"/>
      <c r="C1186" s="13"/>
      <c r="D1186" s="188" t="s">
        <v>329</v>
      </c>
      <c r="E1186" s="189" t="s">
        <v>1</v>
      </c>
      <c r="F1186" s="190" t="s">
        <v>1737</v>
      </c>
      <c r="G1186" s="13"/>
      <c r="H1186" s="191">
        <v>3.6429999999999998</v>
      </c>
      <c r="I1186" s="192"/>
      <c r="J1186" s="13"/>
      <c r="K1186" s="13"/>
      <c r="L1186" s="187"/>
      <c r="M1186" s="193"/>
      <c r="N1186" s="194"/>
      <c r="O1186" s="194"/>
      <c r="P1186" s="194"/>
      <c r="Q1186" s="194"/>
      <c r="R1186" s="194"/>
      <c r="S1186" s="194"/>
      <c r="T1186" s="195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189" t="s">
        <v>329</v>
      </c>
      <c r="AU1186" s="189" t="s">
        <v>85</v>
      </c>
      <c r="AV1186" s="13" t="s">
        <v>85</v>
      </c>
      <c r="AW1186" s="13" t="s">
        <v>33</v>
      </c>
      <c r="AX1186" s="13" t="s">
        <v>77</v>
      </c>
      <c r="AY1186" s="189" t="s">
        <v>321</v>
      </c>
    </row>
    <row r="1187" s="14" customFormat="1">
      <c r="A1187" s="14"/>
      <c r="B1187" s="196"/>
      <c r="C1187" s="14"/>
      <c r="D1187" s="188" t="s">
        <v>329</v>
      </c>
      <c r="E1187" s="197" t="s">
        <v>1</v>
      </c>
      <c r="F1187" s="198" t="s">
        <v>346</v>
      </c>
      <c r="G1187" s="14"/>
      <c r="H1187" s="199">
        <v>5.9950000000000001</v>
      </c>
      <c r="I1187" s="200"/>
      <c r="J1187" s="14"/>
      <c r="K1187" s="14"/>
      <c r="L1187" s="196"/>
      <c r="M1187" s="201"/>
      <c r="N1187" s="202"/>
      <c r="O1187" s="202"/>
      <c r="P1187" s="202"/>
      <c r="Q1187" s="202"/>
      <c r="R1187" s="202"/>
      <c r="S1187" s="202"/>
      <c r="T1187" s="203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197" t="s">
        <v>329</v>
      </c>
      <c r="AU1187" s="197" t="s">
        <v>85</v>
      </c>
      <c r="AV1187" s="14" t="s">
        <v>88</v>
      </c>
      <c r="AW1187" s="14" t="s">
        <v>33</v>
      </c>
      <c r="AX1187" s="14" t="s">
        <v>8</v>
      </c>
      <c r="AY1187" s="197" t="s">
        <v>321</v>
      </c>
    </row>
    <row r="1188" s="2" customFormat="1" ht="33" customHeight="1">
      <c r="A1188" s="38"/>
      <c r="B1188" s="173"/>
      <c r="C1188" s="174" t="s">
        <v>1738</v>
      </c>
      <c r="D1188" s="174" t="s">
        <v>323</v>
      </c>
      <c r="E1188" s="175" t="s">
        <v>1739</v>
      </c>
      <c r="F1188" s="176" t="s">
        <v>1740</v>
      </c>
      <c r="G1188" s="177" t="s">
        <v>497</v>
      </c>
      <c r="H1188" s="178">
        <v>84.5</v>
      </c>
      <c r="I1188" s="179"/>
      <c r="J1188" s="180">
        <f>ROUND(I1188*H1188,0)</f>
        <v>0</v>
      </c>
      <c r="K1188" s="176" t="s">
        <v>327</v>
      </c>
      <c r="L1188" s="39"/>
      <c r="M1188" s="181" t="s">
        <v>1</v>
      </c>
      <c r="N1188" s="182" t="s">
        <v>42</v>
      </c>
      <c r="O1188" s="77"/>
      <c r="P1188" s="183">
        <f>O1188*H1188</f>
        <v>0</v>
      </c>
      <c r="Q1188" s="183">
        <v>0.000102</v>
      </c>
      <c r="R1188" s="183">
        <f>Q1188*H1188</f>
        <v>0.0086189999999999999</v>
      </c>
      <c r="S1188" s="183">
        <v>0</v>
      </c>
      <c r="T1188" s="184">
        <f>S1188*H1188</f>
        <v>0</v>
      </c>
      <c r="U1188" s="38"/>
      <c r="V1188" s="38"/>
      <c r="W1188" s="38"/>
      <c r="X1188" s="38"/>
      <c r="Y1188" s="38"/>
      <c r="Z1188" s="38"/>
      <c r="AA1188" s="38"/>
      <c r="AB1188" s="38"/>
      <c r="AC1188" s="38"/>
      <c r="AD1188" s="38"/>
      <c r="AE1188" s="38"/>
      <c r="AR1188" s="185" t="s">
        <v>415</v>
      </c>
      <c r="AT1188" s="185" t="s">
        <v>323</v>
      </c>
      <c r="AU1188" s="185" t="s">
        <v>85</v>
      </c>
      <c r="AY1188" s="19" t="s">
        <v>321</v>
      </c>
      <c r="BE1188" s="186">
        <f>IF(N1188="základní",J1188,0)</f>
        <v>0</v>
      </c>
      <c r="BF1188" s="186">
        <f>IF(N1188="snížená",J1188,0)</f>
        <v>0</v>
      </c>
      <c r="BG1188" s="186">
        <f>IF(N1188="zákl. přenesená",J1188,0)</f>
        <v>0</v>
      </c>
      <c r="BH1188" s="186">
        <f>IF(N1188="sníž. přenesená",J1188,0)</f>
        <v>0</v>
      </c>
      <c r="BI1188" s="186">
        <f>IF(N1188="nulová",J1188,0)</f>
        <v>0</v>
      </c>
      <c r="BJ1188" s="19" t="s">
        <v>8</v>
      </c>
      <c r="BK1188" s="186">
        <f>ROUND(I1188*H1188,0)</f>
        <v>0</v>
      </c>
      <c r="BL1188" s="19" t="s">
        <v>415</v>
      </c>
      <c r="BM1188" s="185" t="s">
        <v>1741</v>
      </c>
    </row>
    <row r="1189" s="13" customFormat="1">
      <c r="A1189" s="13"/>
      <c r="B1189" s="187"/>
      <c r="C1189" s="13"/>
      <c r="D1189" s="188" t="s">
        <v>329</v>
      </c>
      <c r="E1189" s="189" t="s">
        <v>1</v>
      </c>
      <c r="F1189" s="190" t="s">
        <v>1742</v>
      </c>
      <c r="G1189" s="13"/>
      <c r="H1189" s="191">
        <v>60</v>
      </c>
      <c r="I1189" s="192"/>
      <c r="J1189" s="13"/>
      <c r="K1189" s="13"/>
      <c r="L1189" s="187"/>
      <c r="M1189" s="193"/>
      <c r="N1189" s="194"/>
      <c r="O1189" s="194"/>
      <c r="P1189" s="194"/>
      <c r="Q1189" s="194"/>
      <c r="R1189" s="194"/>
      <c r="S1189" s="194"/>
      <c r="T1189" s="195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189" t="s">
        <v>329</v>
      </c>
      <c r="AU1189" s="189" t="s">
        <v>85</v>
      </c>
      <c r="AV1189" s="13" t="s">
        <v>85</v>
      </c>
      <c r="AW1189" s="13" t="s">
        <v>33</v>
      </c>
      <c r="AX1189" s="13" t="s">
        <v>77</v>
      </c>
      <c r="AY1189" s="189" t="s">
        <v>321</v>
      </c>
    </row>
    <row r="1190" s="13" customFormat="1">
      <c r="A1190" s="13"/>
      <c r="B1190" s="187"/>
      <c r="C1190" s="13"/>
      <c r="D1190" s="188" t="s">
        <v>329</v>
      </c>
      <c r="E1190" s="189" t="s">
        <v>1</v>
      </c>
      <c r="F1190" s="190" t="s">
        <v>1743</v>
      </c>
      <c r="G1190" s="13"/>
      <c r="H1190" s="191">
        <v>24.5</v>
      </c>
      <c r="I1190" s="192"/>
      <c r="J1190" s="13"/>
      <c r="K1190" s="13"/>
      <c r="L1190" s="187"/>
      <c r="M1190" s="193"/>
      <c r="N1190" s="194"/>
      <c r="O1190" s="194"/>
      <c r="P1190" s="194"/>
      <c r="Q1190" s="194"/>
      <c r="R1190" s="194"/>
      <c r="S1190" s="194"/>
      <c r="T1190" s="195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189" t="s">
        <v>329</v>
      </c>
      <c r="AU1190" s="189" t="s">
        <v>85</v>
      </c>
      <c r="AV1190" s="13" t="s">
        <v>85</v>
      </c>
      <c r="AW1190" s="13" t="s">
        <v>33</v>
      </c>
      <c r="AX1190" s="13" t="s">
        <v>77</v>
      </c>
      <c r="AY1190" s="189" t="s">
        <v>321</v>
      </c>
    </row>
    <row r="1191" s="14" customFormat="1">
      <c r="A1191" s="14"/>
      <c r="B1191" s="196"/>
      <c r="C1191" s="14"/>
      <c r="D1191" s="188" t="s">
        <v>329</v>
      </c>
      <c r="E1191" s="197" t="s">
        <v>1</v>
      </c>
      <c r="F1191" s="198" t="s">
        <v>346</v>
      </c>
      <c r="G1191" s="14"/>
      <c r="H1191" s="199">
        <v>84.5</v>
      </c>
      <c r="I1191" s="200"/>
      <c r="J1191" s="14"/>
      <c r="K1191" s="14"/>
      <c r="L1191" s="196"/>
      <c r="M1191" s="201"/>
      <c r="N1191" s="202"/>
      <c r="O1191" s="202"/>
      <c r="P1191" s="202"/>
      <c r="Q1191" s="202"/>
      <c r="R1191" s="202"/>
      <c r="S1191" s="202"/>
      <c r="T1191" s="203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197" t="s">
        <v>329</v>
      </c>
      <c r="AU1191" s="197" t="s">
        <v>85</v>
      </c>
      <c r="AV1191" s="14" t="s">
        <v>88</v>
      </c>
      <c r="AW1191" s="14" t="s">
        <v>33</v>
      </c>
      <c r="AX1191" s="14" t="s">
        <v>8</v>
      </c>
      <c r="AY1191" s="197" t="s">
        <v>321</v>
      </c>
    </row>
    <row r="1192" s="2" customFormat="1" ht="21.75" customHeight="1">
      <c r="A1192" s="38"/>
      <c r="B1192" s="173"/>
      <c r="C1192" s="212" t="s">
        <v>1744</v>
      </c>
      <c r="D1192" s="212" t="s">
        <v>550</v>
      </c>
      <c r="E1192" s="213" t="s">
        <v>1745</v>
      </c>
      <c r="F1192" s="214" t="s">
        <v>1746</v>
      </c>
      <c r="G1192" s="215" t="s">
        <v>326</v>
      </c>
      <c r="H1192" s="216">
        <v>4.4880000000000004</v>
      </c>
      <c r="I1192" s="217"/>
      <c r="J1192" s="218">
        <f>ROUND(I1192*H1192,0)</f>
        <v>0</v>
      </c>
      <c r="K1192" s="214" t="s">
        <v>327</v>
      </c>
      <c r="L1192" s="219"/>
      <c r="M1192" s="220" t="s">
        <v>1</v>
      </c>
      <c r="N1192" s="221" t="s">
        <v>42</v>
      </c>
      <c r="O1192" s="77"/>
      <c r="P1192" s="183">
        <f>O1192*H1192</f>
        <v>0</v>
      </c>
      <c r="Q1192" s="183">
        <v>0.55000000000000004</v>
      </c>
      <c r="R1192" s="183">
        <f>Q1192*H1192</f>
        <v>2.4684000000000004</v>
      </c>
      <c r="S1192" s="183">
        <v>0</v>
      </c>
      <c r="T1192" s="184">
        <f>S1192*H1192</f>
        <v>0</v>
      </c>
      <c r="U1192" s="38"/>
      <c r="V1192" s="38"/>
      <c r="W1192" s="38"/>
      <c r="X1192" s="38"/>
      <c r="Y1192" s="38"/>
      <c r="Z1192" s="38"/>
      <c r="AA1192" s="38"/>
      <c r="AB1192" s="38"/>
      <c r="AC1192" s="38"/>
      <c r="AD1192" s="38"/>
      <c r="AE1192" s="38"/>
      <c r="AR1192" s="185" t="s">
        <v>530</v>
      </c>
      <c r="AT1192" s="185" t="s">
        <v>550</v>
      </c>
      <c r="AU1192" s="185" t="s">
        <v>85</v>
      </c>
      <c r="AY1192" s="19" t="s">
        <v>321</v>
      </c>
      <c r="BE1192" s="186">
        <f>IF(N1192="základní",J1192,0)</f>
        <v>0</v>
      </c>
      <c r="BF1192" s="186">
        <f>IF(N1192="snížená",J1192,0)</f>
        <v>0</v>
      </c>
      <c r="BG1192" s="186">
        <f>IF(N1192="zákl. přenesená",J1192,0)</f>
        <v>0</v>
      </c>
      <c r="BH1192" s="186">
        <f>IF(N1192="sníž. přenesená",J1192,0)</f>
        <v>0</v>
      </c>
      <c r="BI1192" s="186">
        <f>IF(N1192="nulová",J1192,0)</f>
        <v>0</v>
      </c>
      <c r="BJ1192" s="19" t="s">
        <v>8</v>
      </c>
      <c r="BK1192" s="186">
        <f>ROUND(I1192*H1192,0)</f>
        <v>0</v>
      </c>
      <c r="BL1192" s="19" t="s">
        <v>415</v>
      </c>
      <c r="BM1192" s="185" t="s">
        <v>1747</v>
      </c>
    </row>
    <row r="1193" s="13" customFormat="1">
      <c r="A1193" s="13"/>
      <c r="B1193" s="187"/>
      <c r="C1193" s="13"/>
      <c r="D1193" s="188" t="s">
        <v>329</v>
      </c>
      <c r="E1193" s="189" t="s">
        <v>1</v>
      </c>
      <c r="F1193" s="190" t="s">
        <v>1748</v>
      </c>
      <c r="G1193" s="13"/>
      <c r="H1193" s="191">
        <v>3.194</v>
      </c>
      <c r="I1193" s="192"/>
      <c r="J1193" s="13"/>
      <c r="K1193" s="13"/>
      <c r="L1193" s="187"/>
      <c r="M1193" s="193"/>
      <c r="N1193" s="194"/>
      <c r="O1193" s="194"/>
      <c r="P1193" s="194"/>
      <c r="Q1193" s="194"/>
      <c r="R1193" s="194"/>
      <c r="S1193" s="194"/>
      <c r="T1193" s="195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189" t="s">
        <v>329</v>
      </c>
      <c r="AU1193" s="189" t="s">
        <v>85</v>
      </c>
      <c r="AV1193" s="13" t="s">
        <v>85</v>
      </c>
      <c r="AW1193" s="13" t="s">
        <v>33</v>
      </c>
      <c r="AX1193" s="13" t="s">
        <v>77</v>
      </c>
      <c r="AY1193" s="189" t="s">
        <v>321</v>
      </c>
    </row>
    <row r="1194" s="13" customFormat="1">
      <c r="A1194" s="13"/>
      <c r="B1194" s="187"/>
      <c r="C1194" s="13"/>
      <c r="D1194" s="188" t="s">
        <v>329</v>
      </c>
      <c r="E1194" s="189" t="s">
        <v>1</v>
      </c>
      <c r="F1194" s="190" t="s">
        <v>1749</v>
      </c>
      <c r="G1194" s="13"/>
      <c r="H1194" s="191">
        <v>1.294</v>
      </c>
      <c r="I1194" s="192"/>
      <c r="J1194" s="13"/>
      <c r="K1194" s="13"/>
      <c r="L1194" s="187"/>
      <c r="M1194" s="193"/>
      <c r="N1194" s="194"/>
      <c r="O1194" s="194"/>
      <c r="P1194" s="194"/>
      <c r="Q1194" s="194"/>
      <c r="R1194" s="194"/>
      <c r="S1194" s="194"/>
      <c r="T1194" s="195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189" t="s">
        <v>329</v>
      </c>
      <c r="AU1194" s="189" t="s">
        <v>85</v>
      </c>
      <c r="AV1194" s="13" t="s">
        <v>85</v>
      </c>
      <c r="AW1194" s="13" t="s">
        <v>33</v>
      </c>
      <c r="AX1194" s="13" t="s">
        <v>77</v>
      </c>
      <c r="AY1194" s="189" t="s">
        <v>321</v>
      </c>
    </row>
    <row r="1195" s="14" customFormat="1">
      <c r="A1195" s="14"/>
      <c r="B1195" s="196"/>
      <c r="C1195" s="14"/>
      <c r="D1195" s="188" t="s">
        <v>329</v>
      </c>
      <c r="E1195" s="197" t="s">
        <v>1</v>
      </c>
      <c r="F1195" s="198" t="s">
        <v>346</v>
      </c>
      <c r="G1195" s="14"/>
      <c r="H1195" s="199">
        <v>4.4880000000000004</v>
      </c>
      <c r="I1195" s="200"/>
      <c r="J1195" s="14"/>
      <c r="K1195" s="14"/>
      <c r="L1195" s="196"/>
      <c r="M1195" s="201"/>
      <c r="N1195" s="202"/>
      <c r="O1195" s="202"/>
      <c r="P1195" s="202"/>
      <c r="Q1195" s="202"/>
      <c r="R1195" s="202"/>
      <c r="S1195" s="202"/>
      <c r="T1195" s="203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197" t="s">
        <v>329</v>
      </c>
      <c r="AU1195" s="197" t="s">
        <v>85</v>
      </c>
      <c r="AV1195" s="14" t="s">
        <v>88</v>
      </c>
      <c r="AW1195" s="14" t="s">
        <v>33</v>
      </c>
      <c r="AX1195" s="14" t="s">
        <v>8</v>
      </c>
      <c r="AY1195" s="197" t="s">
        <v>321</v>
      </c>
    </row>
    <row r="1196" s="2" customFormat="1" ht="24.15" customHeight="1">
      <c r="A1196" s="38"/>
      <c r="B1196" s="173"/>
      <c r="C1196" s="174" t="s">
        <v>1750</v>
      </c>
      <c r="D1196" s="174" t="s">
        <v>323</v>
      </c>
      <c r="E1196" s="175" t="s">
        <v>1751</v>
      </c>
      <c r="F1196" s="176" t="s">
        <v>1752</v>
      </c>
      <c r="G1196" s="177" t="s">
        <v>497</v>
      </c>
      <c r="H1196" s="178">
        <v>21</v>
      </c>
      <c r="I1196" s="179"/>
      <c r="J1196" s="180">
        <f>ROUND(I1196*H1196,0)</f>
        <v>0</v>
      </c>
      <c r="K1196" s="176" t="s">
        <v>327</v>
      </c>
      <c r="L1196" s="39"/>
      <c r="M1196" s="181" t="s">
        <v>1</v>
      </c>
      <c r="N1196" s="182" t="s">
        <v>42</v>
      </c>
      <c r="O1196" s="77"/>
      <c r="P1196" s="183">
        <f>O1196*H1196</f>
        <v>0</v>
      </c>
      <c r="Q1196" s="183">
        <v>0</v>
      </c>
      <c r="R1196" s="183">
        <f>Q1196*H1196</f>
        <v>0</v>
      </c>
      <c r="S1196" s="183">
        <v>0</v>
      </c>
      <c r="T1196" s="184">
        <f>S1196*H1196</f>
        <v>0</v>
      </c>
      <c r="U1196" s="38"/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  <c r="AR1196" s="185" t="s">
        <v>415</v>
      </c>
      <c r="AT1196" s="185" t="s">
        <v>323</v>
      </c>
      <c r="AU1196" s="185" t="s">
        <v>85</v>
      </c>
      <c r="AY1196" s="19" t="s">
        <v>321</v>
      </c>
      <c r="BE1196" s="186">
        <f>IF(N1196="základní",J1196,0)</f>
        <v>0</v>
      </c>
      <c r="BF1196" s="186">
        <f>IF(N1196="snížená",J1196,0)</f>
        <v>0</v>
      </c>
      <c r="BG1196" s="186">
        <f>IF(N1196="zákl. přenesená",J1196,0)</f>
        <v>0</v>
      </c>
      <c r="BH1196" s="186">
        <f>IF(N1196="sníž. přenesená",J1196,0)</f>
        <v>0</v>
      </c>
      <c r="BI1196" s="186">
        <f>IF(N1196="nulová",J1196,0)</f>
        <v>0</v>
      </c>
      <c r="BJ1196" s="19" t="s">
        <v>8</v>
      </c>
      <c r="BK1196" s="186">
        <f>ROUND(I1196*H1196,0)</f>
        <v>0</v>
      </c>
      <c r="BL1196" s="19" t="s">
        <v>415</v>
      </c>
      <c r="BM1196" s="185" t="s">
        <v>1753</v>
      </c>
    </row>
    <row r="1197" s="13" customFormat="1">
      <c r="A1197" s="13"/>
      <c r="B1197" s="187"/>
      <c r="C1197" s="13"/>
      <c r="D1197" s="188" t="s">
        <v>329</v>
      </c>
      <c r="E1197" s="189" t="s">
        <v>1</v>
      </c>
      <c r="F1197" s="190" t="s">
        <v>1754</v>
      </c>
      <c r="G1197" s="13"/>
      <c r="H1197" s="191">
        <v>21</v>
      </c>
      <c r="I1197" s="192"/>
      <c r="J1197" s="13"/>
      <c r="K1197" s="13"/>
      <c r="L1197" s="187"/>
      <c r="M1197" s="193"/>
      <c r="N1197" s="194"/>
      <c r="O1197" s="194"/>
      <c r="P1197" s="194"/>
      <c r="Q1197" s="194"/>
      <c r="R1197" s="194"/>
      <c r="S1197" s="194"/>
      <c r="T1197" s="195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189" t="s">
        <v>329</v>
      </c>
      <c r="AU1197" s="189" t="s">
        <v>85</v>
      </c>
      <c r="AV1197" s="13" t="s">
        <v>85</v>
      </c>
      <c r="AW1197" s="13" t="s">
        <v>33</v>
      </c>
      <c r="AX1197" s="13" t="s">
        <v>8</v>
      </c>
      <c r="AY1197" s="189" t="s">
        <v>321</v>
      </c>
    </row>
    <row r="1198" s="2" customFormat="1" ht="24.15" customHeight="1">
      <c r="A1198" s="38"/>
      <c r="B1198" s="173"/>
      <c r="C1198" s="174" t="s">
        <v>1755</v>
      </c>
      <c r="D1198" s="174" t="s">
        <v>323</v>
      </c>
      <c r="E1198" s="175" t="s">
        <v>1756</v>
      </c>
      <c r="F1198" s="176" t="s">
        <v>1757</v>
      </c>
      <c r="G1198" s="177" t="s">
        <v>497</v>
      </c>
      <c r="H1198" s="178">
        <v>128</v>
      </c>
      <c r="I1198" s="179"/>
      <c r="J1198" s="180">
        <f>ROUND(I1198*H1198,0)</f>
        <v>0</v>
      </c>
      <c r="K1198" s="176" t="s">
        <v>327</v>
      </c>
      <c r="L1198" s="39"/>
      <c r="M1198" s="181" t="s">
        <v>1</v>
      </c>
      <c r="N1198" s="182" t="s">
        <v>42</v>
      </c>
      <c r="O1198" s="77"/>
      <c r="P1198" s="183">
        <f>O1198*H1198</f>
        <v>0</v>
      </c>
      <c r="Q1198" s="183">
        <v>0</v>
      </c>
      <c r="R1198" s="183">
        <f>Q1198*H1198</f>
        <v>0</v>
      </c>
      <c r="S1198" s="183">
        <v>0</v>
      </c>
      <c r="T1198" s="184">
        <f>S1198*H1198</f>
        <v>0</v>
      </c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  <c r="AR1198" s="185" t="s">
        <v>415</v>
      </c>
      <c r="AT1198" s="185" t="s">
        <v>323</v>
      </c>
      <c r="AU1198" s="185" t="s">
        <v>85</v>
      </c>
      <c r="AY1198" s="19" t="s">
        <v>321</v>
      </c>
      <c r="BE1198" s="186">
        <f>IF(N1198="základní",J1198,0)</f>
        <v>0</v>
      </c>
      <c r="BF1198" s="186">
        <f>IF(N1198="snížená",J1198,0)</f>
        <v>0</v>
      </c>
      <c r="BG1198" s="186">
        <f>IF(N1198="zákl. přenesená",J1198,0)</f>
        <v>0</v>
      </c>
      <c r="BH1198" s="186">
        <f>IF(N1198="sníž. přenesená",J1198,0)</f>
        <v>0</v>
      </c>
      <c r="BI1198" s="186">
        <f>IF(N1198="nulová",J1198,0)</f>
        <v>0</v>
      </c>
      <c r="BJ1198" s="19" t="s">
        <v>8</v>
      </c>
      <c r="BK1198" s="186">
        <f>ROUND(I1198*H1198,0)</f>
        <v>0</v>
      </c>
      <c r="BL1198" s="19" t="s">
        <v>415</v>
      </c>
      <c r="BM1198" s="185" t="s">
        <v>1758</v>
      </c>
    </row>
    <row r="1199" s="13" customFormat="1">
      <c r="A1199" s="13"/>
      <c r="B1199" s="187"/>
      <c r="C1199" s="13"/>
      <c r="D1199" s="188" t="s">
        <v>329</v>
      </c>
      <c r="E1199" s="189" t="s">
        <v>1</v>
      </c>
      <c r="F1199" s="190" t="s">
        <v>1759</v>
      </c>
      <c r="G1199" s="13"/>
      <c r="H1199" s="191">
        <v>128</v>
      </c>
      <c r="I1199" s="192"/>
      <c r="J1199" s="13"/>
      <c r="K1199" s="13"/>
      <c r="L1199" s="187"/>
      <c r="M1199" s="193"/>
      <c r="N1199" s="194"/>
      <c r="O1199" s="194"/>
      <c r="P1199" s="194"/>
      <c r="Q1199" s="194"/>
      <c r="R1199" s="194"/>
      <c r="S1199" s="194"/>
      <c r="T1199" s="195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189" t="s">
        <v>329</v>
      </c>
      <c r="AU1199" s="189" t="s">
        <v>85</v>
      </c>
      <c r="AV1199" s="13" t="s">
        <v>85</v>
      </c>
      <c r="AW1199" s="13" t="s">
        <v>33</v>
      </c>
      <c r="AX1199" s="13" t="s">
        <v>8</v>
      </c>
      <c r="AY1199" s="189" t="s">
        <v>321</v>
      </c>
    </row>
    <row r="1200" s="2" customFormat="1" ht="33" customHeight="1">
      <c r="A1200" s="38"/>
      <c r="B1200" s="173"/>
      <c r="C1200" s="174" t="s">
        <v>1760</v>
      </c>
      <c r="D1200" s="174" t="s">
        <v>323</v>
      </c>
      <c r="E1200" s="175" t="s">
        <v>1761</v>
      </c>
      <c r="F1200" s="176" t="s">
        <v>1762</v>
      </c>
      <c r="G1200" s="177" t="s">
        <v>355</v>
      </c>
      <c r="H1200" s="178">
        <v>735.25300000000004</v>
      </c>
      <c r="I1200" s="179"/>
      <c r="J1200" s="180">
        <f>ROUND(I1200*H1200,0)</f>
        <v>0</v>
      </c>
      <c r="K1200" s="176" t="s">
        <v>327</v>
      </c>
      <c r="L1200" s="39"/>
      <c r="M1200" s="181" t="s">
        <v>1</v>
      </c>
      <c r="N1200" s="182" t="s">
        <v>42</v>
      </c>
      <c r="O1200" s="77"/>
      <c r="P1200" s="183">
        <f>O1200*H1200</f>
        <v>0</v>
      </c>
      <c r="Q1200" s="183">
        <v>0</v>
      </c>
      <c r="R1200" s="183">
        <f>Q1200*H1200</f>
        <v>0</v>
      </c>
      <c r="S1200" s="183">
        <v>0</v>
      </c>
      <c r="T1200" s="184">
        <f>S1200*H1200</f>
        <v>0</v>
      </c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  <c r="AR1200" s="185" t="s">
        <v>415</v>
      </c>
      <c r="AT1200" s="185" t="s">
        <v>323</v>
      </c>
      <c r="AU1200" s="185" t="s">
        <v>85</v>
      </c>
      <c r="AY1200" s="19" t="s">
        <v>321</v>
      </c>
      <c r="BE1200" s="186">
        <f>IF(N1200="základní",J1200,0)</f>
        <v>0</v>
      </c>
      <c r="BF1200" s="186">
        <f>IF(N1200="snížená",J1200,0)</f>
        <v>0</v>
      </c>
      <c r="BG1200" s="186">
        <f>IF(N1200="zákl. přenesená",J1200,0)</f>
        <v>0</v>
      </c>
      <c r="BH1200" s="186">
        <f>IF(N1200="sníž. přenesená",J1200,0)</f>
        <v>0</v>
      </c>
      <c r="BI1200" s="186">
        <f>IF(N1200="nulová",J1200,0)</f>
        <v>0</v>
      </c>
      <c r="BJ1200" s="19" t="s">
        <v>8</v>
      </c>
      <c r="BK1200" s="186">
        <f>ROUND(I1200*H1200,0)</f>
        <v>0</v>
      </c>
      <c r="BL1200" s="19" t="s">
        <v>415</v>
      </c>
      <c r="BM1200" s="185" t="s">
        <v>1763</v>
      </c>
    </row>
    <row r="1201" s="13" customFormat="1">
      <c r="A1201" s="13"/>
      <c r="B1201" s="187"/>
      <c r="C1201" s="13"/>
      <c r="D1201" s="188" t="s">
        <v>329</v>
      </c>
      <c r="E1201" s="189" t="s">
        <v>1</v>
      </c>
      <c r="F1201" s="190" t="s">
        <v>1764</v>
      </c>
      <c r="G1201" s="13"/>
      <c r="H1201" s="191">
        <v>735.25300000000004</v>
      </c>
      <c r="I1201" s="192"/>
      <c r="J1201" s="13"/>
      <c r="K1201" s="13"/>
      <c r="L1201" s="187"/>
      <c r="M1201" s="193"/>
      <c r="N1201" s="194"/>
      <c r="O1201" s="194"/>
      <c r="P1201" s="194"/>
      <c r="Q1201" s="194"/>
      <c r="R1201" s="194"/>
      <c r="S1201" s="194"/>
      <c r="T1201" s="195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189" t="s">
        <v>329</v>
      </c>
      <c r="AU1201" s="189" t="s">
        <v>85</v>
      </c>
      <c r="AV1201" s="13" t="s">
        <v>85</v>
      </c>
      <c r="AW1201" s="13" t="s">
        <v>33</v>
      </c>
      <c r="AX1201" s="13" t="s">
        <v>77</v>
      </c>
      <c r="AY1201" s="189" t="s">
        <v>321</v>
      </c>
    </row>
    <row r="1202" s="14" customFormat="1">
      <c r="A1202" s="14"/>
      <c r="B1202" s="196"/>
      <c r="C1202" s="14"/>
      <c r="D1202" s="188" t="s">
        <v>329</v>
      </c>
      <c r="E1202" s="197" t="s">
        <v>177</v>
      </c>
      <c r="F1202" s="198" t="s">
        <v>346</v>
      </c>
      <c r="G1202" s="14"/>
      <c r="H1202" s="199">
        <v>735.25300000000004</v>
      </c>
      <c r="I1202" s="200"/>
      <c r="J1202" s="14"/>
      <c r="K1202" s="14"/>
      <c r="L1202" s="196"/>
      <c r="M1202" s="201"/>
      <c r="N1202" s="202"/>
      <c r="O1202" s="202"/>
      <c r="P1202" s="202"/>
      <c r="Q1202" s="202"/>
      <c r="R1202" s="202"/>
      <c r="S1202" s="202"/>
      <c r="T1202" s="203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197" t="s">
        <v>329</v>
      </c>
      <c r="AU1202" s="197" t="s">
        <v>85</v>
      </c>
      <c r="AV1202" s="14" t="s">
        <v>88</v>
      </c>
      <c r="AW1202" s="14" t="s">
        <v>33</v>
      </c>
      <c r="AX1202" s="14" t="s">
        <v>8</v>
      </c>
      <c r="AY1202" s="197" t="s">
        <v>321</v>
      </c>
    </row>
    <row r="1203" s="2" customFormat="1" ht="21.75" customHeight="1">
      <c r="A1203" s="38"/>
      <c r="B1203" s="173"/>
      <c r="C1203" s="212" t="s">
        <v>1765</v>
      </c>
      <c r="D1203" s="212" t="s">
        <v>550</v>
      </c>
      <c r="E1203" s="213" t="s">
        <v>1766</v>
      </c>
      <c r="F1203" s="214" t="s">
        <v>1767</v>
      </c>
      <c r="G1203" s="215" t="s">
        <v>326</v>
      </c>
      <c r="H1203" s="216">
        <v>25.881</v>
      </c>
      <c r="I1203" s="217"/>
      <c r="J1203" s="218">
        <f>ROUND(I1203*H1203,0)</f>
        <v>0</v>
      </c>
      <c r="K1203" s="214" t="s">
        <v>327</v>
      </c>
      <c r="L1203" s="219"/>
      <c r="M1203" s="220" t="s">
        <v>1</v>
      </c>
      <c r="N1203" s="221" t="s">
        <v>42</v>
      </c>
      <c r="O1203" s="77"/>
      <c r="P1203" s="183">
        <f>O1203*H1203</f>
        <v>0</v>
      </c>
      <c r="Q1203" s="183">
        <v>0.55000000000000004</v>
      </c>
      <c r="R1203" s="183">
        <f>Q1203*H1203</f>
        <v>14.234550000000001</v>
      </c>
      <c r="S1203" s="183">
        <v>0</v>
      </c>
      <c r="T1203" s="184">
        <f>S1203*H1203</f>
        <v>0</v>
      </c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  <c r="AR1203" s="185" t="s">
        <v>530</v>
      </c>
      <c r="AT1203" s="185" t="s">
        <v>550</v>
      </c>
      <c r="AU1203" s="185" t="s">
        <v>85</v>
      </c>
      <c r="AY1203" s="19" t="s">
        <v>321</v>
      </c>
      <c r="BE1203" s="186">
        <f>IF(N1203="základní",J1203,0)</f>
        <v>0</v>
      </c>
      <c r="BF1203" s="186">
        <f>IF(N1203="snížená",J1203,0)</f>
        <v>0</v>
      </c>
      <c r="BG1203" s="186">
        <f>IF(N1203="zákl. přenesená",J1203,0)</f>
        <v>0</v>
      </c>
      <c r="BH1203" s="186">
        <f>IF(N1203="sníž. přenesená",J1203,0)</f>
        <v>0</v>
      </c>
      <c r="BI1203" s="186">
        <f>IF(N1203="nulová",J1203,0)</f>
        <v>0</v>
      </c>
      <c r="BJ1203" s="19" t="s">
        <v>8</v>
      </c>
      <c r="BK1203" s="186">
        <f>ROUND(I1203*H1203,0)</f>
        <v>0</v>
      </c>
      <c r="BL1203" s="19" t="s">
        <v>415</v>
      </c>
      <c r="BM1203" s="185" t="s">
        <v>1768</v>
      </c>
    </row>
    <row r="1204" s="13" customFormat="1">
      <c r="A1204" s="13"/>
      <c r="B1204" s="187"/>
      <c r="C1204" s="13"/>
      <c r="D1204" s="188" t="s">
        <v>329</v>
      </c>
      <c r="E1204" s="189" t="s">
        <v>1</v>
      </c>
      <c r="F1204" s="190" t="s">
        <v>1769</v>
      </c>
      <c r="G1204" s="13"/>
      <c r="H1204" s="191">
        <v>25.881</v>
      </c>
      <c r="I1204" s="192"/>
      <c r="J1204" s="13"/>
      <c r="K1204" s="13"/>
      <c r="L1204" s="187"/>
      <c r="M1204" s="193"/>
      <c r="N1204" s="194"/>
      <c r="O1204" s="194"/>
      <c r="P1204" s="194"/>
      <c r="Q1204" s="194"/>
      <c r="R1204" s="194"/>
      <c r="S1204" s="194"/>
      <c r="T1204" s="195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189" t="s">
        <v>329</v>
      </c>
      <c r="AU1204" s="189" t="s">
        <v>85</v>
      </c>
      <c r="AV1204" s="13" t="s">
        <v>85</v>
      </c>
      <c r="AW1204" s="13" t="s">
        <v>33</v>
      </c>
      <c r="AX1204" s="13" t="s">
        <v>8</v>
      </c>
      <c r="AY1204" s="189" t="s">
        <v>321</v>
      </c>
    </row>
    <row r="1205" s="2" customFormat="1" ht="16.5" customHeight="1">
      <c r="A1205" s="38"/>
      <c r="B1205" s="173"/>
      <c r="C1205" s="174" t="s">
        <v>1770</v>
      </c>
      <c r="D1205" s="174" t="s">
        <v>323</v>
      </c>
      <c r="E1205" s="175" t="s">
        <v>1771</v>
      </c>
      <c r="F1205" s="176" t="s">
        <v>1772</v>
      </c>
      <c r="G1205" s="177" t="s">
        <v>355</v>
      </c>
      <c r="H1205" s="178">
        <v>723.73299999999995</v>
      </c>
      <c r="I1205" s="179"/>
      <c r="J1205" s="180">
        <f>ROUND(I1205*H1205,0)</f>
        <v>0</v>
      </c>
      <c r="K1205" s="176" t="s">
        <v>327</v>
      </c>
      <c r="L1205" s="39"/>
      <c r="M1205" s="181" t="s">
        <v>1</v>
      </c>
      <c r="N1205" s="182" t="s">
        <v>42</v>
      </c>
      <c r="O1205" s="77"/>
      <c r="P1205" s="183">
        <f>O1205*H1205</f>
        <v>0</v>
      </c>
      <c r="Q1205" s="183">
        <v>0</v>
      </c>
      <c r="R1205" s="183">
        <f>Q1205*H1205</f>
        <v>0</v>
      </c>
      <c r="S1205" s="183">
        <v>0.014999999999999999</v>
      </c>
      <c r="T1205" s="184">
        <f>S1205*H1205</f>
        <v>10.855994999999998</v>
      </c>
      <c r="U1205" s="38"/>
      <c r="V1205" s="38"/>
      <c r="W1205" s="38"/>
      <c r="X1205" s="38"/>
      <c r="Y1205" s="38"/>
      <c r="Z1205" s="38"/>
      <c r="AA1205" s="38"/>
      <c r="AB1205" s="38"/>
      <c r="AC1205" s="38"/>
      <c r="AD1205" s="38"/>
      <c r="AE1205" s="38"/>
      <c r="AR1205" s="185" t="s">
        <v>415</v>
      </c>
      <c r="AT1205" s="185" t="s">
        <v>323</v>
      </c>
      <c r="AU1205" s="185" t="s">
        <v>85</v>
      </c>
      <c r="AY1205" s="19" t="s">
        <v>321</v>
      </c>
      <c r="BE1205" s="186">
        <f>IF(N1205="základní",J1205,0)</f>
        <v>0</v>
      </c>
      <c r="BF1205" s="186">
        <f>IF(N1205="snížená",J1205,0)</f>
        <v>0</v>
      </c>
      <c r="BG1205" s="186">
        <f>IF(N1205="zákl. přenesená",J1205,0)</f>
        <v>0</v>
      </c>
      <c r="BH1205" s="186">
        <f>IF(N1205="sníž. přenesená",J1205,0)</f>
        <v>0</v>
      </c>
      <c r="BI1205" s="186">
        <f>IF(N1205="nulová",J1205,0)</f>
        <v>0</v>
      </c>
      <c r="BJ1205" s="19" t="s">
        <v>8</v>
      </c>
      <c r="BK1205" s="186">
        <f>ROUND(I1205*H1205,0)</f>
        <v>0</v>
      </c>
      <c r="BL1205" s="19" t="s">
        <v>415</v>
      </c>
      <c r="BM1205" s="185" t="s">
        <v>1773</v>
      </c>
    </row>
    <row r="1206" s="13" customFormat="1">
      <c r="A1206" s="13"/>
      <c r="B1206" s="187"/>
      <c r="C1206" s="13"/>
      <c r="D1206" s="188" t="s">
        <v>329</v>
      </c>
      <c r="E1206" s="189" t="s">
        <v>1</v>
      </c>
      <c r="F1206" s="190" t="s">
        <v>1774</v>
      </c>
      <c r="G1206" s="13"/>
      <c r="H1206" s="191">
        <v>723.73299999999995</v>
      </c>
      <c r="I1206" s="192"/>
      <c r="J1206" s="13"/>
      <c r="K1206" s="13"/>
      <c r="L1206" s="187"/>
      <c r="M1206" s="193"/>
      <c r="N1206" s="194"/>
      <c r="O1206" s="194"/>
      <c r="P1206" s="194"/>
      <c r="Q1206" s="194"/>
      <c r="R1206" s="194"/>
      <c r="S1206" s="194"/>
      <c r="T1206" s="195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189" t="s">
        <v>329</v>
      </c>
      <c r="AU1206" s="189" t="s">
        <v>85</v>
      </c>
      <c r="AV1206" s="13" t="s">
        <v>85</v>
      </c>
      <c r="AW1206" s="13" t="s">
        <v>33</v>
      </c>
      <c r="AX1206" s="13" t="s">
        <v>77</v>
      </c>
      <c r="AY1206" s="189" t="s">
        <v>321</v>
      </c>
    </row>
    <row r="1207" s="14" customFormat="1">
      <c r="A1207" s="14"/>
      <c r="B1207" s="196"/>
      <c r="C1207" s="14"/>
      <c r="D1207" s="188" t="s">
        <v>329</v>
      </c>
      <c r="E1207" s="197" t="s">
        <v>1</v>
      </c>
      <c r="F1207" s="198" t="s">
        <v>346</v>
      </c>
      <c r="G1207" s="14"/>
      <c r="H1207" s="199">
        <v>723.73299999999995</v>
      </c>
      <c r="I1207" s="200"/>
      <c r="J1207" s="14"/>
      <c r="K1207" s="14"/>
      <c r="L1207" s="196"/>
      <c r="M1207" s="201"/>
      <c r="N1207" s="202"/>
      <c r="O1207" s="202"/>
      <c r="P1207" s="202"/>
      <c r="Q1207" s="202"/>
      <c r="R1207" s="202"/>
      <c r="S1207" s="202"/>
      <c r="T1207" s="203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197" t="s">
        <v>329</v>
      </c>
      <c r="AU1207" s="197" t="s">
        <v>85</v>
      </c>
      <c r="AV1207" s="14" t="s">
        <v>88</v>
      </c>
      <c r="AW1207" s="14" t="s">
        <v>33</v>
      </c>
      <c r="AX1207" s="14" t="s">
        <v>8</v>
      </c>
      <c r="AY1207" s="197" t="s">
        <v>321</v>
      </c>
    </row>
    <row r="1208" s="2" customFormat="1" ht="16.5" customHeight="1">
      <c r="A1208" s="38"/>
      <c r="B1208" s="173"/>
      <c r="C1208" s="174" t="s">
        <v>1775</v>
      </c>
      <c r="D1208" s="174" t="s">
        <v>323</v>
      </c>
      <c r="E1208" s="175" t="s">
        <v>1776</v>
      </c>
      <c r="F1208" s="176" t="s">
        <v>1777</v>
      </c>
      <c r="G1208" s="177" t="s">
        <v>497</v>
      </c>
      <c r="H1208" s="178">
        <v>629.60000000000002</v>
      </c>
      <c r="I1208" s="179"/>
      <c r="J1208" s="180">
        <f>ROUND(I1208*H1208,0)</f>
        <v>0</v>
      </c>
      <c r="K1208" s="176" t="s">
        <v>327</v>
      </c>
      <c r="L1208" s="39"/>
      <c r="M1208" s="181" t="s">
        <v>1</v>
      </c>
      <c r="N1208" s="182" t="s">
        <v>42</v>
      </c>
      <c r="O1208" s="77"/>
      <c r="P1208" s="183">
        <f>O1208*H1208</f>
        <v>0</v>
      </c>
      <c r="Q1208" s="183">
        <v>2.0999999999999999E-05</v>
      </c>
      <c r="R1208" s="183">
        <f>Q1208*H1208</f>
        <v>0.0132216</v>
      </c>
      <c r="S1208" s="183">
        <v>0</v>
      </c>
      <c r="T1208" s="184">
        <f>S1208*H1208</f>
        <v>0</v>
      </c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R1208" s="185" t="s">
        <v>415</v>
      </c>
      <c r="AT1208" s="185" t="s">
        <v>323</v>
      </c>
      <c r="AU1208" s="185" t="s">
        <v>85</v>
      </c>
      <c r="AY1208" s="19" t="s">
        <v>321</v>
      </c>
      <c r="BE1208" s="186">
        <f>IF(N1208="základní",J1208,0)</f>
        <v>0</v>
      </c>
      <c r="BF1208" s="186">
        <f>IF(N1208="snížená",J1208,0)</f>
        <v>0</v>
      </c>
      <c r="BG1208" s="186">
        <f>IF(N1208="zákl. přenesená",J1208,0)</f>
        <v>0</v>
      </c>
      <c r="BH1208" s="186">
        <f>IF(N1208="sníž. přenesená",J1208,0)</f>
        <v>0</v>
      </c>
      <c r="BI1208" s="186">
        <f>IF(N1208="nulová",J1208,0)</f>
        <v>0</v>
      </c>
      <c r="BJ1208" s="19" t="s">
        <v>8</v>
      </c>
      <c r="BK1208" s="186">
        <f>ROUND(I1208*H1208,0)</f>
        <v>0</v>
      </c>
      <c r="BL1208" s="19" t="s">
        <v>415</v>
      </c>
      <c r="BM1208" s="185" t="s">
        <v>1778</v>
      </c>
    </row>
    <row r="1209" s="13" customFormat="1">
      <c r="A1209" s="13"/>
      <c r="B1209" s="187"/>
      <c r="C1209" s="13"/>
      <c r="D1209" s="188" t="s">
        <v>329</v>
      </c>
      <c r="E1209" s="189" t="s">
        <v>1</v>
      </c>
      <c r="F1209" s="190" t="s">
        <v>1779</v>
      </c>
      <c r="G1209" s="13"/>
      <c r="H1209" s="191">
        <v>572.60000000000002</v>
      </c>
      <c r="I1209" s="192"/>
      <c r="J1209" s="13"/>
      <c r="K1209" s="13"/>
      <c r="L1209" s="187"/>
      <c r="M1209" s="193"/>
      <c r="N1209" s="194"/>
      <c r="O1209" s="194"/>
      <c r="P1209" s="194"/>
      <c r="Q1209" s="194"/>
      <c r="R1209" s="194"/>
      <c r="S1209" s="194"/>
      <c r="T1209" s="195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189" t="s">
        <v>329</v>
      </c>
      <c r="AU1209" s="189" t="s">
        <v>85</v>
      </c>
      <c r="AV1209" s="13" t="s">
        <v>85</v>
      </c>
      <c r="AW1209" s="13" t="s">
        <v>33</v>
      </c>
      <c r="AX1209" s="13" t="s">
        <v>77</v>
      </c>
      <c r="AY1209" s="189" t="s">
        <v>321</v>
      </c>
    </row>
    <row r="1210" s="14" customFormat="1">
      <c r="A1210" s="14"/>
      <c r="B1210" s="196"/>
      <c r="C1210" s="14"/>
      <c r="D1210" s="188" t="s">
        <v>329</v>
      </c>
      <c r="E1210" s="197" t="s">
        <v>180</v>
      </c>
      <c r="F1210" s="198" t="s">
        <v>346</v>
      </c>
      <c r="G1210" s="14"/>
      <c r="H1210" s="199">
        <v>572.60000000000002</v>
      </c>
      <c r="I1210" s="200"/>
      <c r="J1210" s="14"/>
      <c r="K1210" s="14"/>
      <c r="L1210" s="196"/>
      <c r="M1210" s="201"/>
      <c r="N1210" s="202"/>
      <c r="O1210" s="202"/>
      <c r="P1210" s="202"/>
      <c r="Q1210" s="202"/>
      <c r="R1210" s="202"/>
      <c r="S1210" s="202"/>
      <c r="T1210" s="203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197" t="s">
        <v>329</v>
      </c>
      <c r="AU1210" s="197" t="s">
        <v>85</v>
      </c>
      <c r="AV1210" s="14" t="s">
        <v>88</v>
      </c>
      <c r="AW1210" s="14" t="s">
        <v>33</v>
      </c>
      <c r="AX1210" s="14" t="s">
        <v>77</v>
      </c>
      <c r="AY1210" s="197" t="s">
        <v>321</v>
      </c>
    </row>
    <row r="1211" s="13" customFormat="1">
      <c r="A1211" s="13"/>
      <c r="B1211" s="187"/>
      <c r="C1211" s="13"/>
      <c r="D1211" s="188" t="s">
        <v>329</v>
      </c>
      <c r="E1211" s="189" t="s">
        <v>1</v>
      </c>
      <c r="F1211" s="190" t="s">
        <v>1780</v>
      </c>
      <c r="G1211" s="13"/>
      <c r="H1211" s="191">
        <v>57</v>
      </c>
      <c r="I1211" s="192"/>
      <c r="J1211" s="13"/>
      <c r="K1211" s="13"/>
      <c r="L1211" s="187"/>
      <c r="M1211" s="193"/>
      <c r="N1211" s="194"/>
      <c r="O1211" s="194"/>
      <c r="P1211" s="194"/>
      <c r="Q1211" s="194"/>
      <c r="R1211" s="194"/>
      <c r="S1211" s="194"/>
      <c r="T1211" s="195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189" t="s">
        <v>329</v>
      </c>
      <c r="AU1211" s="189" t="s">
        <v>85</v>
      </c>
      <c r="AV1211" s="13" t="s">
        <v>85</v>
      </c>
      <c r="AW1211" s="13" t="s">
        <v>33</v>
      </c>
      <c r="AX1211" s="13" t="s">
        <v>77</v>
      </c>
      <c r="AY1211" s="189" t="s">
        <v>321</v>
      </c>
    </row>
    <row r="1212" s="14" customFormat="1">
      <c r="A1212" s="14"/>
      <c r="B1212" s="196"/>
      <c r="C1212" s="14"/>
      <c r="D1212" s="188" t="s">
        <v>329</v>
      </c>
      <c r="E1212" s="197" t="s">
        <v>183</v>
      </c>
      <c r="F1212" s="198" t="s">
        <v>346</v>
      </c>
      <c r="G1212" s="14"/>
      <c r="H1212" s="199">
        <v>57</v>
      </c>
      <c r="I1212" s="200"/>
      <c r="J1212" s="14"/>
      <c r="K1212" s="14"/>
      <c r="L1212" s="196"/>
      <c r="M1212" s="201"/>
      <c r="N1212" s="202"/>
      <c r="O1212" s="202"/>
      <c r="P1212" s="202"/>
      <c r="Q1212" s="202"/>
      <c r="R1212" s="202"/>
      <c r="S1212" s="202"/>
      <c r="T1212" s="203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197" t="s">
        <v>329</v>
      </c>
      <c r="AU1212" s="197" t="s">
        <v>85</v>
      </c>
      <c r="AV1212" s="14" t="s">
        <v>88</v>
      </c>
      <c r="AW1212" s="14" t="s">
        <v>33</v>
      </c>
      <c r="AX1212" s="14" t="s">
        <v>77</v>
      </c>
      <c r="AY1212" s="197" t="s">
        <v>321</v>
      </c>
    </row>
    <row r="1213" s="15" customFormat="1">
      <c r="A1213" s="15"/>
      <c r="B1213" s="204"/>
      <c r="C1213" s="15"/>
      <c r="D1213" s="188" t="s">
        <v>329</v>
      </c>
      <c r="E1213" s="205" t="s">
        <v>1</v>
      </c>
      <c r="F1213" s="206" t="s">
        <v>442</v>
      </c>
      <c r="G1213" s="15"/>
      <c r="H1213" s="207">
        <v>629.60000000000002</v>
      </c>
      <c r="I1213" s="208"/>
      <c r="J1213" s="15"/>
      <c r="K1213" s="15"/>
      <c r="L1213" s="204"/>
      <c r="M1213" s="209"/>
      <c r="N1213" s="210"/>
      <c r="O1213" s="210"/>
      <c r="P1213" s="210"/>
      <c r="Q1213" s="210"/>
      <c r="R1213" s="210"/>
      <c r="S1213" s="210"/>
      <c r="T1213" s="211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T1213" s="205" t="s">
        <v>329</v>
      </c>
      <c r="AU1213" s="205" t="s">
        <v>85</v>
      </c>
      <c r="AV1213" s="15" t="s">
        <v>91</v>
      </c>
      <c r="AW1213" s="15" t="s">
        <v>33</v>
      </c>
      <c r="AX1213" s="15" t="s">
        <v>8</v>
      </c>
      <c r="AY1213" s="205" t="s">
        <v>321</v>
      </c>
    </row>
    <row r="1214" s="2" customFormat="1" ht="16.5" customHeight="1">
      <c r="A1214" s="38"/>
      <c r="B1214" s="173"/>
      <c r="C1214" s="212" t="s">
        <v>1781</v>
      </c>
      <c r="D1214" s="212" t="s">
        <v>550</v>
      </c>
      <c r="E1214" s="213" t="s">
        <v>1782</v>
      </c>
      <c r="F1214" s="214" t="s">
        <v>1783</v>
      </c>
      <c r="G1214" s="215" t="s">
        <v>326</v>
      </c>
      <c r="H1214" s="216">
        <v>2.2669999999999999</v>
      </c>
      <c r="I1214" s="217"/>
      <c r="J1214" s="218">
        <f>ROUND(I1214*H1214,0)</f>
        <v>0</v>
      </c>
      <c r="K1214" s="214" t="s">
        <v>327</v>
      </c>
      <c r="L1214" s="219"/>
      <c r="M1214" s="220" t="s">
        <v>1</v>
      </c>
      <c r="N1214" s="221" t="s">
        <v>42</v>
      </c>
      <c r="O1214" s="77"/>
      <c r="P1214" s="183">
        <f>O1214*H1214</f>
        <v>0</v>
      </c>
      <c r="Q1214" s="183">
        <v>0.55000000000000004</v>
      </c>
      <c r="R1214" s="183">
        <f>Q1214*H1214</f>
        <v>1.24685</v>
      </c>
      <c r="S1214" s="183">
        <v>0</v>
      </c>
      <c r="T1214" s="184">
        <f>S1214*H1214</f>
        <v>0</v>
      </c>
      <c r="U1214" s="38"/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  <c r="AR1214" s="185" t="s">
        <v>530</v>
      </c>
      <c r="AT1214" s="185" t="s">
        <v>550</v>
      </c>
      <c r="AU1214" s="185" t="s">
        <v>85</v>
      </c>
      <c r="AY1214" s="19" t="s">
        <v>321</v>
      </c>
      <c r="BE1214" s="186">
        <f>IF(N1214="základní",J1214,0)</f>
        <v>0</v>
      </c>
      <c r="BF1214" s="186">
        <f>IF(N1214="snížená",J1214,0)</f>
        <v>0</v>
      </c>
      <c r="BG1214" s="186">
        <f>IF(N1214="zákl. přenesená",J1214,0)</f>
        <v>0</v>
      </c>
      <c r="BH1214" s="186">
        <f>IF(N1214="sníž. přenesená",J1214,0)</f>
        <v>0</v>
      </c>
      <c r="BI1214" s="186">
        <f>IF(N1214="nulová",J1214,0)</f>
        <v>0</v>
      </c>
      <c r="BJ1214" s="19" t="s">
        <v>8</v>
      </c>
      <c r="BK1214" s="186">
        <f>ROUND(I1214*H1214,0)</f>
        <v>0</v>
      </c>
      <c r="BL1214" s="19" t="s">
        <v>415</v>
      </c>
      <c r="BM1214" s="185" t="s">
        <v>1784</v>
      </c>
    </row>
    <row r="1215" s="13" customFormat="1">
      <c r="A1215" s="13"/>
      <c r="B1215" s="187"/>
      <c r="C1215" s="13"/>
      <c r="D1215" s="188" t="s">
        <v>329</v>
      </c>
      <c r="E1215" s="189" t="s">
        <v>1</v>
      </c>
      <c r="F1215" s="190" t="s">
        <v>1785</v>
      </c>
      <c r="G1215" s="13"/>
      <c r="H1215" s="191">
        <v>2.2669999999999999</v>
      </c>
      <c r="I1215" s="192"/>
      <c r="J1215" s="13"/>
      <c r="K1215" s="13"/>
      <c r="L1215" s="187"/>
      <c r="M1215" s="193"/>
      <c r="N1215" s="194"/>
      <c r="O1215" s="194"/>
      <c r="P1215" s="194"/>
      <c r="Q1215" s="194"/>
      <c r="R1215" s="194"/>
      <c r="S1215" s="194"/>
      <c r="T1215" s="195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189" t="s">
        <v>329</v>
      </c>
      <c r="AU1215" s="189" t="s">
        <v>85</v>
      </c>
      <c r="AV1215" s="13" t="s">
        <v>85</v>
      </c>
      <c r="AW1215" s="13" t="s">
        <v>33</v>
      </c>
      <c r="AX1215" s="13" t="s">
        <v>8</v>
      </c>
      <c r="AY1215" s="189" t="s">
        <v>321</v>
      </c>
    </row>
    <row r="1216" s="2" customFormat="1" ht="21.75" customHeight="1">
      <c r="A1216" s="38"/>
      <c r="B1216" s="173"/>
      <c r="C1216" s="212" t="s">
        <v>1786</v>
      </c>
      <c r="D1216" s="212" t="s">
        <v>550</v>
      </c>
      <c r="E1216" s="213" t="s">
        <v>1787</v>
      </c>
      <c r="F1216" s="214" t="s">
        <v>1788</v>
      </c>
      <c r="G1216" s="215" t="s">
        <v>326</v>
      </c>
      <c r="H1216" s="216">
        <v>0.46999999999999997</v>
      </c>
      <c r="I1216" s="217"/>
      <c r="J1216" s="218">
        <f>ROUND(I1216*H1216,0)</f>
        <v>0</v>
      </c>
      <c r="K1216" s="214" t="s">
        <v>327</v>
      </c>
      <c r="L1216" s="219"/>
      <c r="M1216" s="220" t="s">
        <v>1</v>
      </c>
      <c r="N1216" s="221" t="s">
        <v>42</v>
      </c>
      <c r="O1216" s="77"/>
      <c r="P1216" s="183">
        <f>O1216*H1216</f>
        <v>0</v>
      </c>
      <c r="Q1216" s="183">
        <v>0.55000000000000004</v>
      </c>
      <c r="R1216" s="183">
        <f>Q1216*H1216</f>
        <v>0.25850000000000001</v>
      </c>
      <c r="S1216" s="183">
        <v>0</v>
      </c>
      <c r="T1216" s="184">
        <f>S1216*H1216</f>
        <v>0</v>
      </c>
      <c r="U1216" s="38"/>
      <c r="V1216" s="38"/>
      <c r="W1216" s="38"/>
      <c r="X1216" s="38"/>
      <c r="Y1216" s="38"/>
      <c r="Z1216" s="38"/>
      <c r="AA1216" s="38"/>
      <c r="AB1216" s="38"/>
      <c r="AC1216" s="38"/>
      <c r="AD1216" s="38"/>
      <c r="AE1216" s="38"/>
      <c r="AR1216" s="185" t="s">
        <v>530</v>
      </c>
      <c r="AT1216" s="185" t="s">
        <v>550</v>
      </c>
      <c r="AU1216" s="185" t="s">
        <v>85</v>
      </c>
      <c r="AY1216" s="19" t="s">
        <v>321</v>
      </c>
      <c r="BE1216" s="186">
        <f>IF(N1216="základní",J1216,0)</f>
        <v>0</v>
      </c>
      <c r="BF1216" s="186">
        <f>IF(N1216="snížená",J1216,0)</f>
        <v>0</v>
      </c>
      <c r="BG1216" s="186">
        <f>IF(N1216="zákl. přenesená",J1216,0)</f>
        <v>0</v>
      </c>
      <c r="BH1216" s="186">
        <f>IF(N1216="sníž. přenesená",J1216,0)</f>
        <v>0</v>
      </c>
      <c r="BI1216" s="186">
        <f>IF(N1216="nulová",J1216,0)</f>
        <v>0</v>
      </c>
      <c r="BJ1216" s="19" t="s">
        <v>8</v>
      </c>
      <c r="BK1216" s="186">
        <f>ROUND(I1216*H1216,0)</f>
        <v>0</v>
      </c>
      <c r="BL1216" s="19" t="s">
        <v>415</v>
      </c>
      <c r="BM1216" s="185" t="s">
        <v>1789</v>
      </c>
    </row>
    <row r="1217" s="13" customFormat="1">
      <c r="A1217" s="13"/>
      <c r="B1217" s="187"/>
      <c r="C1217" s="13"/>
      <c r="D1217" s="188" t="s">
        <v>329</v>
      </c>
      <c r="E1217" s="189" t="s">
        <v>1</v>
      </c>
      <c r="F1217" s="190" t="s">
        <v>1790</v>
      </c>
      <c r="G1217" s="13"/>
      <c r="H1217" s="191">
        <v>0.46999999999999997</v>
      </c>
      <c r="I1217" s="192"/>
      <c r="J1217" s="13"/>
      <c r="K1217" s="13"/>
      <c r="L1217" s="187"/>
      <c r="M1217" s="193"/>
      <c r="N1217" s="194"/>
      <c r="O1217" s="194"/>
      <c r="P1217" s="194"/>
      <c r="Q1217" s="194"/>
      <c r="R1217" s="194"/>
      <c r="S1217" s="194"/>
      <c r="T1217" s="195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189" t="s">
        <v>329</v>
      </c>
      <c r="AU1217" s="189" t="s">
        <v>85</v>
      </c>
      <c r="AV1217" s="13" t="s">
        <v>85</v>
      </c>
      <c r="AW1217" s="13" t="s">
        <v>33</v>
      </c>
      <c r="AX1217" s="13" t="s">
        <v>77</v>
      </c>
      <c r="AY1217" s="189" t="s">
        <v>321</v>
      </c>
    </row>
    <row r="1218" s="14" customFormat="1">
      <c r="A1218" s="14"/>
      <c r="B1218" s="196"/>
      <c r="C1218" s="14"/>
      <c r="D1218" s="188" t="s">
        <v>329</v>
      </c>
      <c r="E1218" s="197" t="s">
        <v>1</v>
      </c>
      <c r="F1218" s="198" t="s">
        <v>346</v>
      </c>
      <c r="G1218" s="14"/>
      <c r="H1218" s="199">
        <v>0.46999999999999997</v>
      </c>
      <c r="I1218" s="200"/>
      <c r="J1218" s="14"/>
      <c r="K1218" s="14"/>
      <c r="L1218" s="196"/>
      <c r="M1218" s="201"/>
      <c r="N1218" s="202"/>
      <c r="O1218" s="202"/>
      <c r="P1218" s="202"/>
      <c r="Q1218" s="202"/>
      <c r="R1218" s="202"/>
      <c r="S1218" s="202"/>
      <c r="T1218" s="203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197" t="s">
        <v>329</v>
      </c>
      <c r="AU1218" s="197" t="s">
        <v>85</v>
      </c>
      <c r="AV1218" s="14" t="s">
        <v>88</v>
      </c>
      <c r="AW1218" s="14" t="s">
        <v>33</v>
      </c>
      <c r="AX1218" s="14" t="s">
        <v>8</v>
      </c>
      <c r="AY1218" s="197" t="s">
        <v>321</v>
      </c>
    </row>
    <row r="1219" s="2" customFormat="1" ht="24.15" customHeight="1">
      <c r="A1219" s="38"/>
      <c r="B1219" s="173"/>
      <c r="C1219" s="174" t="s">
        <v>1791</v>
      </c>
      <c r="D1219" s="174" t="s">
        <v>323</v>
      </c>
      <c r="E1219" s="175" t="s">
        <v>1792</v>
      </c>
      <c r="F1219" s="176" t="s">
        <v>1793</v>
      </c>
      <c r="G1219" s="177" t="s">
        <v>326</v>
      </c>
      <c r="H1219" s="178">
        <v>26.016999999999999</v>
      </c>
      <c r="I1219" s="179"/>
      <c r="J1219" s="180">
        <f>ROUND(I1219*H1219,0)</f>
        <v>0</v>
      </c>
      <c r="K1219" s="176" t="s">
        <v>327</v>
      </c>
      <c r="L1219" s="39"/>
      <c r="M1219" s="181" t="s">
        <v>1</v>
      </c>
      <c r="N1219" s="182" t="s">
        <v>42</v>
      </c>
      <c r="O1219" s="77"/>
      <c r="P1219" s="183">
        <f>O1219*H1219</f>
        <v>0</v>
      </c>
      <c r="Q1219" s="183">
        <v>0.023297799000000001</v>
      </c>
      <c r="R1219" s="183">
        <f>Q1219*H1219</f>
        <v>0.60613883658300005</v>
      </c>
      <c r="S1219" s="183">
        <v>0</v>
      </c>
      <c r="T1219" s="184">
        <f>S1219*H1219</f>
        <v>0</v>
      </c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R1219" s="185" t="s">
        <v>415</v>
      </c>
      <c r="AT1219" s="185" t="s">
        <v>323</v>
      </c>
      <c r="AU1219" s="185" t="s">
        <v>85</v>
      </c>
      <c r="AY1219" s="19" t="s">
        <v>321</v>
      </c>
      <c r="BE1219" s="186">
        <f>IF(N1219="základní",J1219,0)</f>
        <v>0</v>
      </c>
      <c r="BF1219" s="186">
        <f>IF(N1219="snížená",J1219,0)</f>
        <v>0</v>
      </c>
      <c r="BG1219" s="186">
        <f>IF(N1219="zákl. přenesená",J1219,0)</f>
        <v>0</v>
      </c>
      <c r="BH1219" s="186">
        <f>IF(N1219="sníž. přenesená",J1219,0)</f>
        <v>0</v>
      </c>
      <c r="BI1219" s="186">
        <f>IF(N1219="nulová",J1219,0)</f>
        <v>0</v>
      </c>
      <c r="BJ1219" s="19" t="s">
        <v>8</v>
      </c>
      <c r="BK1219" s="186">
        <f>ROUND(I1219*H1219,0)</f>
        <v>0</v>
      </c>
      <c r="BL1219" s="19" t="s">
        <v>415</v>
      </c>
      <c r="BM1219" s="185" t="s">
        <v>1794</v>
      </c>
    </row>
    <row r="1220" s="13" customFormat="1">
      <c r="A1220" s="13"/>
      <c r="B1220" s="187"/>
      <c r="C1220" s="13"/>
      <c r="D1220" s="188" t="s">
        <v>329</v>
      </c>
      <c r="E1220" s="189" t="s">
        <v>1</v>
      </c>
      <c r="F1220" s="190" t="s">
        <v>1642</v>
      </c>
      <c r="G1220" s="13"/>
      <c r="H1220" s="191">
        <v>23.527999999999999</v>
      </c>
      <c r="I1220" s="192"/>
      <c r="J1220" s="13"/>
      <c r="K1220" s="13"/>
      <c r="L1220" s="187"/>
      <c r="M1220" s="193"/>
      <c r="N1220" s="194"/>
      <c r="O1220" s="194"/>
      <c r="P1220" s="194"/>
      <c r="Q1220" s="194"/>
      <c r="R1220" s="194"/>
      <c r="S1220" s="194"/>
      <c r="T1220" s="195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189" t="s">
        <v>329</v>
      </c>
      <c r="AU1220" s="189" t="s">
        <v>85</v>
      </c>
      <c r="AV1220" s="13" t="s">
        <v>85</v>
      </c>
      <c r="AW1220" s="13" t="s">
        <v>33</v>
      </c>
      <c r="AX1220" s="13" t="s">
        <v>77</v>
      </c>
      <c r="AY1220" s="189" t="s">
        <v>321</v>
      </c>
    </row>
    <row r="1221" s="13" customFormat="1">
      <c r="A1221" s="13"/>
      <c r="B1221" s="187"/>
      <c r="C1221" s="13"/>
      <c r="D1221" s="188" t="s">
        <v>329</v>
      </c>
      <c r="E1221" s="189" t="s">
        <v>1</v>
      </c>
      <c r="F1221" s="190" t="s">
        <v>1643</v>
      </c>
      <c r="G1221" s="13"/>
      <c r="H1221" s="191">
        <v>2.0609999999999999</v>
      </c>
      <c r="I1221" s="192"/>
      <c r="J1221" s="13"/>
      <c r="K1221" s="13"/>
      <c r="L1221" s="187"/>
      <c r="M1221" s="193"/>
      <c r="N1221" s="194"/>
      <c r="O1221" s="194"/>
      <c r="P1221" s="194"/>
      <c r="Q1221" s="194"/>
      <c r="R1221" s="194"/>
      <c r="S1221" s="194"/>
      <c r="T1221" s="195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189" t="s">
        <v>329</v>
      </c>
      <c r="AU1221" s="189" t="s">
        <v>85</v>
      </c>
      <c r="AV1221" s="13" t="s">
        <v>85</v>
      </c>
      <c r="AW1221" s="13" t="s">
        <v>33</v>
      </c>
      <c r="AX1221" s="13" t="s">
        <v>77</v>
      </c>
      <c r="AY1221" s="189" t="s">
        <v>321</v>
      </c>
    </row>
    <row r="1222" s="13" customFormat="1">
      <c r="A1222" s="13"/>
      <c r="B1222" s="187"/>
      <c r="C1222" s="13"/>
      <c r="D1222" s="188" t="s">
        <v>329</v>
      </c>
      <c r="E1222" s="189" t="s">
        <v>1</v>
      </c>
      <c r="F1222" s="190" t="s">
        <v>1644</v>
      </c>
      <c r="G1222" s="13"/>
      <c r="H1222" s="191">
        <v>0.42799999999999999</v>
      </c>
      <c r="I1222" s="192"/>
      <c r="J1222" s="13"/>
      <c r="K1222" s="13"/>
      <c r="L1222" s="187"/>
      <c r="M1222" s="193"/>
      <c r="N1222" s="194"/>
      <c r="O1222" s="194"/>
      <c r="P1222" s="194"/>
      <c r="Q1222" s="194"/>
      <c r="R1222" s="194"/>
      <c r="S1222" s="194"/>
      <c r="T1222" s="195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189" t="s">
        <v>329</v>
      </c>
      <c r="AU1222" s="189" t="s">
        <v>85</v>
      </c>
      <c r="AV1222" s="13" t="s">
        <v>85</v>
      </c>
      <c r="AW1222" s="13" t="s">
        <v>33</v>
      </c>
      <c r="AX1222" s="13" t="s">
        <v>77</v>
      </c>
      <c r="AY1222" s="189" t="s">
        <v>321</v>
      </c>
    </row>
    <row r="1223" s="14" customFormat="1">
      <c r="A1223" s="14"/>
      <c r="B1223" s="196"/>
      <c r="C1223" s="14"/>
      <c r="D1223" s="188" t="s">
        <v>329</v>
      </c>
      <c r="E1223" s="197" t="s">
        <v>1</v>
      </c>
      <c r="F1223" s="198" t="s">
        <v>346</v>
      </c>
      <c r="G1223" s="14"/>
      <c r="H1223" s="199">
        <v>26.016999999999999</v>
      </c>
      <c r="I1223" s="200"/>
      <c r="J1223" s="14"/>
      <c r="K1223" s="14"/>
      <c r="L1223" s="196"/>
      <c r="M1223" s="201"/>
      <c r="N1223" s="202"/>
      <c r="O1223" s="202"/>
      <c r="P1223" s="202"/>
      <c r="Q1223" s="202"/>
      <c r="R1223" s="202"/>
      <c r="S1223" s="202"/>
      <c r="T1223" s="203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197" t="s">
        <v>329</v>
      </c>
      <c r="AU1223" s="197" t="s">
        <v>85</v>
      </c>
      <c r="AV1223" s="14" t="s">
        <v>88</v>
      </c>
      <c r="AW1223" s="14" t="s">
        <v>33</v>
      </c>
      <c r="AX1223" s="14" t="s">
        <v>8</v>
      </c>
      <c r="AY1223" s="197" t="s">
        <v>321</v>
      </c>
    </row>
    <row r="1224" s="2" customFormat="1" ht="24.15" customHeight="1">
      <c r="A1224" s="38"/>
      <c r="B1224" s="173"/>
      <c r="C1224" s="174" t="s">
        <v>1795</v>
      </c>
      <c r="D1224" s="174" t="s">
        <v>323</v>
      </c>
      <c r="E1224" s="175" t="s">
        <v>1796</v>
      </c>
      <c r="F1224" s="176" t="s">
        <v>1797</v>
      </c>
      <c r="G1224" s="177" t="s">
        <v>355</v>
      </c>
      <c r="H1224" s="178">
        <v>214.566</v>
      </c>
      <c r="I1224" s="179"/>
      <c r="J1224" s="180">
        <f>ROUND(I1224*H1224,0)</f>
        <v>0</v>
      </c>
      <c r="K1224" s="176" t="s">
        <v>327</v>
      </c>
      <c r="L1224" s="39"/>
      <c r="M1224" s="181" t="s">
        <v>1</v>
      </c>
      <c r="N1224" s="182" t="s">
        <v>42</v>
      </c>
      <c r="O1224" s="77"/>
      <c r="P1224" s="183">
        <f>O1224*H1224</f>
        <v>0</v>
      </c>
      <c r="Q1224" s="183">
        <v>0</v>
      </c>
      <c r="R1224" s="183">
        <f>Q1224*H1224</f>
        <v>0</v>
      </c>
      <c r="S1224" s="183">
        <v>0</v>
      </c>
      <c r="T1224" s="184">
        <f>S1224*H1224</f>
        <v>0</v>
      </c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  <c r="AR1224" s="185" t="s">
        <v>415</v>
      </c>
      <c r="AT1224" s="185" t="s">
        <v>323</v>
      </c>
      <c r="AU1224" s="185" t="s">
        <v>85</v>
      </c>
      <c r="AY1224" s="19" t="s">
        <v>321</v>
      </c>
      <c r="BE1224" s="186">
        <f>IF(N1224="základní",J1224,0)</f>
        <v>0</v>
      </c>
      <c r="BF1224" s="186">
        <f>IF(N1224="snížená",J1224,0)</f>
        <v>0</v>
      </c>
      <c r="BG1224" s="186">
        <f>IF(N1224="zákl. přenesená",J1224,0)</f>
        <v>0</v>
      </c>
      <c r="BH1224" s="186">
        <f>IF(N1224="sníž. přenesená",J1224,0)</f>
        <v>0</v>
      </c>
      <c r="BI1224" s="186">
        <f>IF(N1224="nulová",J1224,0)</f>
        <v>0</v>
      </c>
      <c r="BJ1224" s="19" t="s">
        <v>8</v>
      </c>
      <c r="BK1224" s="186">
        <f>ROUND(I1224*H1224,0)</f>
        <v>0</v>
      </c>
      <c r="BL1224" s="19" t="s">
        <v>415</v>
      </c>
      <c r="BM1224" s="185" t="s">
        <v>1798</v>
      </c>
    </row>
    <row r="1225" s="13" customFormat="1">
      <c r="A1225" s="13"/>
      <c r="B1225" s="187"/>
      <c r="C1225" s="13"/>
      <c r="D1225" s="188" t="s">
        <v>329</v>
      </c>
      <c r="E1225" s="189" t="s">
        <v>1</v>
      </c>
      <c r="F1225" s="190" t="s">
        <v>1799</v>
      </c>
      <c r="G1225" s="13"/>
      <c r="H1225" s="191">
        <v>57.194000000000003</v>
      </c>
      <c r="I1225" s="192"/>
      <c r="J1225" s="13"/>
      <c r="K1225" s="13"/>
      <c r="L1225" s="187"/>
      <c r="M1225" s="193"/>
      <c r="N1225" s="194"/>
      <c r="O1225" s="194"/>
      <c r="P1225" s="194"/>
      <c r="Q1225" s="194"/>
      <c r="R1225" s="194"/>
      <c r="S1225" s="194"/>
      <c r="T1225" s="195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189" t="s">
        <v>329</v>
      </c>
      <c r="AU1225" s="189" t="s">
        <v>85</v>
      </c>
      <c r="AV1225" s="13" t="s">
        <v>85</v>
      </c>
      <c r="AW1225" s="13" t="s">
        <v>33</v>
      </c>
      <c r="AX1225" s="13" t="s">
        <v>77</v>
      </c>
      <c r="AY1225" s="189" t="s">
        <v>321</v>
      </c>
    </row>
    <row r="1226" s="13" customFormat="1">
      <c r="A1226" s="13"/>
      <c r="B1226" s="187"/>
      <c r="C1226" s="13"/>
      <c r="D1226" s="188" t="s">
        <v>329</v>
      </c>
      <c r="E1226" s="189" t="s">
        <v>1</v>
      </c>
      <c r="F1226" s="190" t="s">
        <v>1800</v>
      </c>
      <c r="G1226" s="13"/>
      <c r="H1226" s="191">
        <v>50.892000000000003</v>
      </c>
      <c r="I1226" s="192"/>
      <c r="J1226" s="13"/>
      <c r="K1226" s="13"/>
      <c r="L1226" s="187"/>
      <c r="M1226" s="193"/>
      <c r="N1226" s="194"/>
      <c r="O1226" s="194"/>
      <c r="P1226" s="194"/>
      <c r="Q1226" s="194"/>
      <c r="R1226" s="194"/>
      <c r="S1226" s="194"/>
      <c r="T1226" s="195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189" t="s">
        <v>329</v>
      </c>
      <c r="AU1226" s="189" t="s">
        <v>85</v>
      </c>
      <c r="AV1226" s="13" t="s">
        <v>85</v>
      </c>
      <c r="AW1226" s="13" t="s">
        <v>33</v>
      </c>
      <c r="AX1226" s="13" t="s">
        <v>77</v>
      </c>
      <c r="AY1226" s="189" t="s">
        <v>321</v>
      </c>
    </row>
    <row r="1227" s="13" customFormat="1">
      <c r="A1227" s="13"/>
      <c r="B1227" s="187"/>
      <c r="C1227" s="13"/>
      <c r="D1227" s="188" t="s">
        <v>329</v>
      </c>
      <c r="E1227" s="189" t="s">
        <v>1</v>
      </c>
      <c r="F1227" s="190" t="s">
        <v>1801</v>
      </c>
      <c r="G1227" s="13"/>
      <c r="H1227" s="191">
        <v>40.392000000000003</v>
      </c>
      <c r="I1227" s="192"/>
      <c r="J1227" s="13"/>
      <c r="K1227" s="13"/>
      <c r="L1227" s="187"/>
      <c r="M1227" s="193"/>
      <c r="N1227" s="194"/>
      <c r="O1227" s="194"/>
      <c r="P1227" s="194"/>
      <c r="Q1227" s="194"/>
      <c r="R1227" s="194"/>
      <c r="S1227" s="194"/>
      <c r="T1227" s="195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189" t="s">
        <v>329</v>
      </c>
      <c r="AU1227" s="189" t="s">
        <v>85</v>
      </c>
      <c r="AV1227" s="13" t="s">
        <v>85</v>
      </c>
      <c r="AW1227" s="13" t="s">
        <v>33</v>
      </c>
      <c r="AX1227" s="13" t="s">
        <v>77</v>
      </c>
      <c r="AY1227" s="189" t="s">
        <v>321</v>
      </c>
    </row>
    <row r="1228" s="13" customFormat="1">
      <c r="A1228" s="13"/>
      <c r="B1228" s="187"/>
      <c r="C1228" s="13"/>
      <c r="D1228" s="188" t="s">
        <v>329</v>
      </c>
      <c r="E1228" s="189" t="s">
        <v>1</v>
      </c>
      <c r="F1228" s="190" t="s">
        <v>1802</v>
      </c>
      <c r="G1228" s="13"/>
      <c r="H1228" s="191">
        <v>50.594000000000001</v>
      </c>
      <c r="I1228" s="192"/>
      <c r="J1228" s="13"/>
      <c r="K1228" s="13"/>
      <c r="L1228" s="187"/>
      <c r="M1228" s="193"/>
      <c r="N1228" s="194"/>
      <c r="O1228" s="194"/>
      <c r="P1228" s="194"/>
      <c r="Q1228" s="194"/>
      <c r="R1228" s="194"/>
      <c r="S1228" s="194"/>
      <c r="T1228" s="195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189" t="s">
        <v>329</v>
      </c>
      <c r="AU1228" s="189" t="s">
        <v>85</v>
      </c>
      <c r="AV1228" s="13" t="s">
        <v>85</v>
      </c>
      <c r="AW1228" s="13" t="s">
        <v>33</v>
      </c>
      <c r="AX1228" s="13" t="s">
        <v>77</v>
      </c>
      <c r="AY1228" s="189" t="s">
        <v>321</v>
      </c>
    </row>
    <row r="1229" s="13" customFormat="1">
      <c r="A1229" s="13"/>
      <c r="B1229" s="187"/>
      <c r="C1229" s="13"/>
      <c r="D1229" s="188" t="s">
        <v>329</v>
      </c>
      <c r="E1229" s="189" t="s">
        <v>1</v>
      </c>
      <c r="F1229" s="190" t="s">
        <v>1803</v>
      </c>
      <c r="G1229" s="13"/>
      <c r="H1229" s="191">
        <v>15.494</v>
      </c>
      <c r="I1229" s="192"/>
      <c r="J1229" s="13"/>
      <c r="K1229" s="13"/>
      <c r="L1229" s="187"/>
      <c r="M1229" s="193"/>
      <c r="N1229" s="194"/>
      <c r="O1229" s="194"/>
      <c r="P1229" s="194"/>
      <c r="Q1229" s="194"/>
      <c r="R1229" s="194"/>
      <c r="S1229" s="194"/>
      <c r="T1229" s="195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189" t="s">
        <v>329</v>
      </c>
      <c r="AU1229" s="189" t="s">
        <v>85</v>
      </c>
      <c r="AV1229" s="13" t="s">
        <v>85</v>
      </c>
      <c r="AW1229" s="13" t="s">
        <v>33</v>
      </c>
      <c r="AX1229" s="13" t="s">
        <v>77</v>
      </c>
      <c r="AY1229" s="189" t="s">
        <v>321</v>
      </c>
    </row>
    <row r="1230" s="14" customFormat="1">
      <c r="A1230" s="14"/>
      <c r="B1230" s="196"/>
      <c r="C1230" s="14"/>
      <c r="D1230" s="188" t="s">
        <v>329</v>
      </c>
      <c r="E1230" s="197" t="s">
        <v>189</v>
      </c>
      <c r="F1230" s="198" t="s">
        <v>1804</v>
      </c>
      <c r="G1230" s="14"/>
      <c r="H1230" s="199">
        <v>214.566</v>
      </c>
      <c r="I1230" s="200"/>
      <c r="J1230" s="14"/>
      <c r="K1230" s="14"/>
      <c r="L1230" s="196"/>
      <c r="M1230" s="201"/>
      <c r="N1230" s="202"/>
      <c r="O1230" s="202"/>
      <c r="P1230" s="202"/>
      <c r="Q1230" s="202"/>
      <c r="R1230" s="202"/>
      <c r="S1230" s="202"/>
      <c r="T1230" s="203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197" t="s">
        <v>329</v>
      </c>
      <c r="AU1230" s="197" t="s">
        <v>85</v>
      </c>
      <c r="AV1230" s="14" t="s">
        <v>88</v>
      </c>
      <c r="AW1230" s="14" t="s">
        <v>33</v>
      </c>
      <c r="AX1230" s="14" t="s">
        <v>8</v>
      </c>
      <c r="AY1230" s="197" t="s">
        <v>321</v>
      </c>
    </row>
    <row r="1231" s="2" customFormat="1" ht="21.75" customHeight="1">
      <c r="A1231" s="38"/>
      <c r="B1231" s="173"/>
      <c r="C1231" s="212" t="s">
        <v>1805</v>
      </c>
      <c r="D1231" s="212" t="s">
        <v>550</v>
      </c>
      <c r="E1231" s="213" t="s">
        <v>1806</v>
      </c>
      <c r="F1231" s="214" t="s">
        <v>1807</v>
      </c>
      <c r="G1231" s="215" t="s">
        <v>355</v>
      </c>
      <c r="H1231" s="216">
        <v>236.023</v>
      </c>
      <c r="I1231" s="217"/>
      <c r="J1231" s="218">
        <f>ROUND(I1231*H1231,0)</f>
        <v>0</v>
      </c>
      <c r="K1231" s="214" t="s">
        <v>327</v>
      </c>
      <c r="L1231" s="219"/>
      <c r="M1231" s="220" t="s">
        <v>1</v>
      </c>
      <c r="N1231" s="221" t="s">
        <v>42</v>
      </c>
      <c r="O1231" s="77"/>
      <c r="P1231" s="183">
        <f>O1231*H1231</f>
        <v>0</v>
      </c>
      <c r="Q1231" s="183">
        <v>0.0034499999999999999</v>
      </c>
      <c r="R1231" s="183">
        <f>Q1231*H1231</f>
        <v>0.81427934999999996</v>
      </c>
      <c r="S1231" s="183">
        <v>0</v>
      </c>
      <c r="T1231" s="184">
        <f>S1231*H1231</f>
        <v>0</v>
      </c>
      <c r="U1231" s="38"/>
      <c r="V1231" s="38"/>
      <c r="W1231" s="38"/>
      <c r="X1231" s="38"/>
      <c r="Y1231" s="38"/>
      <c r="Z1231" s="38"/>
      <c r="AA1231" s="38"/>
      <c r="AB1231" s="38"/>
      <c r="AC1231" s="38"/>
      <c r="AD1231" s="38"/>
      <c r="AE1231" s="38"/>
      <c r="AR1231" s="185" t="s">
        <v>530</v>
      </c>
      <c r="AT1231" s="185" t="s">
        <v>550</v>
      </c>
      <c r="AU1231" s="185" t="s">
        <v>85</v>
      </c>
      <c r="AY1231" s="19" t="s">
        <v>321</v>
      </c>
      <c r="BE1231" s="186">
        <f>IF(N1231="základní",J1231,0)</f>
        <v>0</v>
      </c>
      <c r="BF1231" s="186">
        <f>IF(N1231="snížená",J1231,0)</f>
        <v>0</v>
      </c>
      <c r="BG1231" s="186">
        <f>IF(N1231="zákl. přenesená",J1231,0)</f>
        <v>0</v>
      </c>
      <c r="BH1231" s="186">
        <f>IF(N1231="sníž. přenesená",J1231,0)</f>
        <v>0</v>
      </c>
      <c r="BI1231" s="186">
        <f>IF(N1231="nulová",J1231,0)</f>
        <v>0</v>
      </c>
      <c r="BJ1231" s="19" t="s">
        <v>8</v>
      </c>
      <c r="BK1231" s="186">
        <f>ROUND(I1231*H1231,0)</f>
        <v>0</v>
      </c>
      <c r="BL1231" s="19" t="s">
        <v>415</v>
      </c>
      <c r="BM1231" s="185" t="s">
        <v>1808</v>
      </c>
    </row>
    <row r="1232" s="13" customFormat="1">
      <c r="A1232" s="13"/>
      <c r="B1232" s="187"/>
      <c r="C1232" s="13"/>
      <c r="D1232" s="188" t="s">
        <v>329</v>
      </c>
      <c r="E1232" s="189" t="s">
        <v>1</v>
      </c>
      <c r="F1232" s="190" t="s">
        <v>1809</v>
      </c>
      <c r="G1232" s="13"/>
      <c r="H1232" s="191">
        <v>236.023</v>
      </c>
      <c r="I1232" s="192"/>
      <c r="J1232" s="13"/>
      <c r="K1232" s="13"/>
      <c r="L1232" s="187"/>
      <c r="M1232" s="193"/>
      <c r="N1232" s="194"/>
      <c r="O1232" s="194"/>
      <c r="P1232" s="194"/>
      <c r="Q1232" s="194"/>
      <c r="R1232" s="194"/>
      <c r="S1232" s="194"/>
      <c r="T1232" s="195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189" t="s">
        <v>329</v>
      </c>
      <c r="AU1232" s="189" t="s">
        <v>85</v>
      </c>
      <c r="AV1232" s="13" t="s">
        <v>85</v>
      </c>
      <c r="AW1232" s="13" t="s">
        <v>33</v>
      </c>
      <c r="AX1232" s="13" t="s">
        <v>8</v>
      </c>
      <c r="AY1232" s="189" t="s">
        <v>321</v>
      </c>
    </row>
    <row r="1233" s="2" customFormat="1" ht="16.5" customHeight="1">
      <c r="A1233" s="38"/>
      <c r="B1233" s="173"/>
      <c r="C1233" s="174" t="s">
        <v>1810</v>
      </c>
      <c r="D1233" s="174" t="s">
        <v>323</v>
      </c>
      <c r="E1233" s="175" t="s">
        <v>1811</v>
      </c>
      <c r="F1233" s="176" t="s">
        <v>1812</v>
      </c>
      <c r="G1233" s="177" t="s">
        <v>497</v>
      </c>
      <c r="H1233" s="178">
        <v>440.75999999999999</v>
      </c>
      <c r="I1233" s="179"/>
      <c r="J1233" s="180">
        <f>ROUND(I1233*H1233,0)</f>
        <v>0</v>
      </c>
      <c r="K1233" s="176" t="s">
        <v>327</v>
      </c>
      <c r="L1233" s="39"/>
      <c r="M1233" s="181" t="s">
        <v>1</v>
      </c>
      <c r="N1233" s="182" t="s">
        <v>42</v>
      </c>
      <c r="O1233" s="77"/>
      <c r="P1233" s="183">
        <f>O1233*H1233</f>
        <v>0</v>
      </c>
      <c r="Q1233" s="183">
        <v>1.3004E-05</v>
      </c>
      <c r="R1233" s="183">
        <f>Q1233*H1233</f>
        <v>0.0057316430399999996</v>
      </c>
      <c r="S1233" s="183">
        <v>0</v>
      </c>
      <c r="T1233" s="184">
        <f>S1233*H1233</f>
        <v>0</v>
      </c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  <c r="AR1233" s="185" t="s">
        <v>415</v>
      </c>
      <c r="AT1233" s="185" t="s">
        <v>323</v>
      </c>
      <c r="AU1233" s="185" t="s">
        <v>85</v>
      </c>
      <c r="AY1233" s="19" t="s">
        <v>321</v>
      </c>
      <c r="BE1233" s="186">
        <f>IF(N1233="základní",J1233,0)</f>
        <v>0</v>
      </c>
      <c r="BF1233" s="186">
        <f>IF(N1233="snížená",J1233,0)</f>
        <v>0</v>
      </c>
      <c r="BG1233" s="186">
        <f>IF(N1233="zákl. přenesená",J1233,0)</f>
        <v>0</v>
      </c>
      <c r="BH1233" s="186">
        <f>IF(N1233="sníž. přenesená",J1233,0)</f>
        <v>0</v>
      </c>
      <c r="BI1233" s="186">
        <f>IF(N1233="nulová",J1233,0)</f>
        <v>0</v>
      </c>
      <c r="BJ1233" s="19" t="s">
        <v>8</v>
      </c>
      <c r="BK1233" s="186">
        <f>ROUND(I1233*H1233,0)</f>
        <v>0</v>
      </c>
      <c r="BL1233" s="19" t="s">
        <v>415</v>
      </c>
      <c r="BM1233" s="185" t="s">
        <v>1813</v>
      </c>
    </row>
    <row r="1234" s="13" customFormat="1">
      <c r="A1234" s="13"/>
      <c r="B1234" s="187"/>
      <c r="C1234" s="13"/>
      <c r="D1234" s="188" t="s">
        <v>329</v>
      </c>
      <c r="E1234" s="189" t="s">
        <v>1</v>
      </c>
      <c r="F1234" s="190" t="s">
        <v>1814</v>
      </c>
      <c r="G1234" s="13"/>
      <c r="H1234" s="191">
        <v>117.90000000000001</v>
      </c>
      <c r="I1234" s="192"/>
      <c r="J1234" s="13"/>
      <c r="K1234" s="13"/>
      <c r="L1234" s="187"/>
      <c r="M1234" s="193"/>
      <c r="N1234" s="194"/>
      <c r="O1234" s="194"/>
      <c r="P1234" s="194"/>
      <c r="Q1234" s="194"/>
      <c r="R1234" s="194"/>
      <c r="S1234" s="194"/>
      <c r="T1234" s="195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189" t="s">
        <v>329</v>
      </c>
      <c r="AU1234" s="189" t="s">
        <v>85</v>
      </c>
      <c r="AV1234" s="13" t="s">
        <v>85</v>
      </c>
      <c r="AW1234" s="13" t="s">
        <v>33</v>
      </c>
      <c r="AX1234" s="13" t="s">
        <v>77</v>
      </c>
      <c r="AY1234" s="189" t="s">
        <v>321</v>
      </c>
    </row>
    <row r="1235" s="13" customFormat="1">
      <c r="A1235" s="13"/>
      <c r="B1235" s="187"/>
      <c r="C1235" s="13"/>
      <c r="D1235" s="188" t="s">
        <v>329</v>
      </c>
      <c r="E1235" s="189" t="s">
        <v>1</v>
      </c>
      <c r="F1235" s="190" t="s">
        <v>1815</v>
      </c>
      <c r="G1235" s="13"/>
      <c r="H1235" s="191">
        <v>104.2</v>
      </c>
      <c r="I1235" s="192"/>
      <c r="J1235" s="13"/>
      <c r="K1235" s="13"/>
      <c r="L1235" s="187"/>
      <c r="M1235" s="193"/>
      <c r="N1235" s="194"/>
      <c r="O1235" s="194"/>
      <c r="P1235" s="194"/>
      <c r="Q1235" s="194"/>
      <c r="R1235" s="194"/>
      <c r="S1235" s="194"/>
      <c r="T1235" s="195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189" t="s">
        <v>329</v>
      </c>
      <c r="AU1235" s="189" t="s">
        <v>85</v>
      </c>
      <c r="AV1235" s="13" t="s">
        <v>85</v>
      </c>
      <c r="AW1235" s="13" t="s">
        <v>33</v>
      </c>
      <c r="AX1235" s="13" t="s">
        <v>77</v>
      </c>
      <c r="AY1235" s="189" t="s">
        <v>321</v>
      </c>
    </row>
    <row r="1236" s="13" customFormat="1">
      <c r="A1236" s="13"/>
      <c r="B1236" s="187"/>
      <c r="C1236" s="13"/>
      <c r="D1236" s="188" t="s">
        <v>329</v>
      </c>
      <c r="E1236" s="189" t="s">
        <v>1</v>
      </c>
      <c r="F1236" s="190" t="s">
        <v>1816</v>
      </c>
      <c r="G1236" s="13"/>
      <c r="H1236" s="191">
        <v>87.299999999999997</v>
      </c>
      <c r="I1236" s="192"/>
      <c r="J1236" s="13"/>
      <c r="K1236" s="13"/>
      <c r="L1236" s="187"/>
      <c r="M1236" s="193"/>
      <c r="N1236" s="194"/>
      <c r="O1236" s="194"/>
      <c r="P1236" s="194"/>
      <c r="Q1236" s="194"/>
      <c r="R1236" s="194"/>
      <c r="S1236" s="194"/>
      <c r="T1236" s="195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189" t="s">
        <v>329</v>
      </c>
      <c r="AU1236" s="189" t="s">
        <v>85</v>
      </c>
      <c r="AV1236" s="13" t="s">
        <v>85</v>
      </c>
      <c r="AW1236" s="13" t="s">
        <v>33</v>
      </c>
      <c r="AX1236" s="13" t="s">
        <v>77</v>
      </c>
      <c r="AY1236" s="189" t="s">
        <v>321</v>
      </c>
    </row>
    <row r="1237" s="13" customFormat="1">
      <c r="A1237" s="13"/>
      <c r="B1237" s="187"/>
      <c r="C1237" s="13"/>
      <c r="D1237" s="188" t="s">
        <v>329</v>
      </c>
      <c r="E1237" s="189" t="s">
        <v>1</v>
      </c>
      <c r="F1237" s="190" t="s">
        <v>1817</v>
      </c>
      <c r="G1237" s="13"/>
      <c r="H1237" s="191">
        <v>101.68000000000001</v>
      </c>
      <c r="I1237" s="192"/>
      <c r="J1237" s="13"/>
      <c r="K1237" s="13"/>
      <c r="L1237" s="187"/>
      <c r="M1237" s="193"/>
      <c r="N1237" s="194"/>
      <c r="O1237" s="194"/>
      <c r="P1237" s="194"/>
      <c r="Q1237" s="194"/>
      <c r="R1237" s="194"/>
      <c r="S1237" s="194"/>
      <c r="T1237" s="195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189" t="s">
        <v>329</v>
      </c>
      <c r="AU1237" s="189" t="s">
        <v>85</v>
      </c>
      <c r="AV1237" s="13" t="s">
        <v>85</v>
      </c>
      <c r="AW1237" s="13" t="s">
        <v>33</v>
      </c>
      <c r="AX1237" s="13" t="s">
        <v>77</v>
      </c>
      <c r="AY1237" s="189" t="s">
        <v>321</v>
      </c>
    </row>
    <row r="1238" s="13" customFormat="1">
      <c r="A1238" s="13"/>
      <c r="B1238" s="187"/>
      <c r="C1238" s="13"/>
      <c r="D1238" s="188" t="s">
        <v>329</v>
      </c>
      <c r="E1238" s="189" t="s">
        <v>1</v>
      </c>
      <c r="F1238" s="190" t="s">
        <v>1818</v>
      </c>
      <c r="G1238" s="13"/>
      <c r="H1238" s="191">
        <v>29.68</v>
      </c>
      <c r="I1238" s="192"/>
      <c r="J1238" s="13"/>
      <c r="K1238" s="13"/>
      <c r="L1238" s="187"/>
      <c r="M1238" s="193"/>
      <c r="N1238" s="194"/>
      <c r="O1238" s="194"/>
      <c r="P1238" s="194"/>
      <c r="Q1238" s="194"/>
      <c r="R1238" s="194"/>
      <c r="S1238" s="194"/>
      <c r="T1238" s="195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189" t="s">
        <v>329</v>
      </c>
      <c r="AU1238" s="189" t="s">
        <v>85</v>
      </c>
      <c r="AV1238" s="13" t="s">
        <v>85</v>
      </c>
      <c r="AW1238" s="13" t="s">
        <v>33</v>
      </c>
      <c r="AX1238" s="13" t="s">
        <v>77</v>
      </c>
      <c r="AY1238" s="189" t="s">
        <v>321</v>
      </c>
    </row>
    <row r="1239" s="14" customFormat="1">
      <c r="A1239" s="14"/>
      <c r="B1239" s="196"/>
      <c r="C1239" s="14"/>
      <c r="D1239" s="188" t="s">
        <v>329</v>
      </c>
      <c r="E1239" s="197" t="s">
        <v>192</v>
      </c>
      <c r="F1239" s="198" t="s">
        <v>1804</v>
      </c>
      <c r="G1239" s="14"/>
      <c r="H1239" s="199">
        <v>440.75999999999999</v>
      </c>
      <c r="I1239" s="200"/>
      <c r="J1239" s="14"/>
      <c r="K1239" s="14"/>
      <c r="L1239" s="196"/>
      <c r="M1239" s="201"/>
      <c r="N1239" s="202"/>
      <c r="O1239" s="202"/>
      <c r="P1239" s="202"/>
      <c r="Q1239" s="202"/>
      <c r="R1239" s="202"/>
      <c r="S1239" s="202"/>
      <c r="T1239" s="203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197" t="s">
        <v>329</v>
      </c>
      <c r="AU1239" s="197" t="s">
        <v>85</v>
      </c>
      <c r="AV1239" s="14" t="s">
        <v>88</v>
      </c>
      <c r="AW1239" s="14" t="s">
        <v>33</v>
      </c>
      <c r="AX1239" s="14" t="s">
        <v>8</v>
      </c>
      <c r="AY1239" s="197" t="s">
        <v>321</v>
      </c>
    </row>
    <row r="1240" s="2" customFormat="1" ht="16.5" customHeight="1">
      <c r="A1240" s="38"/>
      <c r="B1240" s="173"/>
      <c r="C1240" s="212" t="s">
        <v>1819</v>
      </c>
      <c r="D1240" s="212" t="s">
        <v>550</v>
      </c>
      <c r="E1240" s="213" t="s">
        <v>1782</v>
      </c>
      <c r="F1240" s="214" t="s">
        <v>1783</v>
      </c>
      <c r="G1240" s="215" t="s">
        <v>326</v>
      </c>
      <c r="H1240" s="216">
        <v>2.4239999999999999</v>
      </c>
      <c r="I1240" s="217"/>
      <c r="J1240" s="218">
        <f>ROUND(I1240*H1240,0)</f>
        <v>0</v>
      </c>
      <c r="K1240" s="214" t="s">
        <v>327</v>
      </c>
      <c r="L1240" s="219"/>
      <c r="M1240" s="220" t="s">
        <v>1</v>
      </c>
      <c r="N1240" s="221" t="s">
        <v>42</v>
      </c>
      <c r="O1240" s="77"/>
      <c r="P1240" s="183">
        <f>O1240*H1240</f>
        <v>0</v>
      </c>
      <c r="Q1240" s="183">
        <v>0.55000000000000004</v>
      </c>
      <c r="R1240" s="183">
        <f>Q1240*H1240</f>
        <v>1.3332000000000002</v>
      </c>
      <c r="S1240" s="183">
        <v>0</v>
      </c>
      <c r="T1240" s="184">
        <f>S1240*H1240</f>
        <v>0</v>
      </c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  <c r="AR1240" s="185" t="s">
        <v>530</v>
      </c>
      <c r="AT1240" s="185" t="s">
        <v>550</v>
      </c>
      <c r="AU1240" s="185" t="s">
        <v>85</v>
      </c>
      <c r="AY1240" s="19" t="s">
        <v>321</v>
      </c>
      <c r="BE1240" s="186">
        <f>IF(N1240="základní",J1240,0)</f>
        <v>0</v>
      </c>
      <c r="BF1240" s="186">
        <f>IF(N1240="snížená",J1240,0)</f>
        <v>0</v>
      </c>
      <c r="BG1240" s="186">
        <f>IF(N1240="zákl. přenesená",J1240,0)</f>
        <v>0</v>
      </c>
      <c r="BH1240" s="186">
        <f>IF(N1240="sníž. přenesená",J1240,0)</f>
        <v>0</v>
      </c>
      <c r="BI1240" s="186">
        <f>IF(N1240="nulová",J1240,0)</f>
        <v>0</v>
      </c>
      <c r="BJ1240" s="19" t="s">
        <v>8</v>
      </c>
      <c r="BK1240" s="186">
        <f>ROUND(I1240*H1240,0)</f>
        <v>0</v>
      </c>
      <c r="BL1240" s="19" t="s">
        <v>415</v>
      </c>
      <c r="BM1240" s="185" t="s">
        <v>1820</v>
      </c>
    </row>
    <row r="1241" s="13" customFormat="1">
      <c r="A1241" s="13"/>
      <c r="B1241" s="187"/>
      <c r="C1241" s="13"/>
      <c r="D1241" s="188" t="s">
        <v>329</v>
      </c>
      <c r="E1241" s="189" t="s">
        <v>1</v>
      </c>
      <c r="F1241" s="190" t="s">
        <v>1821</v>
      </c>
      <c r="G1241" s="13"/>
      <c r="H1241" s="191">
        <v>2.4239999999999999</v>
      </c>
      <c r="I1241" s="192"/>
      <c r="J1241" s="13"/>
      <c r="K1241" s="13"/>
      <c r="L1241" s="187"/>
      <c r="M1241" s="193"/>
      <c r="N1241" s="194"/>
      <c r="O1241" s="194"/>
      <c r="P1241" s="194"/>
      <c r="Q1241" s="194"/>
      <c r="R1241" s="194"/>
      <c r="S1241" s="194"/>
      <c r="T1241" s="195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189" t="s">
        <v>329</v>
      </c>
      <c r="AU1241" s="189" t="s">
        <v>85</v>
      </c>
      <c r="AV1241" s="13" t="s">
        <v>85</v>
      </c>
      <c r="AW1241" s="13" t="s">
        <v>33</v>
      </c>
      <c r="AX1241" s="13" t="s">
        <v>8</v>
      </c>
      <c r="AY1241" s="189" t="s">
        <v>321</v>
      </c>
    </row>
    <row r="1242" s="2" customFormat="1" ht="24.15" customHeight="1">
      <c r="A1242" s="38"/>
      <c r="B1242" s="173"/>
      <c r="C1242" s="174" t="s">
        <v>1822</v>
      </c>
      <c r="D1242" s="174" t="s">
        <v>323</v>
      </c>
      <c r="E1242" s="175" t="s">
        <v>1823</v>
      </c>
      <c r="F1242" s="176" t="s">
        <v>1824</v>
      </c>
      <c r="G1242" s="177" t="s">
        <v>355</v>
      </c>
      <c r="H1242" s="178">
        <v>214.566</v>
      </c>
      <c r="I1242" s="179"/>
      <c r="J1242" s="180">
        <f>ROUND(I1242*H1242,0)</f>
        <v>0</v>
      </c>
      <c r="K1242" s="176" t="s">
        <v>327</v>
      </c>
      <c r="L1242" s="39"/>
      <c r="M1242" s="181" t="s">
        <v>1</v>
      </c>
      <c r="N1242" s="182" t="s">
        <v>42</v>
      </c>
      <c r="O1242" s="77"/>
      <c r="P1242" s="183">
        <f>O1242*H1242</f>
        <v>0</v>
      </c>
      <c r="Q1242" s="183">
        <v>0.000181924</v>
      </c>
      <c r="R1242" s="183">
        <f>Q1242*H1242</f>
        <v>0.039034704984000003</v>
      </c>
      <c r="S1242" s="183">
        <v>0</v>
      </c>
      <c r="T1242" s="184">
        <f>S1242*H1242</f>
        <v>0</v>
      </c>
      <c r="U1242" s="38"/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  <c r="AR1242" s="185" t="s">
        <v>415</v>
      </c>
      <c r="AT1242" s="185" t="s">
        <v>323</v>
      </c>
      <c r="AU1242" s="185" t="s">
        <v>85</v>
      </c>
      <c r="AY1242" s="19" t="s">
        <v>321</v>
      </c>
      <c r="BE1242" s="186">
        <f>IF(N1242="základní",J1242,0)</f>
        <v>0</v>
      </c>
      <c r="BF1242" s="186">
        <f>IF(N1242="snížená",J1242,0)</f>
        <v>0</v>
      </c>
      <c r="BG1242" s="186">
        <f>IF(N1242="zákl. přenesená",J1242,0)</f>
        <v>0</v>
      </c>
      <c r="BH1242" s="186">
        <f>IF(N1242="sníž. přenesená",J1242,0)</f>
        <v>0</v>
      </c>
      <c r="BI1242" s="186">
        <f>IF(N1242="nulová",J1242,0)</f>
        <v>0</v>
      </c>
      <c r="BJ1242" s="19" t="s">
        <v>8</v>
      </c>
      <c r="BK1242" s="186">
        <f>ROUND(I1242*H1242,0)</f>
        <v>0</v>
      </c>
      <c r="BL1242" s="19" t="s">
        <v>415</v>
      </c>
      <c r="BM1242" s="185" t="s">
        <v>1825</v>
      </c>
    </row>
    <row r="1243" s="13" customFormat="1">
      <c r="A1243" s="13"/>
      <c r="B1243" s="187"/>
      <c r="C1243" s="13"/>
      <c r="D1243" s="188" t="s">
        <v>329</v>
      </c>
      <c r="E1243" s="189" t="s">
        <v>1</v>
      </c>
      <c r="F1243" s="190" t="s">
        <v>189</v>
      </c>
      <c r="G1243" s="13"/>
      <c r="H1243" s="191">
        <v>214.566</v>
      </c>
      <c r="I1243" s="192"/>
      <c r="J1243" s="13"/>
      <c r="K1243" s="13"/>
      <c r="L1243" s="187"/>
      <c r="M1243" s="193"/>
      <c r="N1243" s="194"/>
      <c r="O1243" s="194"/>
      <c r="P1243" s="194"/>
      <c r="Q1243" s="194"/>
      <c r="R1243" s="194"/>
      <c r="S1243" s="194"/>
      <c r="T1243" s="195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189" t="s">
        <v>329</v>
      </c>
      <c r="AU1243" s="189" t="s">
        <v>85</v>
      </c>
      <c r="AV1243" s="13" t="s">
        <v>85</v>
      </c>
      <c r="AW1243" s="13" t="s">
        <v>33</v>
      </c>
      <c r="AX1243" s="13" t="s">
        <v>8</v>
      </c>
      <c r="AY1243" s="189" t="s">
        <v>321</v>
      </c>
    </row>
    <row r="1244" s="2" customFormat="1" ht="33" customHeight="1">
      <c r="A1244" s="38"/>
      <c r="B1244" s="173"/>
      <c r="C1244" s="174" t="s">
        <v>1826</v>
      </c>
      <c r="D1244" s="174" t="s">
        <v>323</v>
      </c>
      <c r="E1244" s="175" t="s">
        <v>1827</v>
      </c>
      <c r="F1244" s="176" t="s">
        <v>1828</v>
      </c>
      <c r="G1244" s="177" t="s">
        <v>355</v>
      </c>
      <c r="H1244" s="178">
        <v>403.72000000000003</v>
      </c>
      <c r="I1244" s="179"/>
      <c r="J1244" s="180">
        <f>ROUND(I1244*H1244,0)</f>
        <v>0</v>
      </c>
      <c r="K1244" s="176" t="s">
        <v>327</v>
      </c>
      <c r="L1244" s="39"/>
      <c r="M1244" s="181" t="s">
        <v>1</v>
      </c>
      <c r="N1244" s="182" t="s">
        <v>42</v>
      </c>
      <c r="O1244" s="77"/>
      <c r="P1244" s="183">
        <f>O1244*H1244</f>
        <v>0</v>
      </c>
      <c r="Q1244" s="183">
        <v>0.019594799999999999</v>
      </c>
      <c r="R1244" s="183">
        <f>Q1244*H1244</f>
        <v>7.9108126560000001</v>
      </c>
      <c r="S1244" s="183">
        <v>0</v>
      </c>
      <c r="T1244" s="184">
        <f>S1244*H1244</f>
        <v>0</v>
      </c>
      <c r="U1244" s="38"/>
      <c r="V1244" s="38"/>
      <c r="W1244" s="38"/>
      <c r="X1244" s="38"/>
      <c r="Y1244" s="38"/>
      <c r="Z1244" s="38"/>
      <c r="AA1244" s="38"/>
      <c r="AB1244" s="38"/>
      <c r="AC1244" s="38"/>
      <c r="AD1244" s="38"/>
      <c r="AE1244" s="38"/>
      <c r="AR1244" s="185" t="s">
        <v>415</v>
      </c>
      <c r="AT1244" s="185" t="s">
        <v>323</v>
      </c>
      <c r="AU1244" s="185" t="s">
        <v>85</v>
      </c>
      <c r="AY1244" s="19" t="s">
        <v>321</v>
      </c>
      <c r="BE1244" s="186">
        <f>IF(N1244="základní",J1244,0)</f>
        <v>0</v>
      </c>
      <c r="BF1244" s="186">
        <f>IF(N1244="snížená",J1244,0)</f>
        <v>0</v>
      </c>
      <c r="BG1244" s="186">
        <f>IF(N1244="zákl. přenesená",J1244,0)</f>
        <v>0</v>
      </c>
      <c r="BH1244" s="186">
        <f>IF(N1244="sníž. přenesená",J1244,0)</f>
        <v>0</v>
      </c>
      <c r="BI1244" s="186">
        <f>IF(N1244="nulová",J1244,0)</f>
        <v>0</v>
      </c>
      <c r="BJ1244" s="19" t="s">
        <v>8</v>
      </c>
      <c r="BK1244" s="186">
        <f>ROUND(I1244*H1244,0)</f>
        <v>0</v>
      </c>
      <c r="BL1244" s="19" t="s">
        <v>415</v>
      </c>
      <c r="BM1244" s="185" t="s">
        <v>1829</v>
      </c>
    </row>
    <row r="1245" s="13" customFormat="1">
      <c r="A1245" s="13"/>
      <c r="B1245" s="187"/>
      <c r="C1245" s="13"/>
      <c r="D1245" s="188" t="s">
        <v>329</v>
      </c>
      <c r="E1245" s="189" t="s">
        <v>1</v>
      </c>
      <c r="F1245" s="190" t="s">
        <v>210</v>
      </c>
      <c r="G1245" s="13"/>
      <c r="H1245" s="191">
        <v>403.72000000000003</v>
      </c>
      <c r="I1245" s="192"/>
      <c r="J1245" s="13"/>
      <c r="K1245" s="13"/>
      <c r="L1245" s="187"/>
      <c r="M1245" s="193"/>
      <c r="N1245" s="194"/>
      <c r="O1245" s="194"/>
      <c r="P1245" s="194"/>
      <c r="Q1245" s="194"/>
      <c r="R1245" s="194"/>
      <c r="S1245" s="194"/>
      <c r="T1245" s="195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189" t="s">
        <v>329</v>
      </c>
      <c r="AU1245" s="189" t="s">
        <v>85</v>
      </c>
      <c r="AV1245" s="13" t="s">
        <v>85</v>
      </c>
      <c r="AW1245" s="13" t="s">
        <v>33</v>
      </c>
      <c r="AX1245" s="13" t="s">
        <v>8</v>
      </c>
      <c r="AY1245" s="189" t="s">
        <v>321</v>
      </c>
    </row>
    <row r="1246" s="2" customFormat="1" ht="16.5" customHeight="1">
      <c r="A1246" s="38"/>
      <c r="B1246" s="173"/>
      <c r="C1246" s="174" t="s">
        <v>1830</v>
      </c>
      <c r="D1246" s="174" t="s">
        <v>323</v>
      </c>
      <c r="E1246" s="175" t="s">
        <v>1831</v>
      </c>
      <c r="F1246" s="176" t="s">
        <v>1832</v>
      </c>
      <c r="G1246" s="177" t="s">
        <v>497</v>
      </c>
      <c r="H1246" s="178">
        <v>820.44399999999996</v>
      </c>
      <c r="I1246" s="179"/>
      <c r="J1246" s="180">
        <f>ROUND(I1246*H1246,0)</f>
        <v>0</v>
      </c>
      <c r="K1246" s="176" t="s">
        <v>327</v>
      </c>
      <c r="L1246" s="39"/>
      <c r="M1246" s="181" t="s">
        <v>1</v>
      </c>
      <c r="N1246" s="182" t="s">
        <v>42</v>
      </c>
      <c r="O1246" s="77"/>
      <c r="P1246" s="183">
        <f>O1246*H1246</f>
        <v>0</v>
      </c>
      <c r="Q1246" s="183">
        <v>1.0504E-05</v>
      </c>
      <c r="R1246" s="183">
        <f>Q1246*H1246</f>
        <v>0.0086179437759999998</v>
      </c>
      <c r="S1246" s="183">
        <v>0</v>
      </c>
      <c r="T1246" s="184">
        <f>S1246*H1246</f>
        <v>0</v>
      </c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  <c r="AR1246" s="185" t="s">
        <v>415</v>
      </c>
      <c r="AT1246" s="185" t="s">
        <v>323</v>
      </c>
      <c r="AU1246" s="185" t="s">
        <v>85</v>
      </c>
      <c r="AY1246" s="19" t="s">
        <v>321</v>
      </c>
      <c r="BE1246" s="186">
        <f>IF(N1246="základní",J1246,0)</f>
        <v>0</v>
      </c>
      <c r="BF1246" s="186">
        <f>IF(N1246="snížená",J1246,0)</f>
        <v>0</v>
      </c>
      <c r="BG1246" s="186">
        <f>IF(N1246="zákl. přenesená",J1246,0)</f>
        <v>0</v>
      </c>
      <c r="BH1246" s="186">
        <f>IF(N1246="sníž. přenesená",J1246,0)</f>
        <v>0</v>
      </c>
      <c r="BI1246" s="186">
        <f>IF(N1246="nulová",J1246,0)</f>
        <v>0</v>
      </c>
      <c r="BJ1246" s="19" t="s">
        <v>8</v>
      </c>
      <c r="BK1246" s="186">
        <f>ROUND(I1246*H1246,0)</f>
        <v>0</v>
      </c>
      <c r="BL1246" s="19" t="s">
        <v>415</v>
      </c>
      <c r="BM1246" s="185" t="s">
        <v>1833</v>
      </c>
    </row>
    <row r="1247" s="13" customFormat="1">
      <c r="A1247" s="13"/>
      <c r="B1247" s="187"/>
      <c r="C1247" s="13"/>
      <c r="D1247" s="188" t="s">
        <v>329</v>
      </c>
      <c r="E1247" s="189" t="s">
        <v>1</v>
      </c>
      <c r="F1247" s="190" t="s">
        <v>1834</v>
      </c>
      <c r="G1247" s="13"/>
      <c r="H1247" s="191">
        <v>820.44399999999996</v>
      </c>
      <c r="I1247" s="192"/>
      <c r="J1247" s="13"/>
      <c r="K1247" s="13"/>
      <c r="L1247" s="187"/>
      <c r="M1247" s="193"/>
      <c r="N1247" s="194"/>
      <c r="O1247" s="194"/>
      <c r="P1247" s="194"/>
      <c r="Q1247" s="194"/>
      <c r="R1247" s="194"/>
      <c r="S1247" s="194"/>
      <c r="T1247" s="195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189" t="s">
        <v>329</v>
      </c>
      <c r="AU1247" s="189" t="s">
        <v>85</v>
      </c>
      <c r="AV1247" s="13" t="s">
        <v>85</v>
      </c>
      <c r="AW1247" s="13" t="s">
        <v>33</v>
      </c>
      <c r="AX1247" s="13" t="s">
        <v>8</v>
      </c>
      <c r="AY1247" s="189" t="s">
        <v>321</v>
      </c>
    </row>
    <row r="1248" s="2" customFormat="1" ht="16.5" customHeight="1">
      <c r="A1248" s="38"/>
      <c r="B1248" s="173"/>
      <c r="C1248" s="212" t="s">
        <v>1835</v>
      </c>
      <c r="D1248" s="212" t="s">
        <v>550</v>
      </c>
      <c r="E1248" s="213" t="s">
        <v>1782</v>
      </c>
      <c r="F1248" s="214" t="s">
        <v>1783</v>
      </c>
      <c r="G1248" s="215" t="s">
        <v>326</v>
      </c>
      <c r="H1248" s="216">
        <v>3.2490000000000001</v>
      </c>
      <c r="I1248" s="217"/>
      <c r="J1248" s="218">
        <f>ROUND(I1248*H1248,0)</f>
        <v>0</v>
      </c>
      <c r="K1248" s="214" t="s">
        <v>327</v>
      </c>
      <c r="L1248" s="219"/>
      <c r="M1248" s="220" t="s">
        <v>1</v>
      </c>
      <c r="N1248" s="221" t="s">
        <v>42</v>
      </c>
      <c r="O1248" s="77"/>
      <c r="P1248" s="183">
        <f>O1248*H1248</f>
        <v>0</v>
      </c>
      <c r="Q1248" s="183">
        <v>0.55000000000000004</v>
      </c>
      <c r="R1248" s="183">
        <f>Q1248*H1248</f>
        <v>1.7869500000000003</v>
      </c>
      <c r="S1248" s="183">
        <v>0</v>
      </c>
      <c r="T1248" s="184">
        <f>S1248*H1248</f>
        <v>0</v>
      </c>
      <c r="U1248" s="38"/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  <c r="AR1248" s="185" t="s">
        <v>530</v>
      </c>
      <c r="AT1248" s="185" t="s">
        <v>550</v>
      </c>
      <c r="AU1248" s="185" t="s">
        <v>85</v>
      </c>
      <c r="AY1248" s="19" t="s">
        <v>321</v>
      </c>
      <c r="BE1248" s="186">
        <f>IF(N1248="základní",J1248,0)</f>
        <v>0</v>
      </c>
      <c r="BF1248" s="186">
        <f>IF(N1248="snížená",J1248,0)</f>
        <v>0</v>
      </c>
      <c r="BG1248" s="186">
        <f>IF(N1248="zákl. přenesená",J1248,0)</f>
        <v>0</v>
      </c>
      <c r="BH1248" s="186">
        <f>IF(N1248="sníž. přenesená",J1248,0)</f>
        <v>0</v>
      </c>
      <c r="BI1248" s="186">
        <f>IF(N1248="nulová",J1248,0)</f>
        <v>0</v>
      </c>
      <c r="BJ1248" s="19" t="s">
        <v>8</v>
      </c>
      <c r="BK1248" s="186">
        <f>ROUND(I1248*H1248,0)</f>
        <v>0</v>
      </c>
      <c r="BL1248" s="19" t="s">
        <v>415</v>
      </c>
      <c r="BM1248" s="185" t="s">
        <v>1836</v>
      </c>
    </row>
    <row r="1249" s="13" customFormat="1">
      <c r="A1249" s="13"/>
      <c r="B1249" s="187"/>
      <c r="C1249" s="13"/>
      <c r="D1249" s="188" t="s">
        <v>329</v>
      </c>
      <c r="E1249" s="189" t="s">
        <v>1</v>
      </c>
      <c r="F1249" s="190" t="s">
        <v>1837</v>
      </c>
      <c r="G1249" s="13"/>
      <c r="H1249" s="191">
        <v>3.2490000000000001</v>
      </c>
      <c r="I1249" s="192"/>
      <c r="J1249" s="13"/>
      <c r="K1249" s="13"/>
      <c r="L1249" s="187"/>
      <c r="M1249" s="193"/>
      <c r="N1249" s="194"/>
      <c r="O1249" s="194"/>
      <c r="P1249" s="194"/>
      <c r="Q1249" s="194"/>
      <c r="R1249" s="194"/>
      <c r="S1249" s="194"/>
      <c r="T1249" s="195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189" t="s">
        <v>329</v>
      </c>
      <c r="AU1249" s="189" t="s">
        <v>85</v>
      </c>
      <c r="AV1249" s="13" t="s">
        <v>85</v>
      </c>
      <c r="AW1249" s="13" t="s">
        <v>33</v>
      </c>
      <c r="AX1249" s="13" t="s">
        <v>8</v>
      </c>
      <c r="AY1249" s="189" t="s">
        <v>321</v>
      </c>
    </row>
    <row r="1250" s="2" customFormat="1" ht="16.5" customHeight="1">
      <c r="A1250" s="38"/>
      <c r="B1250" s="173"/>
      <c r="C1250" s="174" t="s">
        <v>1838</v>
      </c>
      <c r="D1250" s="174" t="s">
        <v>323</v>
      </c>
      <c r="E1250" s="175" t="s">
        <v>1839</v>
      </c>
      <c r="F1250" s="176" t="s">
        <v>1840</v>
      </c>
      <c r="G1250" s="177" t="s">
        <v>355</v>
      </c>
      <c r="H1250" s="178">
        <v>410.22199999999998</v>
      </c>
      <c r="I1250" s="179"/>
      <c r="J1250" s="180">
        <f>ROUND(I1250*H1250,0)</f>
        <v>0</v>
      </c>
      <c r="K1250" s="176" t="s">
        <v>327</v>
      </c>
      <c r="L1250" s="39"/>
      <c r="M1250" s="181" t="s">
        <v>1</v>
      </c>
      <c r="N1250" s="182" t="s">
        <v>42</v>
      </c>
      <c r="O1250" s="77"/>
      <c r="P1250" s="183">
        <f>O1250*H1250</f>
        <v>0</v>
      </c>
      <c r="Q1250" s="183">
        <v>0</v>
      </c>
      <c r="R1250" s="183">
        <f>Q1250*H1250</f>
        <v>0</v>
      </c>
      <c r="S1250" s="183">
        <v>0</v>
      </c>
      <c r="T1250" s="184">
        <f>S1250*H1250</f>
        <v>0</v>
      </c>
      <c r="U1250" s="38"/>
      <c r="V1250" s="38"/>
      <c r="W1250" s="38"/>
      <c r="X1250" s="38"/>
      <c r="Y1250" s="38"/>
      <c r="Z1250" s="38"/>
      <c r="AA1250" s="38"/>
      <c r="AB1250" s="38"/>
      <c r="AC1250" s="38"/>
      <c r="AD1250" s="38"/>
      <c r="AE1250" s="38"/>
      <c r="AR1250" s="185" t="s">
        <v>415</v>
      </c>
      <c r="AT1250" s="185" t="s">
        <v>323</v>
      </c>
      <c r="AU1250" s="185" t="s">
        <v>85</v>
      </c>
      <c r="AY1250" s="19" t="s">
        <v>321</v>
      </c>
      <c r="BE1250" s="186">
        <f>IF(N1250="základní",J1250,0)</f>
        <v>0</v>
      </c>
      <c r="BF1250" s="186">
        <f>IF(N1250="snížená",J1250,0)</f>
        <v>0</v>
      </c>
      <c r="BG1250" s="186">
        <f>IF(N1250="zákl. přenesená",J1250,0)</f>
        <v>0</v>
      </c>
      <c r="BH1250" s="186">
        <f>IF(N1250="sníž. přenesená",J1250,0)</f>
        <v>0</v>
      </c>
      <c r="BI1250" s="186">
        <f>IF(N1250="nulová",J1250,0)</f>
        <v>0</v>
      </c>
      <c r="BJ1250" s="19" t="s">
        <v>8</v>
      </c>
      <c r="BK1250" s="186">
        <f>ROUND(I1250*H1250,0)</f>
        <v>0</v>
      </c>
      <c r="BL1250" s="19" t="s">
        <v>415</v>
      </c>
      <c r="BM1250" s="185" t="s">
        <v>1841</v>
      </c>
    </row>
    <row r="1251" s="13" customFormat="1">
      <c r="A1251" s="13"/>
      <c r="B1251" s="187"/>
      <c r="C1251" s="13"/>
      <c r="D1251" s="188" t="s">
        <v>329</v>
      </c>
      <c r="E1251" s="189" t="s">
        <v>1</v>
      </c>
      <c r="F1251" s="190" t="s">
        <v>1221</v>
      </c>
      <c r="G1251" s="13"/>
      <c r="H1251" s="191">
        <v>570.05399999999997</v>
      </c>
      <c r="I1251" s="192"/>
      <c r="J1251" s="13"/>
      <c r="K1251" s="13"/>
      <c r="L1251" s="187"/>
      <c r="M1251" s="193"/>
      <c r="N1251" s="194"/>
      <c r="O1251" s="194"/>
      <c r="P1251" s="194"/>
      <c r="Q1251" s="194"/>
      <c r="R1251" s="194"/>
      <c r="S1251" s="194"/>
      <c r="T1251" s="195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189" t="s">
        <v>329</v>
      </c>
      <c r="AU1251" s="189" t="s">
        <v>85</v>
      </c>
      <c r="AV1251" s="13" t="s">
        <v>85</v>
      </c>
      <c r="AW1251" s="13" t="s">
        <v>33</v>
      </c>
      <c r="AX1251" s="13" t="s">
        <v>77</v>
      </c>
      <c r="AY1251" s="189" t="s">
        <v>321</v>
      </c>
    </row>
    <row r="1252" s="13" customFormat="1">
      <c r="A1252" s="13"/>
      <c r="B1252" s="187"/>
      <c r="C1252" s="13"/>
      <c r="D1252" s="188" t="s">
        <v>329</v>
      </c>
      <c r="E1252" s="189" t="s">
        <v>1</v>
      </c>
      <c r="F1252" s="190" t="s">
        <v>1222</v>
      </c>
      <c r="G1252" s="13"/>
      <c r="H1252" s="191">
        <v>-25.875</v>
      </c>
      <c r="I1252" s="192"/>
      <c r="J1252" s="13"/>
      <c r="K1252" s="13"/>
      <c r="L1252" s="187"/>
      <c r="M1252" s="193"/>
      <c r="N1252" s="194"/>
      <c r="O1252" s="194"/>
      <c r="P1252" s="194"/>
      <c r="Q1252" s="194"/>
      <c r="R1252" s="194"/>
      <c r="S1252" s="194"/>
      <c r="T1252" s="195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189" t="s">
        <v>329</v>
      </c>
      <c r="AU1252" s="189" t="s">
        <v>85</v>
      </c>
      <c r="AV1252" s="13" t="s">
        <v>85</v>
      </c>
      <c r="AW1252" s="13" t="s">
        <v>33</v>
      </c>
      <c r="AX1252" s="13" t="s">
        <v>77</v>
      </c>
      <c r="AY1252" s="189" t="s">
        <v>321</v>
      </c>
    </row>
    <row r="1253" s="13" customFormat="1">
      <c r="A1253" s="13"/>
      <c r="B1253" s="187"/>
      <c r="C1253" s="13"/>
      <c r="D1253" s="188" t="s">
        <v>329</v>
      </c>
      <c r="E1253" s="189" t="s">
        <v>1</v>
      </c>
      <c r="F1253" s="190" t="s">
        <v>1842</v>
      </c>
      <c r="G1253" s="13"/>
      <c r="H1253" s="191">
        <v>-41.582999999999998</v>
      </c>
      <c r="I1253" s="192"/>
      <c r="J1253" s="13"/>
      <c r="K1253" s="13"/>
      <c r="L1253" s="187"/>
      <c r="M1253" s="193"/>
      <c r="N1253" s="194"/>
      <c r="O1253" s="194"/>
      <c r="P1253" s="194"/>
      <c r="Q1253" s="194"/>
      <c r="R1253" s="194"/>
      <c r="S1253" s="194"/>
      <c r="T1253" s="195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189" t="s">
        <v>329</v>
      </c>
      <c r="AU1253" s="189" t="s">
        <v>85</v>
      </c>
      <c r="AV1253" s="13" t="s">
        <v>85</v>
      </c>
      <c r="AW1253" s="13" t="s">
        <v>33</v>
      </c>
      <c r="AX1253" s="13" t="s">
        <v>77</v>
      </c>
      <c r="AY1253" s="189" t="s">
        <v>321</v>
      </c>
    </row>
    <row r="1254" s="13" customFormat="1">
      <c r="A1254" s="13"/>
      <c r="B1254" s="187"/>
      <c r="C1254" s="13"/>
      <c r="D1254" s="188" t="s">
        <v>329</v>
      </c>
      <c r="E1254" s="189" t="s">
        <v>1</v>
      </c>
      <c r="F1254" s="190" t="s">
        <v>1843</v>
      </c>
      <c r="G1254" s="13"/>
      <c r="H1254" s="191">
        <v>-34.540999999999997</v>
      </c>
      <c r="I1254" s="192"/>
      <c r="J1254" s="13"/>
      <c r="K1254" s="13"/>
      <c r="L1254" s="187"/>
      <c r="M1254" s="193"/>
      <c r="N1254" s="194"/>
      <c r="O1254" s="194"/>
      <c r="P1254" s="194"/>
      <c r="Q1254" s="194"/>
      <c r="R1254" s="194"/>
      <c r="S1254" s="194"/>
      <c r="T1254" s="195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189" t="s">
        <v>329</v>
      </c>
      <c r="AU1254" s="189" t="s">
        <v>85</v>
      </c>
      <c r="AV1254" s="13" t="s">
        <v>85</v>
      </c>
      <c r="AW1254" s="13" t="s">
        <v>33</v>
      </c>
      <c r="AX1254" s="13" t="s">
        <v>77</v>
      </c>
      <c r="AY1254" s="189" t="s">
        <v>321</v>
      </c>
    </row>
    <row r="1255" s="13" customFormat="1">
      <c r="A1255" s="13"/>
      <c r="B1255" s="187"/>
      <c r="C1255" s="13"/>
      <c r="D1255" s="188" t="s">
        <v>329</v>
      </c>
      <c r="E1255" s="189" t="s">
        <v>1</v>
      </c>
      <c r="F1255" s="190" t="s">
        <v>1844</v>
      </c>
      <c r="G1255" s="13"/>
      <c r="H1255" s="191">
        <v>-24.815000000000001</v>
      </c>
      <c r="I1255" s="192"/>
      <c r="J1255" s="13"/>
      <c r="K1255" s="13"/>
      <c r="L1255" s="187"/>
      <c r="M1255" s="193"/>
      <c r="N1255" s="194"/>
      <c r="O1255" s="194"/>
      <c r="P1255" s="194"/>
      <c r="Q1255" s="194"/>
      <c r="R1255" s="194"/>
      <c r="S1255" s="194"/>
      <c r="T1255" s="195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189" t="s">
        <v>329</v>
      </c>
      <c r="AU1255" s="189" t="s">
        <v>85</v>
      </c>
      <c r="AV1255" s="13" t="s">
        <v>85</v>
      </c>
      <c r="AW1255" s="13" t="s">
        <v>33</v>
      </c>
      <c r="AX1255" s="13" t="s">
        <v>77</v>
      </c>
      <c r="AY1255" s="189" t="s">
        <v>321</v>
      </c>
    </row>
    <row r="1256" s="13" customFormat="1">
      <c r="A1256" s="13"/>
      <c r="B1256" s="187"/>
      <c r="C1256" s="13"/>
      <c r="D1256" s="188" t="s">
        <v>329</v>
      </c>
      <c r="E1256" s="189" t="s">
        <v>1</v>
      </c>
      <c r="F1256" s="190" t="s">
        <v>1845</v>
      </c>
      <c r="G1256" s="13"/>
      <c r="H1256" s="191">
        <v>-28.568999999999999</v>
      </c>
      <c r="I1256" s="192"/>
      <c r="J1256" s="13"/>
      <c r="K1256" s="13"/>
      <c r="L1256" s="187"/>
      <c r="M1256" s="193"/>
      <c r="N1256" s="194"/>
      <c r="O1256" s="194"/>
      <c r="P1256" s="194"/>
      <c r="Q1256" s="194"/>
      <c r="R1256" s="194"/>
      <c r="S1256" s="194"/>
      <c r="T1256" s="195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189" t="s">
        <v>329</v>
      </c>
      <c r="AU1256" s="189" t="s">
        <v>85</v>
      </c>
      <c r="AV1256" s="13" t="s">
        <v>85</v>
      </c>
      <c r="AW1256" s="13" t="s">
        <v>33</v>
      </c>
      <c r="AX1256" s="13" t="s">
        <v>77</v>
      </c>
      <c r="AY1256" s="189" t="s">
        <v>321</v>
      </c>
    </row>
    <row r="1257" s="13" customFormat="1">
      <c r="A1257" s="13"/>
      <c r="B1257" s="187"/>
      <c r="C1257" s="13"/>
      <c r="D1257" s="188" t="s">
        <v>329</v>
      </c>
      <c r="E1257" s="189" t="s">
        <v>1</v>
      </c>
      <c r="F1257" s="190" t="s">
        <v>1846</v>
      </c>
      <c r="G1257" s="13"/>
      <c r="H1257" s="191">
        <v>-4.4489999999999998</v>
      </c>
      <c r="I1257" s="192"/>
      <c r="J1257" s="13"/>
      <c r="K1257" s="13"/>
      <c r="L1257" s="187"/>
      <c r="M1257" s="193"/>
      <c r="N1257" s="194"/>
      <c r="O1257" s="194"/>
      <c r="P1257" s="194"/>
      <c r="Q1257" s="194"/>
      <c r="R1257" s="194"/>
      <c r="S1257" s="194"/>
      <c r="T1257" s="195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189" t="s">
        <v>329</v>
      </c>
      <c r="AU1257" s="189" t="s">
        <v>85</v>
      </c>
      <c r="AV1257" s="13" t="s">
        <v>85</v>
      </c>
      <c r="AW1257" s="13" t="s">
        <v>33</v>
      </c>
      <c r="AX1257" s="13" t="s">
        <v>77</v>
      </c>
      <c r="AY1257" s="189" t="s">
        <v>321</v>
      </c>
    </row>
    <row r="1258" s="14" customFormat="1">
      <c r="A1258" s="14"/>
      <c r="B1258" s="196"/>
      <c r="C1258" s="14"/>
      <c r="D1258" s="188" t="s">
        <v>329</v>
      </c>
      <c r="E1258" s="197" t="s">
        <v>195</v>
      </c>
      <c r="F1258" s="198" t="s">
        <v>1847</v>
      </c>
      <c r="G1258" s="14"/>
      <c r="H1258" s="199">
        <v>410.22199999999998</v>
      </c>
      <c r="I1258" s="200"/>
      <c r="J1258" s="14"/>
      <c r="K1258" s="14"/>
      <c r="L1258" s="196"/>
      <c r="M1258" s="201"/>
      <c r="N1258" s="202"/>
      <c r="O1258" s="202"/>
      <c r="P1258" s="202"/>
      <c r="Q1258" s="202"/>
      <c r="R1258" s="202"/>
      <c r="S1258" s="202"/>
      <c r="T1258" s="203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197" t="s">
        <v>329</v>
      </c>
      <c r="AU1258" s="197" t="s">
        <v>85</v>
      </c>
      <c r="AV1258" s="14" t="s">
        <v>88</v>
      </c>
      <c r="AW1258" s="14" t="s">
        <v>33</v>
      </c>
      <c r="AX1258" s="14" t="s">
        <v>8</v>
      </c>
      <c r="AY1258" s="197" t="s">
        <v>321</v>
      </c>
    </row>
    <row r="1259" s="2" customFormat="1" ht="24.15" customHeight="1">
      <c r="A1259" s="38"/>
      <c r="B1259" s="173"/>
      <c r="C1259" s="212" t="s">
        <v>1848</v>
      </c>
      <c r="D1259" s="212" t="s">
        <v>550</v>
      </c>
      <c r="E1259" s="213" t="s">
        <v>1849</v>
      </c>
      <c r="F1259" s="214" t="s">
        <v>1850</v>
      </c>
      <c r="G1259" s="215" t="s">
        <v>326</v>
      </c>
      <c r="H1259" s="216">
        <v>10.83</v>
      </c>
      <c r="I1259" s="217"/>
      <c r="J1259" s="218">
        <f>ROUND(I1259*H1259,0)</f>
        <v>0</v>
      </c>
      <c r="K1259" s="214" t="s">
        <v>327</v>
      </c>
      <c r="L1259" s="219"/>
      <c r="M1259" s="220" t="s">
        <v>1</v>
      </c>
      <c r="N1259" s="221" t="s">
        <v>42</v>
      </c>
      <c r="O1259" s="77"/>
      <c r="P1259" s="183">
        <f>O1259*H1259</f>
        <v>0</v>
      </c>
      <c r="Q1259" s="183">
        <v>0.55000000000000004</v>
      </c>
      <c r="R1259" s="183">
        <f>Q1259*H1259</f>
        <v>5.9565000000000001</v>
      </c>
      <c r="S1259" s="183">
        <v>0</v>
      </c>
      <c r="T1259" s="184">
        <f>S1259*H1259</f>
        <v>0</v>
      </c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R1259" s="185" t="s">
        <v>530</v>
      </c>
      <c r="AT1259" s="185" t="s">
        <v>550</v>
      </c>
      <c r="AU1259" s="185" t="s">
        <v>85</v>
      </c>
      <c r="AY1259" s="19" t="s">
        <v>321</v>
      </c>
      <c r="BE1259" s="186">
        <f>IF(N1259="základní",J1259,0)</f>
        <v>0</v>
      </c>
      <c r="BF1259" s="186">
        <f>IF(N1259="snížená",J1259,0)</f>
        <v>0</v>
      </c>
      <c r="BG1259" s="186">
        <f>IF(N1259="zákl. přenesená",J1259,0)</f>
        <v>0</v>
      </c>
      <c r="BH1259" s="186">
        <f>IF(N1259="sníž. přenesená",J1259,0)</f>
        <v>0</v>
      </c>
      <c r="BI1259" s="186">
        <f>IF(N1259="nulová",J1259,0)</f>
        <v>0</v>
      </c>
      <c r="BJ1259" s="19" t="s">
        <v>8</v>
      </c>
      <c r="BK1259" s="186">
        <f>ROUND(I1259*H1259,0)</f>
        <v>0</v>
      </c>
      <c r="BL1259" s="19" t="s">
        <v>415</v>
      </c>
      <c r="BM1259" s="185" t="s">
        <v>1851</v>
      </c>
    </row>
    <row r="1260" s="13" customFormat="1">
      <c r="A1260" s="13"/>
      <c r="B1260" s="187"/>
      <c r="C1260" s="13"/>
      <c r="D1260" s="188" t="s">
        <v>329</v>
      </c>
      <c r="E1260" s="189" t="s">
        <v>1</v>
      </c>
      <c r="F1260" s="190" t="s">
        <v>1852</v>
      </c>
      <c r="G1260" s="13"/>
      <c r="H1260" s="191">
        <v>10.83</v>
      </c>
      <c r="I1260" s="192"/>
      <c r="J1260" s="13"/>
      <c r="K1260" s="13"/>
      <c r="L1260" s="187"/>
      <c r="M1260" s="193"/>
      <c r="N1260" s="194"/>
      <c r="O1260" s="194"/>
      <c r="P1260" s="194"/>
      <c r="Q1260" s="194"/>
      <c r="R1260" s="194"/>
      <c r="S1260" s="194"/>
      <c r="T1260" s="195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189" t="s">
        <v>329</v>
      </c>
      <c r="AU1260" s="189" t="s">
        <v>85</v>
      </c>
      <c r="AV1260" s="13" t="s">
        <v>85</v>
      </c>
      <c r="AW1260" s="13" t="s">
        <v>33</v>
      </c>
      <c r="AX1260" s="13" t="s">
        <v>8</v>
      </c>
      <c r="AY1260" s="189" t="s">
        <v>321</v>
      </c>
    </row>
    <row r="1261" s="2" customFormat="1" ht="24.15" customHeight="1">
      <c r="A1261" s="38"/>
      <c r="B1261" s="173"/>
      <c r="C1261" s="174" t="s">
        <v>1853</v>
      </c>
      <c r="D1261" s="174" t="s">
        <v>323</v>
      </c>
      <c r="E1261" s="175" t="s">
        <v>1854</v>
      </c>
      <c r="F1261" s="176" t="s">
        <v>1855</v>
      </c>
      <c r="G1261" s="177" t="s">
        <v>355</v>
      </c>
      <c r="H1261" s="178">
        <v>450.56999999999999</v>
      </c>
      <c r="I1261" s="179"/>
      <c r="J1261" s="180">
        <f>ROUND(I1261*H1261,0)</f>
        <v>0</v>
      </c>
      <c r="K1261" s="176" t="s">
        <v>327</v>
      </c>
      <c r="L1261" s="39"/>
      <c r="M1261" s="181" t="s">
        <v>1</v>
      </c>
      <c r="N1261" s="182" t="s">
        <v>42</v>
      </c>
      <c r="O1261" s="77"/>
      <c r="P1261" s="183">
        <f>O1261*H1261</f>
        <v>0</v>
      </c>
      <c r="Q1261" s="183">
        <v>0</v>
      </c>
      <c r="R1261" s="183">
        <f>Q1261*H1261</f>
        <v>0</v>
      </c>
      <c r="S1261" s="183">
        <v>0.024</v>
      </c>
      <c r="T1261" s="184">
        <f>S1261*H1261</f>
        <v>10.81368</v>
      </c>
      <c r="U1261" s="38"/>
      <c r="V1261" s="38"/>
      <c r="W1261" s="38"/>
      <c r="X1261" s="38"/>
      <c r="Y1261" s="38"/>
      <c r="Z1261" s="38"/>
      <c r="AA1261" s="38"/>
      <c r="AB1261" s="38"/>
      <c r="AC1261" s="38"/>
      <c r="AD1261" s="38"/>
      <c r="AE1261" s="38"/>
      <c r="AR1261" s="185" t="s">
        <v>415</v>
      </c>
      <c r="AT1261" s="185" t="s">
        <v>323</v>
      </c>
      <c r="AU1261" s="185" t="s">
        <v>85</v>
      </c>
      <c r="AY1261" s="19" t="s">
        <v>321</v>
      </c>
      <c r="BE1261" s="186">
        <f>IF(N1261="základní",J1261,0)</f>
        <v>0</v>
      </c>
      <c r="BF1261" s="186">
        <f>IF(N1261="snížená",J1261,0)</f>
        <v>0</v>
      </c>
      <c r="BG1261" s="186">
        <f>IF(N1261="zákl. přenesená",J1261,0)</f>
        <v>0</v>
      </c>
      <c r="BH1261" s="186">
        <f>IF(N1261="sníž. přenesená",J1261,0)</f>
        <v>0</v>
      </c>
      <c r="BI1261" s="186">
        <f>IF(N1261="nulová",J1261,0)</f>
        <v>0</v>
      </c>
      <c r="BJ1261" s="19" t="s">
        <v>8</v>
      </c>
      <c r="BK1261" s="186">
        <f>ROUND(I1261*H1261,0)</f>
        <v>0</v>
      </c>
      <c r="BL1261" s="19" t="s">
        <v>415</v>
      </c>
      <c r="BM1261" s="185" t="s">
        <v>1856</v>
      </c>
    </row>
    <row r="1262" s="13" customFormat="1">
      <c r="A1262" s="13"/>
      <c r="B1262" s="187"/>
      <c r="C1262" s="13"/>
      <c r="D1262" s="188" t="s">
        <v>329</v>
      </c>
      <c r="E1262" s="189" t="s">
        <v>1</v>
      </c>
      <c r="F1262" s="190" t="s">
        <v>1857</v>
      </c>
      <c r="G1262" s="13"/>
      <c r="H1262" s="191">
        <v>450.56999999999999</v>
      </c>
      <c r="I1262" s="192"/>
      <c r="J1262" s="13"/>
      <c r="K1262" s="13"/>
      <c r="L1262" s="187"/>
      <c r="M1262" s="193"/>
      <c r="N1262" s="194"/>
      <c r="O1262" s="194"/>
      <c r="P1262" s="194"/>
      <c r="Q1262" s="194"/>
      <c r="R1262" s="194"/>
      <c r="S1262" s="194"/>
      <c r="T1262" s="195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189" t="s">
        <v>329</v>
      </c>
      <c r="AU1262" s="189" t="s">
        <v>85</v>
      </c>
      <c r="AV1262" s="13" t="s">
        <v>85</v>
      </c>
      <c r="AW1262" s="13" t="s">
        <v>33</v>
      </c>
      <c r="AX1262" s="13" t="s">
        <v>77</v>
      </c>
      <c r="AY1262" s="189" t="s">
        <v>321</v>
      </c>
    </row>
    <row r="1263" s="14" customFormat="1">
      <c r="A1263" s="14"/>
      <c r="B1263" s="196"/>
      <c r="C1263" s="14"/>
      <c r="D1263" s="188" t="s">
        <v>329</v>
      </c>
      <c r="E1263" s="197" t="s">
        <v>1</v>
      </c>
      <c r="F1263" s="198" t="s">
        <v>1858</v>
      </c>
      <c r="G1263" s="14"/>
      <c r="H1263" s="199">
        <v>450.56999999999999</v>
      </c>
      <c r="I1263" s="200"/>
      <c r="J1263" s="14"/>
      <c r="K1263" s="14"/>
      <c r="L1263" s="196"/>
      <c r="M1263" s="201"/>
      <c r="N1263" s="202"/>
      <c r="O1263" s="202"/>
      <c r="P1263" s="202"/>
      <c r="Q1263" s="202"/>
      <c r="R1263" s="202"/>
      <c r="S1263" s="202"/>
      <c r="T1263" s="203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197" t="s">
        <v>329</v>
      </c>
      <c r="AU1263" s="197" t="s">
        <v>85</v>
      </c>
      <c r="AV1263" s="14" t="s">
        <v>88</v>
      </c>
      <c r="AW1263" s="14" t="s">
        <v>33</v>
      </c>
      <c r="AX1263" s="14" t="s">
        <v>8</v>
      </c>
      <c r="AY1263" s="197" t="s">
        <v>321</v>
      </c>
    </row>
    <row r="1264" s="2" customFormat="1" ht="24.15" customHeight="1">
      <c r="A1264" s="38"/>
      <c r="B1264" s="173"/>
      <c r="C1264" s="174" t="s">
        <v>1859</v>
      </c>
      <c r="D1264" s="174" t="s">
        <v>323</v>
      </c>
      <c r="E1264" s="175" t="s">
        <v>1860</v>
      </c>
      <c r="F1264" s="176" t="s">
        <v>1861</v>
      </c>
      <c r="G1264" s="177" t="s">
        <v>355</v>
      </c>
      <c r="H1264" s="178">
        <v>450.56999999999999</v>
      </c>
      <c r="I1264" s="179"/>
      <c r="J1264" s="180">
        <f>ROUND(I1264*H1264,0)</f>
        <v>0</v>
      </c>
      <c r="K1264" s="176" t="s">
        <v>327</v>
      </c>
      <c r="L1264" s="39"/>
      <c r="M1264" s="181" t="s">
        <v>1</v>
      </c>
      <c r="N1264" s="182" t="s">
        <v>42</v>
      </c>
      <c r="O1264" s="77"/>
      <c r="P1264" s="183">
        <f>O1264*H1264</f>
        <v>0</v>
      </c>
      <c r="Q1264" s="183">
        <v>0</v>
      </c>
      <c r="R1264" s="183">
        <f>Q1264*H1264</f>
        <v>0</v>
      </c>
      <c r="S1264" s="183">
        <v>0.029999999999999999</v>
      </c>
      <c r="T1264" s="184">
        <f>S1264*H1264</f>
        <v>13.517099999999999</v>
      </c>
      <c r="U1264" s="38"/>
      <c r="V1264" s="38"/>
      <c r="W1264" s="38"/>
      <c r="X1264" s="38"/>
      <c r="Y1264" s="38"/>
      <c r="Z1264" s="38"/>
      <c r="AA1264" s="38"/>
      <c r="AB1264" s="38"/>
      <c r="AC1264" s="38"/>
      <c r="AD1264" s="38"/>
      <c r="AE1264" s="38"/>
      <c r="AR1264" s="185" t="s">
        <v>415</v>
      </c>
      <c r="AT1264" s="185" t="s">
        <v>323</v>
      </c>
      <c r="AU1264" s="185" t="s">
        <v>85</v>
      </c>
      <c r="AY1264" s="19" t="s">
        <v>321</v>
      </c>
      <c r="BE1264" s="186">
        <f>IF(N1264="základní",J1264,0)</f>
        <v>0</v>
      </c>
      <c r="BF1264" s="186">
        <f>IF(N1264="snížená",J1264,0)</f>
        <v>0</v>
      </c>
      <c r="BG1264" s="186">
        <f>IF(N1264="zákl. přenesená",J1264,0)</f>
        <v>0</v>
      </c>
      <c r="BH1264" s="186">
        <f>IF(N1264="sníž. přenesená",J1264,0)</f>
        <v>0</v>
      </c>
      <c r="BI1264" s="186">
        <f>IF(N1264="nulová",J1264,0)</f>
        <v>0</v>
      </c>
      <c r="BJ1264" s="19" t="s">
        <v>8</v>
      </c>
      <c r="BK1264" s="186">
        <f>ROUND(I1264*H1264,0)</f>
        <v>0</v>
      </c>
      <c r="BL1264" s="19" t="s">
        <v>415</v>
      </c>
      <c r="BM1264" s="185" t="s">
        <v>1862</v>
      </c>
    </row>
    <row r="1265" s="13" customFormat="1">
      <c r="A1265" s="13"/>
      <c r="B1265" s="187"/>
      <c r="C1265" s="13"/>
      <c r="D1265" s="188" t="s">
        <v>329</v>
      </c>
      <c r="E1265" s="189" t="s">
        <v>1</v>
      </c>
      <c r="F1265" s="190" t="s">
        <v>1857</v>
      </c>
      <c r="G1265" s="13"/>
      <c r="H1265" s="191">
        <v>450.56999999999999</v>
      </c>
      <c r="I1265" s="192"/>
      <c r="J1265" s="13"/>
      <c r="K1265" s="13"/>
      <c r="L1265" s="187"/>
      <c r="M1265" s="193"/>
      <c r="N1265" s="194"/>
      <c r="O1265" s="194"/>
      <c r="P1265" s="194"/>
      <c r="Q1265" s="194"/>
      <c r="R1265" s="194"/>
      <c r="S1265" s="194"/>
      <c r="T1265" s="195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189" t="s">
        <v>329</v>
      </c>
      <c r="AU1265" s="189" t="s">
        <v>85</v>
      </c>
      <c r="AV1265" s="13" t="s">
        <v>85</v>
      </c>
      <c r="AW1265" s="13" t="s">
        <v>33</v>
      </c>
      <c r="AX1265" s="13" t="s">
        <v>77</v>
      </c>
      <c r="AY1265" s="189" t="s">
        <v>321</v>
      </c>
    </row>
    <row r="1266" s="14" customFormat="1">
      <c r="A1266" s="14"/>
      <c r="B1266" s="196"/>
      <c r="C1266" s="14"/>
      <c r="D1266" s="188" t="s">
        <v>329</v>
      </c>
      <c r="E1266" s="197" t="s">
        <v>1</v>
      </c>
      <c r="F1266" s="198" t="s">
        <v>1858</v>
      </c>
      <c r="G1266" s="14"/>
      <c r="H1266" s="199">
        <v>450.56999999999999</v>
      </c>
      <c r="I1266" s="200"/>
      <c r="J1266" s="14"/>
      <c r="K1266" s="14"/>
      <c r="L1266" s="196"/>
      <c r="M1266" s="201"/>
      <c r="N1266" s="202"/>
      <c r="O1266" s="202"/>
      <c r="P1266" s="202"/>
      <c r="Q1266" s="202"/>
      <c r="R1266" s="202"/>
      <c r="S1266" s="202"/>
      <c r="T1266" s="203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197" t="s">
        <v>329</v>
      </c>
      <c r="AU1266" s="197" t="s">
        <v>85</v>
      </c>
      <c r="AV1266" s="14" t="s">
        <v>88</v>
      </c>
      <c r="AW1266" s="14" t="s">
        <v>33</v>
      </c>
      <c r="AX1266" s="14" t="s">
        <v>8</v>
      </c>
      <c r="AY1266" s="197" t="s">
        <v>321</v>
      </c>
    </row>
    <row r="1267" s="2" customFormat="1" ht="24.15" customHeight="1">
      <c r="A1267" s="38"/>
      <c r="B1267" s="173"/>
      <c r="C1267" s="174" t="s">
        <v>1863</v>
      </c>
      <c r="D1267" s="174" t="s">
        <v>323</v>
      </c>
      <c r="E1267" s="175" t="s">
        <v>1864</v>
      </c>
      <c r="F1267" s="176" t="s">
        <v>1865</v>
      </c>
      <c r="G1267" s="177" t="s">
        <v>355</v>
      </c>
      <c r="H1267" s="178">
        <v>410.22199999999998</v>
      </c>
      <c r="I1267" s="179"/>
      <c r="J1267" s="180">
        <f>ROUND(I1267*H1267,0)</f>
        <v>0</v>
      </c>
      <c r="K1267" s="176" t="s">
        <v>327</v>
      </c>
      <c r="L1267" s="39"/>
      <c r="M1267" s="181" t="s">
        <v>1</v>
      </c>
      <c r="N1267" s="182" t="s">
        <v>42</v>
      </c>
      <c r="O1267" s="77"/>
      <c r="P1267" s="183">
        <f>O1267*H1267</f>
        <v>0</v>
      </c>
      <c r="Q1267" s="183">
        <v>0.000175</v>
      </c>
      <c r="R1267" s="183">
        <f>Q1267*H1267</f>
        <v>0.071788850000000001</v>
      </c>
      <c r="S1267" s="183">
        <v>0</v>
      </c>
      <c r="T1267" s="184">
        <f>S1267*H1267</f>
        <v>0</v>
      </c>
      <c r="U1267" s="38"/>
      <c r="V1267" s="38"/>
      <c r="W1267" s="38"/>
      <c r="X1267" s="38"/>
      <c r="Y1267" s="38"/>
      <c r="Z1267" s="38"/>
      <c r="AA1267" s="38"/>
      <c r="AB1267" s="38"/>
      <c r="AC1267" s="38"/>
      <c r="AD1267" s="38"/>
      <c r="AE1267" s="38"/>
      <c r="AR1267" s="185" t="s">
        <v>415</v>
      </c>
      <c r="AT1267" s="185" t="s">
        <v>323</v>
      </c>
      <c r="AU1267" s="185" t="s">
        <v>85</v>
      </c>
      <c r="AY1267" s="19" t="s">
        <v>321</v>
      </c>
      <c r="BE1267" s="186">
        <f>IF(N1267="základní",J1267,0)</f>
        <v>0</v>
      </c>
      <c r="BF1267" s="186">
        <f>IF(N1267="snížená",J1267,0)</f>
        <v>0</v>
      </c>
      <c r="BG1267" s="186">
        <f>IF(N1267="zákl. přenesená",J1267,0)</f>
        <v>0</v>
      </c>
      <c r="BH1267" s="186">
        <f>IF(N1267="sníž. přenesená",J1267,0)</f>
        <v>0</v>
      </c>
      <c r="BI1267" s="186">
        <f>IF(N1267="nulová",J1267,0)</f>
        <v>0</v>
      </c>
      <c r="BJ1267" s="19" t="s">
        <v>8</v>
      </c>
      <c r="BK1267" s="186">
        <f>ROUND(I1267*H1267,0)</f>
        <v>0</v>
      </c>
      <c r="BL1267" s="19" t="s">
        <v>415</v>
      </c>
      <c r="BM1267" s="185" t="s">
        <v>1866</v>
      </c>
    </row>
    <row r="1268" s="13" customFormat="1">
      <c r="A1268" s="13"/>
      <c r="B1268" s="187"/>
      <c r="C1268" s="13"/>
      <c r="D1268" s="188" t="s">
        <v>329</v>
      </c>
      <c r="E1268" s="189" t="s">
        <v>1</v>
      </c>
      <c r="F1268" s="190" t="s">
        <v>195</v>
      </c>
      <c r="G1268" s="13"/>
      <c r="H1268" s="191">
        <v>410.22199999999998</v>
      </c>
      <c r="I1268" s="192"/>
      <c r="J1268" s="13"/>
      <c r="K1268" s="13"/>
      <c r="L1268" s="187"/>
      <c r="M1268" s="193"/>
      <c r="N1268" s="194"/>
      <c r="O1268" s="194"/>
      <c r="P1268" s="194"/>
      <c r="Q1268" s="194"/>
      <c r="R1268" s="194"/>
      <c r="S1268" s="194"/>
      <c r="T1268" s="195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189" t="s">
        <v>329</v>
      </c>
      <c r="AU1268" s="189" t="s">
        <v>85</v>
      </c>
      <c r="AV1268" s="13" t="s">
        <v>85</v>
      </c>
      <c r="AW1268" s="13" t="s">
        <v>33</v>
      </c>
      <c r="AX1268" s="13" t="s">
        <v>8</v>
      </c>
      <c r="AY1268" s="189" t="s">
        <v>321</v>
      </c>
    </row>
    <row r="1269" s="2" customFormat="1" ht="24.15" customHeight="1">
      <c r="A1269" s="38"/>
      <c r="B1269" s="173"/>
      <c r="C1269" s="174" t="s">
        <v>1867</v>
      </c>
      <c r="D1269" s="174" t="s">
        <v>323</v>
      </c>
      <c r="E1269" s="175" t="s">
        <v>1868</v>
      </c>
      <c r="F1269" s="176" t="s">
        <v>1869</v>
      </c>
      <c r="G1269" s="177" t="s">
        <v>355</v>
      </c>
      <c r="H1269" s="178">
        <v>453.07600000000002</v>
      </c>
      <c r="I1269" s="179"/>
      <c r="J1269" s="180">
        <f>ROUND(I1269*H1269,0)</f>
        <v>0</v>
      </c>
      <c r="K1269" s="176" t="s">
        <v>327</v>
      </c>
      <c r="L1269" s="39"/>
      <c r="M1269" s="181" t="s">
        <v>1</v>
      </c>
      <c r="N1269" s="182" t="s">
        <v>42</v>
      </c>
      <c r="O1269" s="77"/>
      <c r="P1269" s="183">
        <f>O1269*H1269</f>
        <v>0</v>
      </c>
      <c r="Q1269" s="183">
        <v>0</v>
      </c>
      <c r="R1269" s="183">
        <f>Q1269*H1269</f>
        <v>0</v>
      </c>
      <c r="S1269" s="183">
        <v>0</v>
      </c>
      <c r="T1269" s="184">
        <f>S1269*H1269</f>
        <v>0</v>
      </c>
      <c r="U1269" s="38"/>
      <c r="V1269" s="38"/>
      <c r="W1269" s="38"/>
      <c r="X1269" s="38"/>
      <c r="Y1269" s="38"/>
      <c r="Z1269" s="38"/>
      <c r="AA1269" s="38"/>
      <c r="AB1269" s="38"/>
      <c r="AC1269" s="38"/>
      <c r="AD1269" s="38"/>
      <c r="AE1269" s="38"/>
      <c r="AR1269" s="185" t="s">
        <v>415</v>
      </c>
      <c r="AT1269" s="185" t="s">
        <v>323</v>
      </c>
      <c r="AU1269" s="185" t="s">
        <v>85</v>
      </c>
      <c r="AY1269" s="19" t="s">
        <v>321</v>
      </c>
      <c r="BE1269" s="186">
        <f>IF(N1269="základní",J1269,0)</f>
        <v>0</v>
      </c>
      <c r="BF1269" s="186">
        <f>IF(N1269="snížená",J1269,0)</f>
        <v>0</v>
      </c>
      <c r="BG1269" s="186">
        <f>IF(N1269="zákl. přenesená",J1269,0)</f>
        <v>0</v>
      </c>
      <c r="BH1269" s="186">
        <f>IF(N1269="sníž. přenesená",J1269,0)</f>
        <v>0</v>
      </c>
      <c r="BI1269" s="186">
        <f>IF(N1269="nulová",J1269,0)</f>
        <v>0</v>
      </c>
      <c r="BJ1269" s="19" t="s">
        <v>8</v>
      </c>
      <c r="BK1269" s="186">
        <f>ROUND(I1269*H1269,0)</f>
        <v>0</v>
      </c>
      <c r="BL1269" s="19" t="s">
        <v>415</v>
      </c>
      <c r="BM1269" s="185" t="s">
        <v>1870</v>
      </c>
    </row>
    <row r="1270" s="13" customFormat="1">
      <c r="A1270" s="13"/>
      <c r="B1270" s="187"/>
      <c r="C1270" s="13"/>
      <c r="D1270" s="188" t="s">
        <v>329</v>
      </c>
      <c r="E1270" s="189" t="s">
        <v>1</v>
      </c>
      <c r="F1270" s="190" t="s">
        <v>1871</v>
      </c>
      <c r="G1270" s="13"/>
      <c r="H1270" s="191">
        <v>166.15100000000001</v>
      </c>
      <c r="I1270" s="192"/>
      <c r="J1270" s="13"/>
      <c r="K1270" s="13"/>
      <c r="L1270" s="187"/>
      <c r="M1270" s="193"/>
      <c r="N1270" s="194"/>
      <c r="O1270" s="194"/>
      <c r="P1270" s="194"/>
      <c r="Q1270" s="194"/>
      <c r="R1270" s="194"/>
      <c r="S1270" s="194"/>
      <c r="T1270" s="195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189" t="s">
        <v>329</v>
      </c>
      <c r="AU1270" s="189" t="s">
        <v>85</v>
      </c>
      <c r="AV1270" s="13" t="s">
        <v>85</v>
      </c>
      <c r="AW1270" s="13" t="s">
        <v>33</v>
      </c>
      <c r="AX1270" s="13" t="s">
        <v>77</v>
      </c>
      <c r="AY1270" s="189" t="s">
        <v>321</v>
      </c>
    </row>
    <row r="1271" s="13" customFormat="1">
      <c r="A1271" s="13"/>
      <c r="B1271" s="187"/>
      <c r="C1271" s="13"/>
      <c r="D1271" s="188" t="s">
        <v>329</v>
      </c>
      <c r="E1271" s="189" t="s">
        <v>1</v>
      </c>
      <c r="F1271" s="190" t="s">
        <v>1872</v>
      </c>
      <c r="G1271" s="13"/>
      <c r="H1271" s="191">
        <v>44.219999999999999</v>
      </c>
      <c r="I1271" s="192"/>
      <c r="J1271" s="13"/>
      <c r="K1271" s="13"/>
      <c r="L1271" s="187"/>
      <c r="M1271" s="193"/>
      <c r="N1271" s="194"/>
      <c r="O1271" s="194"/>
      <c r="P1271" s="194"/>
      <c r="Q1271" s="194"/>
      <c r="R1271" s="194"/>
      <c r="S1271" s="194"/>
      <c r="T1271" s="195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189" t="s">
        <v>329</v>
      </c>
      <c r="AU1271" s="189" t="s">
        <v>85</v>
      </c>
      <c r="AV1271" s="13" t="s">
        <v>85</v>
      </c>
      <c r="AW1271" s="13" t="s">
        <v>33</v>
      </c>
      <c r="AX1271" s="13" t="s">
        <v>77</v>
      </c>
      <c r="AY1271" s="189" t="s">
        <v>321</v>
      </c>
    </row>
    <row r="1272" s="13" customFormat="1">
      <c r="A1272" s="13"/>
      <c r="B1272" s="187"/>
      <c r="C1272" s="13"/>
      <c r="D1272" s="188" t="s">
        <v>329</v>
      </c>
      <c r="E1272" s="189" t="s">
        <v>1</v>
      </c>
      <c r="F1272" s="190" t="s">
        <v>1873</v>
      </c>
      <c r="G1272" s="13"/>
      <c r="H1272" s="191">
        <v>114.444</v>
      </c>
      <c r="I1272" s="192"/>
      <c r="J1272" s="13"/>
      <c r="K1272" s="13"/>
      <c r="L1272" s="187"/>
      <c r="M1272" s="193"/>
      <c r="N1272" s="194"/>
      <c r="O1272" s="194"/>
      <c r="P1272" s="194"/>
      <c r="Q1272" s="194"/>
      <c r="R1272" s="194"/>
      <c r="S1272" s="194"/>
      <c r="T1272" s="195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189" t="s">
        <v>329</v>
      </c>
      <c r="AU1272" s="189" t="s">
        <v>85</v>
      </c>
      <c r="AV1272" s="13" t="s">
        <v>85</v>
      </c>
      <c r="AW1272" s="13" t="s">
        <v>33</v>
      </c>
      <c r="AX1272" s="13" t="s">
        <v>77</v>
      </c>
      <c r="AY1272" s="189" t="s">
        <v>321</v>
      </c>
    </row>
    <row r="1273" s="13" customFormat="1">
      <c r="A1273" s="13"/>
      <c r="B1273" s="187"/>
      <c r="C1273" s="13"/>
      <c r="D1273" s="188" t="s">
        <v>329</v>
      </c>
      <c r="E1273" s="189" t="s">
        <v>1</v>
      </c>
      <c r="F1273" s="190" t="s">
        <v>1874</v>
      </c>
      <c r="G1273" s="13"/>
      <c r="H1273" s="191">
        <v>83.640000000000001</v>
      </c>
      <c r="I1273" s="192"/>
      <c r="J1273" s="13"/>
      <c r="K1273" s="13"/>
      <c r="L1273" s="187"/>
      <c r="M1273" s="193"/>
      <c r="N1273" s="194"/>
      <c r="O1273" s="194"/>
      <c r="P1273" s="194"/>
      <c r="Q1273" s="194"/>
      <c r="R1273" s="194"/>
      <c r="S1273" s="194"/>
      <c r="T1273" s="195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189" t="s">
        <v>329</v>
      </c>
      <c r="AU1273" s="189" t="s">
        <v>85</v>
      </c>
      <c r="AV1273" s="13" t="s">
        <v>85</v>
      </c>
      <c r="AW1273" s="13" t="s">
        <v>33</v>
      </c>
      <c r="AX1273" s="13" t="s">
        <v>77</v>
      </c>
      <c r="AY1273" s="189" t="s">
        <v>321</v>
      </c>
    </row>
    <row r="1274" s="13" customFormat="1">
      <c r="A1274" s="13"/>
      <c r="B1274" s="187"/>
      <c r="C1274" s="13"/>
      <c r="D1274" s="188" t="s">
        <v>329</v>
      </c>
      <c r="E1274" s="189" t="s">
        <v>1</v>
      </c>
      <c r="F1274" s="190" t="s">
        <v>1875</v>
      </c>
      <c r="G1274" s="13"/>
      <c r="H1274" s="191">
        <v>44.621000000000002</v>
      </c>
      <c r="I1274" s="192"/>
      <c r="J1274" s="13"/>
      <c r="K1274" s="13"/>
      <c r="L1274" s="187"/>
      <c r="M1274" s="193"/>
      <c r="N1274" s="194"/>
      <c r="O1274" s="194"/>
      <c r="P1274" s="194"/>
      <c r="Q1274" s="194"/>
      <c r="R1274" s="194"/>
      <c r="S1274" s="194"/>
      <c r="T1274" s="195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189" t="s">
        <v>329</v>
      </c>
      <c r="AU1274" s="189" t="s">
        <v>85</v>
      </c>
      <c r="AV1274" s="13" t="s">
        <v>85</v>
      </c>
      <c r="AW1274" s="13" t="s">
        <v>33</v>
      </c>
      <c r="AX1274" s="13" t="s">
        <v>77</v>
      </c>
      <c r="AY1274" s="189" t="s">
        <v>321</v>
      </c>
    </row>
    <row r="1275" s="14" customFormat="1">
      <c r="A1275" s="14"/>
      <c r="B1275" s="196"/>
      <c r="C1275" s="14"/>
      <c r="D1275" s="188" t="s">
        <v>329</v>
      </c>
      <c r="E1275" s="197" t="s">
        <v>198</v>
      </c>
      <c r="F1275" s="198" t="s">
        <v>1876</v>
      </c>
      <c r="G1275" s="14"/>
      <c r="H1275" s="199">
        <v>453.07600000000002</v>
      </c>
      <c r="I1275" s="200"/>
      <c r="J1275" s="14"/>
      <c r="K1275" s="14"/>
      <c r="L1275" s="196"/>
      <c r="M1275" s="201"/>
      <c r="N1275" s="202"/>
      <c r="O1275" s="202"/>
      <c r="P1275" s="202"/>
      <c r="Q1275" s="202"/>
      <c r="R1275" s="202"/>
      <c r="S1275" s="202"/>
      <c r="T1275" s="203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197" t="s">
        <v>329</v>
      </c>
      <c r="AU1275" s="197" t="s">
        <v>85</v>
      </c>
      <c r="AV1275" s="14" t="s">
        <v>88</v>
      </c>
      <c r="AW1275" s="14" t="s">
        <v>33</v>
      </c>
      <c r="AX1275" s="14" t="s">
        <v>8</v>
      </c>
      <c r="AY1275" s="197" t="s">
        <v>321</v>
      </c>
    </row>
    <row r="1276" s="2" customFormat="1" ht="24.15" customHeight="1">
      <c r="A1276" s="38"/>
      <c r="B1276" s="173"/>
      <c r="C1276" s="212" t="s">
        <v>1877</v>
      </c>
      <c r="D1276" s="212" t="s">
        <v>550</v>
      </c>
      <c r="E1276" s="213" t="s">
        <v>1878</v>
      </c>
      <c r="F1276" s="214" t="s">
        <v>1879</v>
      </c>
      <c r="G1276" s="215" t="s">
        <v>326</v>
      </c>
      <c r="H1276" s="216">
        <v>8.6080000000000005</v>
      </c>
      <c r="I1276" s="217"/>
      <c r="J1276" s="218">
        <f>ROUND(I1276*H1276,0)</f>
        <v>0</v>
      </c>
      <c r="K1276" s="214" t="s">
        <v>1</v>
      </c>
      <c r="L1276" s="219"/>
      <c r="M1276" s="220" t="s">
        <v>1</v>
      </c>
      <c r="N1276" s="221" t="s">
        <v>42</v>
      </c>
      <c r="O1276" s="77"/>
      <c r="P1276" s="183">
        <f>O1276*H1276</f>
        <v>0</v>
      </c>
      <c r="Q1276" s="183">
        <v>0.55000000000000004</v>
      </c>
      <c r="R1276" s="183">
        <f>Q1276*H1276</f>
        <v>4.7344000000000008</v>
      </c>
      <c r="S1276" s="183">
        <v>0</v>
      </c>
      <c r="T1276" s="184">
        <f>S1276*H1276</f>
        <v>0</v>
      </c>
      <c r="U1276" s="38"/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  <c r="AR1276" s="185" t="s">
        <v>530</v>
      </c>
      <c r="AT1276" s="185" t="s">
        <v>550</v>
      </c>
      <c r="AU1276" s="185" t="s">
        <v>85</v>
      </c>
      <c r="AY1276" s="19" t="s">
        <v>321</v>
      </c>
      <c r="BE1276" s="186">
        <f>IF(N1276="základní",J1276,0)</f>
        <v>0</v>
      </c>
      <c r="BF1276" s="186">
        <f>IF(N1276="snížená",J1276,0)</f>
        <v>0</v>
      </c>
      <c r="BG1276" s="186">
        <f>IF(N1276="zákl. přenesená",J1276,0)</f>
        <v>0</v>
      </c>
      <c r="BH1276" s="186">
        <f>IF(N1276="sníž. přenesená",J1276,0)</f>
        <v>0</v>
      </c>
      <c r="BI1276" s="186">
        <f>IF(N1276="nulová",J1276,0)</f>
        <v>0</v>
      </c>
      <c r="BJ1276" s="19" t="s">
        <v>8</v>
      </c>
      <c r="BK1276" s="186">
        <f>ROUND(I1276*H1276,0)</f>
        <v>0</v>
      </c>
      <c r="BL1276" s="19" t="s">
        <v>415</v>
      </c>
      <c r="BM1276" s="185" t="s">
        <v>1880</v>
      </c>
    </row>
    <row r="1277" s="13" customFormat="1">
      <c r="A1277" s="13"/>
      <c r="B1277" s="187"/>
      <c r="C1277" s="13"/>
      <c r="D1277" s="188" t="s">
        <v>329</v>
      </c>
      <c r="E1277" s="189" t="s">
        <v>1</v>
      </c>
      <c r="F1277" s="190" t="s">
        <v>1881</v>
      </c>
      <c r="G1277" s="13"/>
      <c r="H1277" s="191">
        <v>8.6080000000000005</v>
      </c>
      <c r="I1277" s="192"/>
      <c r="J1277" s="13"/>
      <c r="K1277" s="13"/>
      <c r="L1277" s="187"/>
      <c r="M1277" s="193"/>
      <c r="N1277" s="194"/>
      <c r="O1277" s="194"/>
      <c r="P1277" s="194"/>
      <c r="Q1277" s="194"/>
      <c r="R1277" s="194"/>
      <c r="S1277" s="194"/>
      <c r="T1277" s="195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189" t="s">
        <v>329</v>
      </c>
      <c r="AU1277" s="189" t="s">
        <v>85</v>
      </c>
      <c r="AV1277" s="13" t="s">
        <v>85</v>
      </c>
      <c r="AW1277" s="13" t="s">
        <v>33</v>
      </c>
      <c r="AX1277" s="13" t="s">
        <v>8</v>
      </c>
      <c r="AY1277" s="189" t="s">
        <v>321</v>
      </c>
    </row>
    <row r="1278" s="2" customFormat="1" ht="21.75" customHeight="1">
      <c r="A1278" s="38"/>
      <c r="B1278" s="173"/>
      <c r="C1278" s="212" t="s">
        <v>1882</v>
      </c>
      <c r="D1278" s="212" t="s">
        <v>550</v>
      </c>
      <c r="E1278" s="213" t="s">
        <v>1883</v>
      </c>
      <c r="F1278" s="214" t="s">
        <v>1884</v>
      </c>
      <c r="G1278" s="215" t="s">
        <v>326</v>
      </c>
      <c r="H1278" s="216">
        <v>8.6080000000000005</v>
      </c>
      <c r="I1278" s="217"/>
      <c r="J1278" s="218">
        <f>ROUND(I1278*H1278,0)</f>
        <v>0</v>
      </c>
      <c r="K1278" s="214" t="s">
        <v>1</v>
      </c>
      <c r="L1278" s="219"/>
      <c r="M1278" s="220" t="s">
        <v>1</v>
      </c>
      <c r="N1278" s="221" t="s">
        <v>42</v>
      </c>
      <c r="O1278" s="77"/>
      <c r="P1278" s="183">
        <f>O1278*H1278</f>
        <v>0</v>
      </c>
      <c r="Q1278" s="183">
        <v>0.55000000000000004</v>
      </c>
      <c r="R1278" s="183">
        <f>Q1278*H1278</f>
        <v>4.7344000000000008</v>
      </c>
      <c r="S1278" s="183">
        <v>0</v>
      </c>
      <c r="T1278" s="184">
        <f>S1278*H1278</f>
        <v>0</v>
      </c>
      <c r="U1278" s="38"/>
      <c r="V1278" s="38"/>
      <c r="W1278" s="38"/>
      <c r="X1278" s="38"/>
      <c r="Y1278" s="38"/>
      <c r="Z1278" s="38"/>
      <c r="AA1278" s="38"/>
      <c r="AB1278" s="38"/>
      <c r="AC1278" s="38"/>
      <c r="AD1278" s="38"/>
      <c r="AE1278" s="38"/>
      <c r="AR1278" s="185" t="s">
        <v>530</v>
      </c>
      <c r="AT1278" s="185" t="s">
        <v>550</v>
      </c>
      <c r="AU1278" s="185" t="s">
        <v>85</v>
      </c>
      <c r="AY1278" s="19" t="s">
        <v>321</v>
      </c>
      <c r="BE1278" s="186">
        <f>IF(N1278="základní",J1278,0)</f>
        <v>0</v>
      </c>
      <c r="BF1278" s="186">
        <f>IF(N1278="snížená",J1278,0)</f>
        <v>0</v>
      </c>
      <c r="BG1278" s="186">
        <f>IF(N1278="zákl. přenesená",J1278,0)</f>
        <v>0</v>
      </c>
      <c r="BH1278" s="186">
        <f>IF(N1278="sníž. přenesená",J1278,0)</f>
        <v>0</v>
      </c>
      <c r="BI1278" s="186">
        <f>IF(N1278="nulová",J1278,0)</f>
        <v>0</v>
      </c>
      <c r="BJ1278" s="19" t="s">
        <v>8</v>
      </c>
      <c r="BK1278" s="186">
        <f>ROUND(I1278*H1278,0)</f>
        <v>0</v>
      </c>
      <c r="BL1278" s="19" t="s">
        <v>415</v>
      </c>
      <c r="BM1278" s="185" t="s">
        <v>1885</v>
      </c>
    </row>
    <row r="1279" s="13" customFormat="1">
      <c r="A1279" s="13"/>
      <c r="B1279" s="187"/>
      <c r="C1279" s="13"/>
      <c r="D1279" s="188" t="s">
        <v>329</v>
      </c>
      <c r="E1279" s="189" t="s">
        <v>1</v>
      </c>
      <c r="F1279" s="190" t="s">
        <v>1881</v>
      </c>
      <c r="G1279" s="13"/>
      <c r="H1279" s="191">
        <v>8.6080000000000005</v>
      </c>
      <c r="I1279" s="192"/>
      <c r="J1279" s="13"/>
      <c r="K1279" s="13"/>
      <c r="L1279" s="187"/>
      <c r="M1279" s="193"/>
      <c r="N1279" s="194"/>
      <c r="O1279" s="194"/>
      <c r="P1279" s="194"/>
      <c r="Q1279" s="194"/>
      <c r="R1279" s="194"/>
      <c r="S1279" s="194"/>
      <c r="T1279" s="195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189" t="s">
        <v>329</v>
      </c>
      <c r="AU1279" s="189" t="s">
        <v>85</v>
      </c>
      <c r="AV1279" s="13" t="s">
        <v>85</v>
      </c>
      <c r="AW1279" s="13" t="s">
        <v>33</v>
      </c>
      <c r="AX1279" s="13" t="s">
        <v>8</v>
      </c>
      <c r="AY1279" s="189" t="s">
        <v>321</v>
      </c>
    </row>
    <row r="1280" s="2" customFormat="1" ht="16.5" customHeight="1">
      <c r="A1280" s="38"/>
      <c r="B1280" s="173"/>
      <c r="C1280" s="212" t="s">
        <v>1886</v>
      </c>
      <c r="D1280" s="212" t="s">
        <v>550</v>
      </c>
      <c r="E1280" s="213" t="s">
        <v>1782</v>
      </c>
      <c r="F1280" s="214" t="s">
        <v>1783</v>
      </c>
      <c r="G1280" s="215" t="s">
        <v>326</v>
      </c>
      <c r="H1280" s="216">
        <v>2.137</v>
      </c>
      <c r="I1280" s="217"/>
      <c r="J1280" s="218">
        <f>ROUND(I1280*H1280,0)</f>
        <v>0</v>
      </c>
      <c r="K1280" s="214" t="s">
        <v>327</v>
      </c>
      <c r="L1280" s="219"/>
      <c r="M1280" s="220" t="s">
        <v>1</v>
      </c>
      <c r="N1280" s="221" t="s">
        <v>42</v>
      </c>
      <c r="O1280" s="77"/>
      <c r="P1280" s="183">
        <f>O1280*H1280</f>
        <v>0</v>
      </c>
      <c r="Q1280" s="183">
        <v>0.55000000000000004</v>
      </c>
      <c r="R1280" s="183">
        <f>Q1280*H1280</f>
        <v>1.1753500000000001</v>
      </c>
      <c r="S1280" s="183">
        <v>0</v>
      </c>
      <c r="T1280" s="184">
        <f>S1280*H1280</f>
        <v>0</v>
      </c>
      <c r="U1280" s="38"/>
      <c r="V1280" s="38"/>
      <c r="W1280" s="38"/>
      <c r="X1280" s="38"/>
      <c r="Y1280" s="38"/>
      <c r="Z1280" s="38"/>
      <c r="AA1280" s="38"/>
      <c r="AB1280" s="38"/>
      <c r="AC1280" s="38"/>
      <c r="AD1280" s="38"/>
      <c r="AE1280" s="38"/>
      <c r="AR1280" s="185" t="s">
        <v>530</v>
      </c>
      <c r="AT1280" s="185" t="s">
        <v>550</v>
      </c>
      <c r="AU1280" s="185" t="s">
        <v>85</v>
      </c>
      <c r="AY1280" s="19" t="s">
        <v>321</v>
      </c>
      <c r="BE1280" s="186">
        <f>IF(N1280="základní",J1280,0)</f>
        <v>0</v>
      </c>
      <c r="BF1280" s="186">
        <f>IF(N1280="snížená",J1280,0)</f>
        <v>0</v>
      </c>
      <c r="BG1280" s="186">
        <f>IF(N1280="zákl. přenesená",J1280,0)</f>
        <v>0</v>
      </c>
      <c r="BH1280" s="186">
        <f>IF(N1280="sníž. přenesená",J1280,0)</f>
        <v>0</v>
      </c>
      <c r="BI1280" s="186">
        <f>IF(N1280="nulová",J1280,0)</f>
        <v>0</v>
      </c>
      <c r="BJ1280" s="19" t="s">
        <v>8</v>
      </c>
      <c r="BK1280" s="186">
        <f>ROUND(I1280*H1280,0)</f>
        <v>0</v>
      </c>
      <c r="BL1280" s="19" t="s">
        <v>415</v>
      </c>
      <c r="BM1280" s="185" t="s">
        <v>1887</v>
      </c>
    </row>
    <row r="1281" s="13" customFormat="1">
      <c r="A1281" s="13"/>
      <c r="B1281" s="187"/>
      <c r="C1281" s="13"/>
      <c r="D1281" s="188" t="s">
        <v>329</v>
      </c>
      <c r="E1281" s="189" t="s">
        <v>1</v>
      </c>
      <c r="F1281" s="190" t="s">
        <v>1888</v>
      </c>
      <c r="G1281" s="13"/>
      <c r="H1281" s="191">
        <v>2.137</v>
      </c>
      <c r="I1281" s="192"/>
      <c r="J1281" s="13"/>
      <c r="K1281" s="13"/>
      <c r="L1281" s="187"/>
      <c r="M1281" s="193"/>
      <c r="N1281" s="194"/>
      <c r="O1281" s="194"/>
      <c r="P1281" s="194"/>
      <c r="Q1281" s="194"/>
      <c r="R1281" s="194"/>
      <c r="S1281" s="194"/>
      <c r="T1281" s="195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189" t="s">
        <v>329</v>
      </c>
      <c r="AU1281" s="189" t="s">
        <v>85</v>
      </c>
      <c r="AV1281" s="13" t="s">
        <v>85</v>
      </c>
      <c r="AW1281" s="13" t="s">
        <v>33</v>
      </c>
      <c r="AX1281" s="13" t="s">
        <v>8</v>
      </c>
      <c r="AY1281" s="189" t="s">
        <v>321</v>
      </c>
    </row>
    <row r="1282" s="2" customFormat="1" ht="21.75" customHeight="1">
      <c r="A1282" s="38"/>
      <c r="B1282" s="173"/>
      <c r="C1282" s="174" t="s">
        <v>1889</v>
      </c>
      <c r="D1282" s="174" t="s">
        <v>323</v>
      </c>
      <c r="E1282" s="175" t="s">
        <v>1890</v>
      </c>
      <c r="F1282" s="176" t="s">
        <v>1891</v>
      </c>
      <c r="G1282" s="177" t="s">
        <v>355</v>
      </c>
      <c r="H1282" s="178">
        <v>544.17899999999997</v>
      </c>
      <c r="I1282" s="179"/>
      <c r="J1282" s="180">
        <f>ROUND(I1282*H1282,0)</f>
        <v>0</v>
      </c>
      <c r="K1282" s="176" t="s">
        <v>327</v>
      </c>
      <c r="L1282" s="39"/>
      <c r="M1282" s="181" t="s">
        <v>1</v>
      </c>
      <c r="N1282" s="182" t="s">
        <v>42</v>
      </c>
      <c r="O1282" s="77"/>
      <c r="P1282" s="183">
        <f>O1282*H1282</f>
        <v>0</v>
      </c>
      <c r="Q1282" s="183">
        <v>0</v>
      </c>
      <c r="R1282" s="183">
        <f>Q1282*H1282</f>
        <v>0</v>
      </c>
      <c r="S1282" s="183">
        <v>0.014</v>
      </c>
      <c r="T1282" s="184">
        <f>S1282*H1282</f>
        <v>7.618506</v>
      </c>
      <c r="U1282" s="38"/>
      <c r="V1282" s="38"/>
      <c r="W1282" s="38"/>
      <c r="X1282" s="38"/>
      <c r="Y1282" s="38"/>
      <c r="Z1282" s="38"/>
      <c r="AA1282" s="38"/>
      <c r="AB1282" s="38"/>
      <c r="AC1282" s="38"/>
      <c r="AD1282" s="38"/>
      <c r="AE1282" s="38"/>
      <c r="AR1282" s="185" t="s">
        <v>415</v>
      </c>
      <c r="AT1282" s="185" t="s">
        <v>323</v>
      </c>
      <c r="AU1282" s="185" t="s">
        <v>85</v>
      </c>
      <c r="AY1282" s="19" t="s">
        <v>321</v>
      </c>
      <c r="BE1282" s="186">
        <f>IF(N1282="základní",J1282,0)</f>
        <v>0</v>
      </c>
      <c r="BF1282" s="186">
        <f>IF(N1282="snížená",J1282,0)</f>
        <v>0</v>
      </c>
      <c r="BG1282" s="186">
        <f>IF(N1282="zákl. přenesená",J1282,0)</f>
        <v>0</v>
      </c>
      <c r="BH1282" s="186">
        <f>IF(N1282="sníž. přenesená",J1282,0)</f>
        <v>0</v>
      </c>
      <c r="BI1282" s="186">
        <f>IF(N1282="nulová",J1282,0)</f>
        <v>0</v>
      </c>
      <c r="BJ1282" s="19" t="s">
        <v>8</v>
      </c>
      <c r="BK1282" s="186">
        <f>ROUND(I1282*H1282,0)</f>
        <v>0</v>
      </c>
      <c r="BL1282" s="19" t="s">
        <v>415</v>
      </c>
      <c r="BM1282" s="185" t="s">
        <v>1892</v>
      </c>
    </row>
    <row r="1283" s="13" customFormat="1">
      <c r="A1283" s="13"/>
      <c r="B1283" s="187"/>
      <c r="C1283" s="13"/>
      <c r="D1283" s="188" t="s">
        <v>329</v>
      </c>
      <c r="E1283" s="189" t="s">
        <v>1</v>
      </c>
      <c r="F1283" s="190" t="s">
        <v>1221</v>
      </c>
      <c r="G1283" s="13"/>
      <c r="H1283" s="191">
        <v>570.05399999999997</v>
      </c>
      <c r="I1283" s="192"/>
      <c r="J1283" s="13"/>
      <c r="K1283" s="13"/>
      <c r="L1283" s="187"/>
      <c r="M1283" s="193"/>
      <c r="N1283" s="194"/>
      <c r="O1283" s="194"/>
      <c r="P1283" s="194"/>
      <c r="Q1283" s="194"/>
      <c r="R1283" s="194"/>
      <c r="S1283" s="194"/>
      <c r="T1283" s="195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189" t="s">
        <v>329</v>
      </c>
      <c r="AU1283" s="189" t="s">
        <v>85</v>
      </c>
      <c r="AV1283" s="13" t="s">
        <v>85</v>
      </c>
      <c r="AW1283" s="13" t="s">
        <v>33</v>
      </c>
      <c r="AX1283" s="13" t="s">
        <v>77</v>
      </c>
      <c r="AY1283" s="189" t="s">
        <v>321</v>
      </c>
    </row>
    <row r="1284" s="13" customFormat="1">
      <c r="A1284" s="13"/>
      <c r="B1284" s="187"/>
      <c r="C1284" s="13"/>
      <c r="D1284" s="188" t="s">
        <v>329</v>
      </c>
      <c r="E1284" s="189" t="s">
        <v>1</v>
      </c>
      <c r="F1284" s="190" t="s">
        <v>1222</v>
      </c>
      <c r="G1284" s="13"/>
      <c r="H1284" s="191">
        <v>-25.875</v>
      </c>
      <c r="I1284" s="192"/>
      <c r="J1284" s="13"/>
      <c r="K1284" s="13"/>
      <c r="L1284" s="187"/>
      <c r="M1284" s="193"/>
      <c r="N1284" s="194"/>
      <c r="O1284" s="194"/>
      <c r="P1284" s="194"/>
      <c r="Q1284" s="194"/>
      <c r="R1284" s="194"/>
      <c r="S1284" s="194"/>
      <c r="T1284" s="195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189" t="s">
        <v>329</v>
      </c>
      <c r="AU1284" s="189" t="s">
        <v>85</v>
      </c>
      <c r="AV1284" s="13" t="s">
        <v>85</v>
      </c>
      <c r="AW1284" s="13" t="s">
        <v>33</v>
      </c>
      <c r="AX1284" s="13" t="s">
        <v>77</v>
      </c>
      <c r="AY1284" s="189" t="s">
        <v>321</v>
      </c>
    </row>
    <row r="1285" s="14" customFormat="1">
      <c r="A1285" s="14"/>
      <c r="B1285" s="196"/>
      <c r="C1285" s="14"/>
      <c r="D1285" s="188" t="s">
        <v>329</v>
      </c>
      <c r="E1285" s="197" t="s">
        <v>1</v>
      </c>
      <c r="F1285" s="198" t="s">
        <v>1893</v>
      </c>
      <c r="G1285" s="14"/>
      <c r="H1285" s="199">
        <v>544.17899999999997</v>
      </c>
      <c r="I1285" s="200"/>
      <c r="J1285" s="14"/>
      <c r="K1285" s="14"/>
      <c r="L1285" s="196"/>
      <c r="M1285" s="201"/>
      <c r="N1285" s="202"/>
      <c r="O1285" s="202"/>
      <c r="P1285" s="202"/>
      <c r="Q1285" s="202"/>
      <c r="R1285" s="202"/>
      <c r="S1285" s="202"/>
      <c r="T1285" s="203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197" t="s">
        <v>329</v>
      </c>
      <c r="AU1285" s="197" t="s">
        <v>85</v>
      </c>
      <c r="AV1285" s="14" t="s">
        <v>88</v>
      </c>
      <c r="AW1285" s="14" t="s">
        <v>33</v>
      </c>
      <c r="AX1285" s="14" t="s">
        <v>8</v>
      </c>
      <c r="AY1285" s="197" t="s">
        <v>321</v>
      </c>
    </row>
    <row r="1286" s="2" customFormat="1" ht="33" customHeight="1">
      <c r="A1286" s="38"/>
      <c r="B1286" s="173"/>
      <c r="C1286" s="174" t="s">
        <v>1894</v>
      </c>
      <c r="D1286" s="174" t="s">
        <v>323</v>
      </c>
      <c r="E1286" s="175" t="s">
        <v>1895</v>
      </c>
      <c r="F1286" s="176" t="s">
        <v>1896</v>
      </c>
      <c r="G1286" s="177" t="s">
        <v>497</v>
      </c>
      <c r="H1286" s="178">
        <v>5.7199999999999998</v>
      </c>
      <c r="I1286" s="179"/>
      <c r="J1286" s="180">
        <f>ROUND(I1286*H1286,0)</f>
        <v>0</v>
      </c>
      <c r="K1286" s="176" t="s">
        <v>327</v>
      </c>
      <c r="L1286" s="39"/>
      <c r="M1286" s="181" t="s">
        <v>1</v>
      </c>
      <c r="N1286" s="182" t="s">
        <v>42</v>
      </c>
      <c r="O1286" s="77"/>
      <c r="P1286" s="183">
        <f>O1286*H1286</f>
        <v>0</v>
      </c>
      <c r="Q1286" s="183">
        <v>0</v>
      </c>
      <c r="R1286" s="183">
        <f>Q1286*H1286</f>
        <v>0</v>
      </c>
      <c r="S1286" s="183">
        <v>0.0088000000000000005</v>
      </c>
      <c r="T1286" s="184">
        <f>S1286*H1286</f>
        <v>0.050335999999999999</v>
      </c>
      <c r="U1286" s="38"/>
      <c r="V1286" s="38"/>
      <c r="W1286" s="38"/>
      <c r="X1286" s="38"/>
      <c r="Y1286" s="38"/>
      <c r="Z1286" s="38"/>
      <c r="AA1286" s="38"/>
      <c r="AB1286" s="38"/>
      <c r="AC1286" s="38"/>
      <c r="AD1286" s="38"/>
      <c r="AE1286" s="38"/>
      <c r="AR1286" s="185" t="s">
        <v>415</v>
      </c>
      <c r="AT1286" s="185" t="s">
        <v>323</v>
      </c>
      <c r="AU1286" s="185" t="s">
        <v>85</v>
      </c>
      <c r="AY1286" s="19" t="s">
        <v>321</v>
      </c>
      <c r="BE1286" s="186">
        <f>IF(N1286="základní",J1286,0)</f>
        <v>0</v>
      </c>
      <c r="BF1286" s="186">
        <f>IF(N1286="snížená",J1286,0)</f>
        <v>0</v>
      </c>
      <c r="BG1286" s="186">
        <f>IF(N1286="zákl. přenesená",J1286,0)</f>
        <v>0</v>
      </c>
      <c r="BH1286" s="186">
        <f>IF(N1286="sníž. přenesená",J1286,0)</f>
        <v>0</v>
      </c>
      <c r="BI1286" s="186">
        <f>IF(N1286="nulová",J1286,0)</f>
        <v>0</v>
      </c>
      <c r="BJ1286" s="19" t="s">
        <v>8</v>
      </c>
      <c r="BK1286" s="186">
        <f>ROUND(I1286*H1286,0)</f>
        <v>0</v>
      </c>
      <c r="BL1286" s="19" t="s">
        <v>415</v>
      </c>
      <c r="BM1286" s="185" t="s">
        <v>1897</v>
      </c>
    </row>
    <row r="1287" s="13" customFormat="1">
      <c r="A1287" s="13"/>
      <c r="B1287" s="187"/>
      <c r="C1287" s="13"/>
      <c r="D1287" s="188" t="s">
        <v>329</v>
      </c>
      <c r="E1287" s="189" t="s">
        <v>1</v>
      </c>
      <c r="F1287" s="190" t="s">
        <v>1898</v>
      </c>
      <c r="G1287" s="13"/>
      <c r="H1287" s="191">
        <v>2.8599999999999999</v>
      </c>
      <c r="I1287" s="192"/>
      <c r="J1287" s="13"/>
      <c r="K1287" s="13"/>
      <c r="L1287" s="187"/>
      <c r="M1287" s="193"/>
      <c r="N1287" s="194"/>
      <c r="O1287" s="194"/>
      <c r="P1287" s="194"/>
      <c r="Q1287" s="194"/>
      <c r="R1287" s="194"/>
      <c r="S1287" s="194"/>
      <c r="T1287" s="195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189" t="s">
        <v>329</v>
      </c>
      <c r="AU1287" s="189" t="s">
        <v>85</v>
      </c>
      <c r="AV1287" s="13" t="s">
        <v>85</v>
      </c>
      <c r="AW1287" s="13" t="s">
        <v>33</v>
      </c>
      <c r="AX1287" s="13" t="s">
        <v>77</v>
      </c>
      <c r="AY1287" s="189" t="s">
        <v>321</v>
      </c>
    </row>
    <row r="1288" s="13" customFormat="1">
      <c r="A1288" s="13"/>
      <c r="B1288" s="187"/>
      <c r="C1288" s="13"/>
      <c r="D1288" s="188" t="s">
        <v>329</v>
      </c>
      <c r="E1288" s="189" t="s">
        <v>1</v>
      </c>
      <c r="F1288" s="190" t="s">
        <v>1899</v>
      </c>
      <c r="G1288" s="13"/>
      <c r="H1288" s="191">
        <v>2.8599999999999999</v>
      </c>
      <c r="I1288" s="192"/>
      <c r="J1288" s="13"/>
      <c r="K1288" s="13"/>
      <c r="L1288" s="187"/>
      <c r="M1288" s="193"/>
      <c r="N1288" s="194"/>
      <c r="O1288" s="194"/>
      <c r="P1288" s="194"/>
      <c r="Q1288" s="194"/>
      <c r="R1288" s="194"/>
      <c r="S1288" s="194"/>
      <c r="T1288" s="195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189" t="s">
        <v>329</v>
      </c>
      <c r="AU1288" s="189" t="s">
        <v>85</v>
      </c>
      <c r="AV1288" s="13" t="s">
        <v>85</v>
      </c>
      <c r="AW1288" s="13" t="s">
        <v>33</v>
      </c>
      <c r="AX1288" s="13" t="s">
        <v>77</v>
      </c>
      <c r="AY1288" s="189" t="s">
        <v>321</v>
      </c>
    </row>
    <row r="1289" s="14" customFormat="1">
      <c r="A1289" s="14"/>
      <c r="B1289" s="196"/>
      <c r="C1289" s="14"/>
      <c r="D1289" s="188" t="s">
        <v>329</v>
      </c>
      <c r="E1289" s="197" t="s">
        <v>1</v>
      </c>
      <c r="F1289" s="198" t="s">
        <v>346</v>
      </c>
      <c r="G1289" s="14"/>
      <c r="H1289" s="199">
        <v>5.7199999999999998</v>
      </c>
      <c r="I1289" s="200"/>
      <c r="J1289" s="14"/>
      <c r="K1289" s="14"/>
      <c r="L1289" s="196"/>
      <c r="M1289" s="201"/>
      <c r="N1289" s="202"/>
      <c r="O1289" s="202"/>
      <c r="P1289" s="202"/>
      <c r="Q1289" s="202"/>
      <c r="R1289" s="202"/>
      <c r="S1289" s="202"/>
      <c r="T1289" s="203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197" t="s">
        <v>329</v>
      </c>
      <c r="AU1289" s="197" t="s">
        <v>85</v>
      </c>
      <c r="AV1289" s="14" t="s">
        <v>88</v>
      </c>
      <c r="AW1289" s="14" t="s">
        <v>33</v>
      </c>
      <c r="AX1289" s="14" t="s">
        <v>8</v>
      </c>
      <c r="AY1289" s="197" t="s">
        <v>321</v>
      </c>
    </row>
    <row r="1290" s="2" customFormat="1" ht="24.15" customHeight="1">
      <c r="A1290" s="38"/>
      <c r="B1290" s="173"/>
      <c r="C1290" s="174" t="s">
        <v>1900</v>
      </c>
      <c r="D1290" s="174" t="s">
        <v>323</v>
      </c>
      <c r="E1290" s="175" t="s">
        <v>1901</v>
      </c>
      <c r="F1290" s="176" t="s">
        <v>1902</v>
      </c>
      <c r="G1290" s="177" t="s">
        <v>497</v>
      </c>
      <c r="H1290" s="178">
        <v>6</v>
      </c>
      <c r="I1290" s="179"/>
      <c r="J1290" s="180">
        <f>ROUND(I1290*H1290,0)</f>
        <v>0</v>
      </c>
      <c r="K1290" s="176" t="s">
        <v>327</v>
      </c>
      <c r="L1290" s="39"/>
      <c r="M1290" s="181" t="s">
        <v>1</v>
      </c>
      <c r="N1290" s="182" t="s">
        <v>42</v>
      </c>
      <c r="O1290" s="77"/>
      <c r="P1290" s="183">
        <f>O1290*H1290</f>
        <v>0</v>
      </c>
      <c r="Q1290" s="183">
        <v>0</v>
      </c>
      <c r="R1290" s="183">
        <f>Q1290*H1290</f>
        <v>0</v>
      </c>
      <c r="S1290" s="183">
        <v>0.033000000000000002</v>
      </c>
      <c r="T1290" s="184">
        <f>S1290*H1290</f>
        <v>0.19800000000000001</v>
      </c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  <c r="AR1290" s="185" t="s">
        <v>415</v>
      </c>
      <c r="AT1290" s="185" t="s">
        <v>323</v>
      </c>
      <c r="AU1290" s="185" t="s">
        <v>85</v>
      </c>
      <c r="AY1290" s="19" t="s">
        <v>321</v>
      </c>
      <c r="BE1290" s="186">
        <f>IF(N1290="základní",J1290,0)</f>
        <v>0</v>
      </c>
      <c r="BF1290" s="186">
        <f>IF(N1290="snížená",J1290,0)</f>
        <v>0</v>
      </c>
      <c r="BG1290" s="186">
        <f>IF(N1290="zákl. přenesená",J1290,0)</f>
        <v>0</v>
      </c>
      <c r="BH1290" s="186">
        <f>IF(N1290="sníž. přenesená",J1290,0)</f>
        <v>0</v>
      </c>
      <c r="BI1290" s="186">
        <f>IF(N1290="nulová",J1290,0)</f>
        <v>0</v>
      </c>
      <c r="BJ1290" s="19" t="s">
        <v>8</v>
      </c>
      <c r="BK1290" s="186">
        <f>ROUND(I1290*H1290,0)</f>
        <v>0</v>
      </c>
      <c r="BL1290" s="19" t="s">
        <v>415</v>
      </c>
      <c r="BM1290" s="185" t="s">
        <v>1903</v>
      </c>
    </row>
    <row r="1291" s="13" customFormat="1">
      <c r="A1291" s="13"/>
      <c r="B1291" s="187"/>
      <c r="C1291" s="13"/>
      <c r="D1291" s="188" t="s">
        <v>329</v>
      </c>
      <c r="E1291" s="189" t="s">
        <v>1</v>
      </c>
      <c r="F1291" s="190" t="s">
        <v>1904</v>
      </c>
      <c r="G1291" s="13"/>
      <c r="H1291" s="191">
        <v>3</v>
      </c>
      <c r="I1291" s="192"/>
      <c r="J1291" s="13"/>
      <c r="K1291" s="13"/>
      <c r="L1291" s="187"/>
      <c r="M1291" s="193"/>
      <c r="N1291" s="194"/>
      <c r="O1291" s="194"/>
      <c r="P1291" s="194"/>
      <c r="Q1291" s="194"/>
      <c r="R1291" s="194"/>
      <c r="S1291" s="194"/>
      <c r="T1291" s="195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189" t="s">
        <v>329</v>
      </c>
      <c r="AU1291" s="189" t="s">
        <v>85</v>
      </c>
      <c r="AV1291" s="13" t="s">
        <v>85</v>
      </c>
      <c r="AW1291" s="13" t="s">
        <v>33</v>
      </c>
      <c r="AX1291" s="13" t="s">
        <v>77</v>
      </c>
      <c r="AY1291" s="189" t="s">
        <v>321</v>
      </c>
    </row>
    <row r="1292" s="13" customFormat="1">
      <c r="A1292" s="13"/>
      <c r="B1292" s="187"/>
      <c r="C1292" s="13"/>
      <c r="D1292" s="188" t="s">
        <v>329</v>
      </c>
      <c r="E1292" s="189" t="s">
        <v>1</v>
      </c>
      <c r="F1292" s="190" t="s">
        <v>1905</v>
      </c>
      <c r="G1292" s="13"/>
      <c r="H1292" s="191">
        <v>3</v>
      </c>
      <c r="I1292" s="192"/>
      <c r="J1292" s="13"/>
      <c r="K1292" s="13"/>
      <c r="L1292" s="187"/>
      <c r="M1292" s="193"/>
      <c r="N1292" s="194"/>
      <c r="O1292" s="194"/>
      <c r="P1292" s="194"/>
      <c r="Q1292" s="194"/>
      <c r="R1292" s="194"/>
      <c r="S1292" s="194"/>
      <c r="T1292" s="195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189" t="s">
        <v>329</v>
      </c>
      <c r="AU1292" s="189" t="s">
        <v>85</v>
      </c>
      <c r="AV1292" s="13" t="s">
        <v>85</v>
      </c>
      <c r="AW1292" s="13" t="s">
        <v>33</v>
      </c>
      <c r="AX1292" s="13" t="s">
        <v>77</v>
      </c>
      <c r="AY1292" s="189" t="s">
        <v>321</v>
      </c>
    </row>
    <row r="1293" s="14" customFormat="1">
      <c r="A1293" s="14"/>
      <c r="B1293" s="196"/>
      <c r="C1293" s="14"/>
      <c r="D1293" s="188" t="s">
        <v>329</v>
      </c>
      <c r="E1293" s="197" t="s">
        <v>1</v>
      </c>
      <c r="F1293" s="198" t="s">
        <v>346</v>
      </c>
      <c r="G1293" s="14"/>
      <c r="H1293" s="199">
        <v>6</v>
      </c>
      <c r="I1293" s="200"/>
      <c r="J1293" s="14"/>
      <c r="K1293" s="14"/>
      <c r="L1293" s="196"/>
      <c r="M1293" s="201"/>
      <c r="N1293" s="202"/>
      <c r="O1293" s="202"/>
      <c r="P1293" s="202"/>
      <c r="Q1293" s="202"/>
      <c r="R1293" s="202"/>
      <c r="S1293" s="202"/>
      <c r="T1293" s="203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197" t="s">
        <v>329</v>
      </c>
      <c r="AU1293" s="197" t="s">
        <v>85</v>
      </c>
      <c r="AV1293" s="14" t="s">
        <v>88</v>
      </c>
      <c r="AW1293" s="14" t="s">
        <v>33</v>
      </c>
      <c r="AX1293" s="14" t="s">
        <v>8</v>
      </c>
      <c r="AY1293" s="197" t="s">
        <v>321</v>
      </c>
    </row>
    <row r="1294" s="2" customFormat="1" ht="33" customHeight="1">
      <c r="A1294" s="38"/>
      <c r="B1294" s="173"/>
      <c r="C1294" s="174" t="s">
        <v>1906</v>
      </c>
      <c r="D1294" s="174" t="s">
        <v>323</v>
      </c>
      <c r="E1294" s="175" t="s">
        <v>1907</v>
      </c>
      <c r="F1294" s="176" t="s">
        <v>1908</v>
      </c>
      <c r="G1294" s="177" t="s">
        <v>497</v>
      </c>
      <c r="H1294" s="178">
        <v>22.390000000000001</v>
      </c>
      <c r="I1294" s="179"/>
      <c r="J1294" s="180">
        <f>ROUND(I1294*H1294,0)</f>
        <v>0</v>
      </c>
      <c r="K1294" s="176" t="s">
        <v>327</v>
      </c>
      <c r="L1294" s="39"/>
      <c r="M1294" s="181" t="s">
        <v>1</v>
      </c>
      <c r="N1294" s="182" t="s">
        <v>42</v>
      </c>
      <c r="O1294" s="77"/>
      <c r="P1294" s="183">
        <f>O1294*H1294</f>
        <v>0</v>
      </c>
      <c r="Q1294" s="183">
        <v>0</v>
      </c>
      <c r="R1294" s="183">
        <f>Q1294*H1294</f>
        <v>0</v>
      </c>
      <c r="S1294" s="183">
        <v>0</v>
      </c>
      <c r="T1294" s="184">
        <f>S1294*H1294</f>
        <v>0</v>
      </c>
      <c r="U1294" s="38"/>
      <c r="V1294" s="38"/>
      <c r="W1294" s="38"/>
      <c r="X1294" s="38"/>
      <c r="Y1294" s="38"/>
      <c r="Z1294" s="38"/>
      <c r="AA1294" s="38"/>
      <c r="AB1294" s="38"/>
      <c r="AC1294" s="38"/>
      <c r="AD1294" s="38"/>
      <c r="AE1294" s="38"/>
      <c r="AR1294" s="185" t="s">
        <v>415</v>
      </c>
      <c r="AT1294" s="185" t="s">
        <v>323</v>
      </c>
      <c r="AU1294" s="185" t="s">
        <v>85</v>
      </c>
      <c r="AY1294" s="19" t="s">
        <v>321</v>
      </c>
      <c r="BE1294" s="186">
        <f>IF(N1294="základní",J1294,0)</f>
        <v>0</v>
      </c>
      <c r="BF1294" s="186">
        <f>IF(N1294="snížená",J1294,0)</f>
        <v>0</v>
      </c>
      <c r="BG1294" s="186">
        <f>IF(N1294="zákl. přenesená",J1294,0)</f>
        <v>0</v>
      </c>
      <c r="BH1294" s="186">
        <f>IF(N1294="sníž. přenesená",J1294,0)</f>
        <v>0</v>
      </c>
      <c r="BI1294" s="186">
        <f>IF(N1294="nulová",J1294,0)</f>
        <v>0</v>
      </c>
      <c r="BJ1294" s="19" t="s">
        <v>8</v>
      </c>
      <c r="BK1294" s="186">
        <f>ROUND(I1294*H1294,0)</f>
        <v>0</v>
      </c>
      <c r="BL1294" s="19" t="s">
        <v>415</v>
      </c>
      <c r="BM1294" s="185" t="s">
        <v>1909</v>
      </c>
    </row>
    <row r="1295" s="13" customFormat="1">
      <c r="A1295" s="13"/>
      <c r="B1295" s="187"/>
      <c r="C1295" s="13"/>
      <c r="D1295" s="188" t="s">
        <v>329</v>
      </c>
      <c r="E1295" s="189" t="s">
        <v>201</v>
      </c>
      <c r="F1295" s="190" t="s">
        <v>1910</v>
      </c>
      <c r="G1295" s="13"/>
      <c r="H1295" s="191">
        <v>22.390000000000001</v>
      </c>
      <c r="I1295" s="192"/>
      <c r="J1295" s="13"/>
      <c r="K1295" s="13"/>
      <c r="L1295" s="187"/>
      <c r="M1295" s="193"/>
      <c r="N1295" s="194"/>
      <c r="O1295" s="194"/>
      <c r="P1295" s="194"/>
      <c r="Q1295" s="194"/>
      <c r="R1295" s="194"/>
      <c r="S1295" s="194"/>
      <c r="T1295" s="195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189" t="s">
        <v>329</v>
      </c>
      <c r="AU1295" s="189" t="s">
        <v>85</v>
      </c>
      <c r="AV1295" s="13" t="s">
        <v>85</v>
      </c>
      <c r="AW1295" s="13" t="s">
        <v>33</v>
      </c>
      <c r="AX1295" s="13" t="s">
        <v>8</v>
      </c>
      <c r="AY1295" s="189" t="s">
        <v>321</v>
      </c>
    </row>
    <row r="1296" s="2" customFormat="1" ht="21.75" customHeight="1">
      <c r="A1296" s="38"/>
      <c r="B1296" s="173"/>
      <c r="C1296" s="212" t="s">
        <v>1911</v>
      </c>
      <c r="D1296" s="212" t="s">
        <v>550</v>
      </c>
      <c r="E1296" s="213" t="s">
        <v>1745</v>
      </c>
      <c r="F1296" s="214" t="s">
        <v>1746</v>
      </c>
      <c r="G1296" s="215" t="s">
        <v>326</v>
      </c>
      <c r="H1296" s="216">
        <v>1.875</v>
      </c>
      <c r="I1296" s="217"/>
      <c r="J1296" s="218">
        <f>ROUND(I1296*H1296,0)</f>
        <v>0</v>
      </c>
      <c r="K1296" s="214" t="s">
        <v>327</v>
      </c>
      <c r="L1296" s="219"/>
      <c r="M1296" s="220" t="s">
        <v>1</v>
      </c>
      <c r="N1296" s="221" t="s">
        <v>42</v>
      </c>
      <c r="O1296" s="77"/>
      <c r="P1296" s="183">
        <f>O1296*H1296</f>
        <v>0</v>
      </c>
      <c r="Q1296" s="183">
        <v>0.55000000000000004</v>
      </c>
      <c r="R1296" s="183">
        <f>Q1296*H1296</f>
        <v>1.03125</v>
      </c>
      <c r="S1296" s="183">
        <v>0</v>
      </c>
      <c r="T1296" s="184">
        <f>S1296*H1296</f>
        <v>0</v>
      </c>
      <c r="U1296" s="38"/>
      <c r="V1296" s="38"/>
      <c r="W1296" s="38"/>
      <c r="X1296" s="38"/>
      <c r="Y1296" s="38"/>
      <c r="Z1296" s="38"/>
      <c r="AA1296" s="38"/>
      <c r="AB1296" s="38"/>
      <c r="AC1296" s="38"/>
      <c r="AD1296" s="38"/>
      <c r="AE1296" s="38"/>
      <c r="AR1296" s="185" t="s">
        <v>530</v>
      </c>
      <c r="AT1296" s="185" t="s">
        <v>550</v>
      </c>
      <c r="AU1296" s="185" t="s">
        <v>85</v>
      </c>
      <c r="AY1296" s="19" t="s">
        <v>321</v>
      </c>
      <c r="BE1296" s="186">
        <f>IF(N1296="základní",J1296,0)</f>
        <v>0</v>
      </c>
      <c r="BF1296" s="186">
        <f>IF(N1296="snížená",J1296,0)</f>
        <v>0</v>
      </c>
      <c r="BG1296" s="186">
        <f>IF(N1296="zákl. přenesená",J1296,0)</f>
        <v>0</v>
      </c>
      <c r="BH1296" s="186">
        <f>IF(N1296="sníž. přenesená",J1296,0)</f>
        <v>0</v>
      </c>
      <c r="BI1296" s="186">
        <f>IF(N1296="nulová",J1296,0)</f>
        <v>0</v>
      </c>
      <c r="BJ1296" s="19" t="s">
        <v>8</v>
      </c>
      <c r="BK1296" s="186">
        <f>ROUND(I1296*H1296,0)</f>
        <v>0</v>
      </c>
      <c r="BL1296" s="19" t="s">
        <v>415</v>
      </c>
      <c r="BM1296" s="185" t="s">
        <v>1912</v>
      </c>
    </row>
    <row r="1297" s="13" customFormat="1">
      <c r="A1297" s="13"/>
      <c r="B1297" s="187"/>
      <c r="C1297" s="13"/>
      <c r="D1297" s="188" t="s">
        <v>329</v>
      </c>
      <c r="E1297" s="189" t="s">
        <v>1</v>
      </c>
      <c r="F1297" s="190" t="s">
        <v>1913</v>
      </c>
      <c r="G1297" s="13"/>
      <c r="H1297" s="191">
        <v>1.1819999999999999</v>
      </c>
      <c r="I1297" s="192"/>
      <c r="J1297" s="13"/>
      <c r="K1297" s="13"/>
      <c r="L1297" s="187"/>
      <c r="M1297" s="193"/>
      <c r="N1297" s="194"/>
      <c r="O1297" s="194"/>
      <c r="P1297" s="194"/>
      <c r="Q1297" s="194"/>
      <c r="R1297" s="194"/>
      <c r="S1297" s="194"/>
      <c r="T1297" s="195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189" t="s">
        <v>329</v>
      </c>
      <c r="AU1297" s="189" t="s">
        <v>85</v>
      </c>
      <c r="AV1297" s="13" t="s">
        <v>85</v>
      </c>
      <c r="AW1297" s="13" t="s">
        <v>33</v>
      </c>
      <c r="AX1297" s="13" t="s">
        <v>77</v>
      </c>
      <c r="AY1297" s="189" t="s">
        <v>321</v>
      </c>
    </row>
    <row r="1298" s="13" customFormat="1">
      <c r="A1298" s="13"/>
      <c r="B1298" s="187"/>
      <c r="C1298" s="13"/>
      <c r="D1298" s="188" t="s">
        <v>329</v>
      </c>
      <c r="E1298" s="189" t="s">
        <v>1</v>
      </c>
      <c r="F1298" s="190" t="s">
        <v>1914</v>
      </c>
      <c r="G1298" s="13"/>
      <c r="H1298" s="191">
        <v>0.69299999999999995</v>
      </c>
      <c r="I1298" s="192"/>
      <c r="J1298" s="13"/>
      <c r="K1298" s="13"/>
      <c r="L1298" s="187"/>
      <c r="M1298" s="193"/>
      <c r="N1298" s="194"/>
      <c r="O1298" s="194"/>
      <c r="P1298" s="194"/>
      <c r="Q1298" s="194"/>
      <c r="R1298" s="194"/>
      <c r="S1298" s="194"/>
      <c r="T1298" s="195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189" t="s">
        <v>329</v>
      </c>
      <c r="AU1298" s="189" t="s">
        <v>85</v>
      </c>
      <c r="AV1298" s="13" t="s">
        <v>85</v>
      </c>
      <c r="AW1298" s="13" t="s">
        <v>33</v>
      </c>
      <c r="AX1298" s="13" t="s">
        <v>77</v>
      </c>
      <c r="AY1298" s="189" t="s">
        <v>321</v>
      </c>
    </row>
    <row r="1299" s="14" customFormat="1">
      <c r="A1299" s="14"/>
      <c r="B1299" s="196"/>
      <c r="C1299" s="14"/>
      <c r="D1299" s="188" t="s">
        <v>329</v>
      </c>
      <c r="E1299" s="197" t="s">
        <v>1</v>
      </c>
      <c r="F1299" s="198" t="s">
        <v>346</v>
      </c>
      <c r="G1299" s="14"/>
      <c r="H1299" s="199">
        <v>1.875</v>
      </c>
      <c r="I1299" s="200"/>
      <c r="J1299" s="14"/>
      <c r="K1299" s="14"/>
      <c r="L1299" s="196"/>
      <c r="M1299" s="201"/>
      <c r="N1299" s="202"/>
      <c r="O1299" s="202"/>
      <c r="P1299" s="202"/>
      <c r="Q1299" s="202"/>
      <c r="R1299" s="202"/>
      <c r="S1299" s="202"/>
      <c r="T1299" s="203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197" t="s">
        <v>329</v>
      </c>
      <c r="AU1299" s="197" t="s">
        <v>85</v>
      </c>
      <c r="AV1299" s="14" t="s">
        <v>88</v>
      </c>
      <c r="AW1299" s="14" t="s">
        <v>33</v>
      </c>
      <c r="AX1299" s="14" t="s">
        <v>8</v>
      </c>
      <c r="AY1299" s="197" t="s">
        <v>321</v>
      </c>
    </row>
    <row r="1300" s="2" customFormat="1" ht="24.15" customHeight="1">
      <c r="A1300" s="38"/>
      <c r="B1300" s="173"/>
      <c r="C1300" s="174" t="s">
        <v>1915</v>
      </c>
      <c r="D1300" s="174" t="s">
        <v>323</v>
      </c>
      <c r="E1300" s="175" t="s">
        <v>1916</v>
      </c>
      <c r="F1300" s="176" t="s">
        <v>1917</v>
      </c>
      <c r="G1300" s="177" t="s">
        <v>497</v>
      </c>
      <c r="H1300" s="178">
        <v>226.19999999999999</v>
      </c>
      <c r="I1300" s="179"/>
      <c r="J1300" s="180">
        <f>ROUND(I1300*H1300,0)</f>
        <v>0</v>
      </c>
      <c r="K1300" s="176" t="s">
        <v>327</v>
      </c>
      <c r="L1300" s="39"/>
      <c r="M1300" s="181" t="s">
        <v>1</v>
      </c>
      <c r="N1300" s="182" t="s">
        <v>42</v>
      </c>
      <c r="O1300" s="77"/>
      <c r="P1300" s="183">
        <f>O1300*H1300</f>
        <v>0</v>
      </c>
      <c r="Q1300" s="183">
        <v>0</v>
      </c>
      <c r="R1300" s="183">
        <f>Q1300*H1300</f>
        <v>0</v>
      </c>
      <c r="S1300" s="183">
        <v>0</v>
      </c>
      <c r="T1300" s="184">
        <f>S1300*H1300</f>
        <v>0</v>
      </c>
      <c r="U1300" s="38"/>
      <c r="V1300" s="38"/>
      <c r="W1300" s="38"/>
      <c r="X1300" s="38"/>
      <c r="Y1300" s="38"/>
      <c r="Z1300" s="38"/>
      <c r="AA1300" s="38"/>
      <c r="AB1300" s="38"/>
      <c r="AC1300" s="38"/>
      <c r="AD1300" s="38"/>
      <c r="AE1300" s="38"/>
      <c r="AR1300" s="185" t="s">
        <v>415</v>
      </c>
      <c r="AT1300" s="185" t="s">
        <v>323</v>
      </c>
      <c r="AU1300" s="185" t="s">
        <v>85</v>
      </c>
      <c r="AY1300" s="19" t="s">
        <v>321</v>
      </c>
      <c r="BE1300" s="186">
        <f>IF(N1300="základní",J1300,0)</f>
        <v>0</v>
      </c>
      <c r="BF1300" s="186">
        <f>IF(N1300="snížená",J1300,0)</f>
        <v>0</v>
      </c>
      <c r="BG1300" s="186">
        <f>IF(N1300="zákl. přenesená",J1300,0)</f>
        <v>0</v>
      </c>
      <c r="BH1300" s="186">
        <f>IF(N1300="sníž. přenesená",J1300,0)</f>
        <v>0</v>
      </c>
      <c r="BI1300" s="186">
        <f>IF(N1300="nulová",J1300,0)</f>
        <v>0</v>
      </c>
      <c r="BJ1300" s="19" t="s">
        <v>8</v>
      </c>
      <c r="BK1300" s="186">
        <f>ROUND(I1300*H1300,0)</f>
        <v>0</v>
      </c>
      <c r="BL1300" s="19" t="s">
        <v>415</v>
      </c>
      <c r="BM1300" s="185" t="s">
        <v>1918</v>
      </c>
    </row>
    <row r="1301" s="13" customFormat="1">
      <c r="A1301" s="13"/>
      <c r="B1301" s="187"/>
      <c r="C1301" s="13"/>
      <c r="D1301" s="188" t="s">
        <v>329</v>
      </c>
      <c r="E1301" s="189" t="s">
        <v>204</v>
      </c>
      <c r="F1301" s="190" t="s">
        <v>1919</v>
      </c>
      <c r="G1301" s="13"/>
      <c r="H1301" s="191">
        <v>216.09999999999999</v>
      </c>
      <c r="I1301" s="192"/>
      <c r="J1301" s="13"/>
      <c r="K1301" s="13"/>
      <c r="L1301" s="187"/>
      <c r="M1301" s="193"/>
      <c r="N1301" s="194"/>
      <c r="O1301" s="194"/>
      <c r="P1301" s="194"/>
      <c r="Q1301" s="194"/>
      <c r="R1301" s="194"/>
      <c r="S1301" s="194"/>
      <c r="T1301" s="195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189" t="s">
        <v>329</v>
      </c>
      <c r="AU1301" s="189" t="s">
        <v>85</v>
      </c>
      <c r="AV1301" s="13" t="s">
        <v>85</v>
      </c>
      <c r="AW1301" s="13" t="s">
        <v>33</v>
      </c>
      <c r="AX1301" s="13" t="s">
        <v>77</v>
      </c>
      <c r="AY1301" s="189" t="s">
        <v>321</v>
      </c>
    </row>
    <row r="1302" s="13" customFormat="1">
      <c r="A1302" s="13"/>
      <c r="B1302" s="187"/>
      <c r="C1302" s="13"/>
      <c r="D1302" s="188" t="s">
        <v>329</v>
      </c>
      <c r="E1302" s="189" t="s">
        <v>207</v>
      </c>
      <c r="F1302" s="190" t="s">
        <v>1920</v>
      </c>
      <c r="G1302" s="13"/>
      <c r="H1302" s="191">
        <v>10.1</v>
      </c>
      <c r="I1302" s="192"/>
      <c r="J1302" s="13"/>
      <c r="K1302" s="13"/>
      <c r="L1302" s="187"/>
      <c r="M1302" s="193"/>
      <c r="N1302" s="194"/>
      <c r="O1302" s="194"/>
      <c r="P1302" s="194"/>
      <c r="Q1302" s="194"/>
      <c r="R1302" s="194"/>
      <c r="S1302" s="194"/>
      <c r="T1302" s="195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189" t="s">
        <v>329</v>
      </c>
      <c r="AU1302" s="189" t="s">
        <v>85</v>
      </c>
      <c r="AV1302" s="13" t="s">
        <v>85</v>
      </c>
      <c r="AW1302" s="13" t="s">
        <v>33</v>
      </c>
      <c r="AX1302" s="13" t="s">
        <v>77</v>
      </c>
      <c r="AY1302" s="189" t="s">
        <v>321</v>
      </c>
    </row>
    <row r="1303" s="14" customFormat="1">
      <c r="A1303" s="14"/>
      <c r="B1303" s="196"/>
      <c r="C1303" s="14"/>
      <c r="D1303" s="188" t="s">
        <v>329</v>
      </c>
      <c r="E1303" s="197" t="s">
        <v>1</v>
      </c>
      <c r="F1303" s="198" t="s">
        <v>346</v>
      </c>
      <c r="G1303" s="14"/>
      <c r="H1303" s="199">
        <v>226.19999999999999</v>
      </c>
      <c r="I1303" s="200"/>
      <c r="J1303" s="14"/>
      <c r="K1303" s="14"/>
      <c r="L1303" s="196"/>
      <c r="M1303" s="201"/>
      <c r="N1303" s="202"/>
      <c r="O1303" s="202"/>
      <c r="P1303" s="202"/>
      <c r="Q1303" s="202"/>
      <c r="R1303" s="202"/>
      <c r="S1303" s="202"/>
      <c r="T1303" s="203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197" t="s">
        <v>329</v>
      </c>
      <c r="AU1303" s="197" t="s">
        <v>85</v>
      </c>
      <c r="AV1303" s="14" t="s">
        <v>88</v>
      </c>
      <c r="AW1303" s="14" t="s">
        <v>33</v>
      </c>
      <c r="AX1303" s="14" t="s">
        <v>8</v>
      </c>
      <c r="AY1303" s="197" t="s">
        <v>321</v>
      </c>
    </row>
    <row r="1304" s="2" customFormat="1" ht="21.75" customHeight="1">
      <c r="A1304" s="38"/>
      <c r="B1304" s="173"/>
      <c r="C1304" s="212" t="s">
        <v>1921</v>
      </c>
      <c r="D1304" s="212" t="s">
        <v>550</v>
      </c>
      <c r="E1304" s="213" t="s">
        <v>1922</v>
      </c>
      <c r="F1304" s="214" t="s">
        <v>1923</v>
      </c>
      <c r="G1304" s="215" t="s">
        <v>326</v>
      </c>
      <c r="H1304" s="216">
        <v>13.692</v>
      </c>
      <c r="I1304" s="217"/>
      <c r="J1304" s="218">
        <f>ROUND(I1304*H1304,0)</f>
        <v>0</v>
      </c>
      <c r="K1304" s="214" t="s">
        <v>327</v>
      </c>
      <c r="L1304" s="219"/>
      <c r="M1304" s="220" t="s">
        <v>1</v>
      </c>
      <c r="N1304" s="221" t="s">
        <v>42</v>
      </c>
      <c r="O1304" s="77"/>
      <c r="P1304" s="183">
        <f>O1304*H1304</f>
        <v>0</v>
      </c>
      <c r="Q1304" s="183">
        <v>0.55000000000000004</v>
      </c>
      <c r="R1304" s="183">
        <f>Q1304*H1304</f>
        <v>7.5306000000000006</v>
      </c>
      <c r="S1304" s="183">
        <v>0</v>
      </c>
      <c r="T1304" s="184">
        <f>S1304*H1304</f>
        <v>0</v>
      </c>
      <c r="U1304" s="38"/>
      <c r="V1304" s="38"/>
      <c r="W1304" s="38"/>
      <c r="X1304" s="38"/>
      <c r="Y1304" s="38"/>
      <c r="Z1304" s="38"/>
      <c r="AA1304" s="38"/>
      <c r="AB1304" s="38"/>
      <c r="AC1304" s="38"/>
      <c r="AD1304" s="38"/>
      <c r="AE1304" s="38"/>
      <c r="AR1304" s="185" t="s">
        <v>530</v>
      </c>
      <c r="AT1304" s="185" t="s">
        <v>550</v>
      </c>
      <c r="AU1304" s="185" t="s">
        <v>85</v>
      </c>
      <c r="AY1304" s="19" t="s">
        <v>321</v>
      </c>
      <c r="BE1304" s="186">
        <f>IF(N1304="základní",J1304,0)</f>
        <v>0</v>
      </c>
      <c r="BF1304" s="186">
        <f>IF(N1304="snížená",J1304,0)</f>
        <v>0</v>
      </c>
      <c r="BG1304" s="186">
        <f>IF(N1304="zákl. přenesená",J1304,0)</f>
        <v>0</v>
      </c>
      <c r="BH1304" s="186">
        <f>IF(N1304="sníž. přenesená",J1304,0)</f>
        <v>0</v>
      </c>
      <c r="BI1304" s="186">
        <f>IF(N1304="nulová",J1304,0)</f>
        <v>0</v>
      </c>
      <c r="BJ1304" s="19" t="s">
        <v>8</v>
      </c>
      <c r="BK1304" s="186">
        <f>ROUND(I1304*H1304,0)</f>
        <v>0</v>
      </c>
      <c r="BL1304" s="19" t="s">
        <v>415</v>
      </c>
      <c r="BM1304" s="185" t="s">
        <v>1924</v>
      </c>
    </row>
    <row r="1305" s="13" customFormat="1">
      <c r="A1305" s="13"/>
      <c r="B1305" s="187"/>
      <c r="C1305" s="13"/>
      <c r="D1305" s="188" t="s">
        <v>329</v>
      </c>
      <c r="E1305" s="189" t="s">
        <v>1</v>
      </c>
      <c r="F1305" s="190" t="s">
        <v>1925</v>
      </c>
      <c r="G1305" s="13"/>
      <c r="H1305" s="191">
        <v>13.692</v>
      </c>
      <c r="I1305" s="192"/>
      <c r="J1305" s="13"/>
      <c r="K1305" s="13"/>
      <c r="L1305" s="187"/>
      <c r="M1305" s="193"/>
      <c r="N1305" s="194"/>
      <c r="O1305" s="194"/>
      <c r="P1305" s="194"/>
      <c r="Q1305" s="194"/>
      <c r="R1305" s="194"/>
      <c r="S1305" s="194"/>
      <c r="T1305" s="195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189" t="s">
        <v>329</v>
      </c>
      <c r="AU1305" s="189" t="s">
        <v>85</v>
      </c>
      <c r="AV1305" s="13" t="s">
        <v>85</v>
      </c>
      <c r="AW1305" s="13" t="s">
        <v>33</v>
      </c>
      <c r="AX1305" s="13" t="s">
        <v>8</v>
      </c>
      <c r="AY1305" s="189" t="s">
        <v>321</v>
      </c>
    </row>
    <row r="1306" s="2" customFormat="1" ht="24.15" customHeight="1">
      <c r="A1306" s="38"/>
      <c r="B1306" s="173"/>
      <c r="C1306" s="174" t="s">
        <v>1926</v>
      </c>
      <c r="D1306" s="174" t="s">
        <v>323</v>
      </c>
      <c r="E1306" s="175" t="s">
        <v>1927</v>
      </c>
      <c r="F1306" s="176" t="s">
        <v>1928</v>
      </c>
      <c r="G1306" s="177" t="s">
        <v>355</v>
      </c>
      <c r="H1306" s="178">
        <v>102.232</v>
      </c>
      <c r="I1306" s="179"/>
      <c r="J1306" s="180">
        <f>ROUND(I1306*H1306,0)</f>
        <v>0</v>
      </c>
      <c r="K1306" s="176" t="s">
        <v>327</v>
      </c>
      <c r="L1306" s="39"/>
      <c r="M1306" s="181" t="s">
        <v>1</v>
      </c>
      <c r="N1306" s="182" t="s">
        <v>42</v>
      </c>
      <c r="O1306" s="77"/>
      <c r="P1306" s="183">
        <f>O1306*H1306</f>
        <v>0</v>
      </c>
      <c r="Q1306" s="183">
        <v>0</v>
      </c>
      <c r="R1306" s="183">
        <f>Q1306*H1306</f>
        <v>0</v>
      </c>
      <c r="S1306" s="183">
        <v>0.040000000000000001</v>
      </c>
      <c r="T1306" s="184">
        <f>S1306*H1306</f>
        <v>4.0892800000000005</v>
      </c>
      <c r="U1306" s="38"/>
      <c r="V1306" s="38"/>
      <c r="W1306" s="38"/>
      <c r="X1306" s="38"/>
      <c r="Y1306" s="38"/>
      <c r="Z1306" s="38"/>
      <c r="AA1306" s="38"/>
      <c r="AB1306" s="38"/>
      <c r="AC1306" s="38"/>
      <c r="AD1306" s="38"/>
      <c r="AE1306" s="38"/>
      <c r="AR1306" s="185" t="s">
        <v>415</v>
      </c>
      <c r="AT1306" s="185" t="s">
        <v>323</v>
      </c>
      <c r="AU1306" s="185" t="s">
        <v>85</v>
      </c>
      <c r="AY1306" s="19" t="s">
        <v>321</v>
      </c>
      <c r="BE1306" s="186">
        <f>IF(N1306="základní",J1306,0)</f>
        <v>0</v>
      </c>
      <c r="BF1306" s="186">
        <f>IF(N1306="snížená",J1306,0)</f>
        <v>0</v>
      </c>
      <c r="BG1306" s="186">
        <f>IF(N1306="zákl. přenesená",J1306,0)</f>
        <v>0</v>
      </c>
      <c r="BH1306" s="186">
        <f>IF(N1306="sníž. přenesená",J1306,0)</f>
        <v>0</v>
      </c>
      <c r="BI1306" s="186">
        <f>IF(N1306="nulová",J1306,0)</f>
        <v>0</v>
      </c>
      <c r="BJ1306" s="19" t="s">
        <v>8</v>
      </c>
      <c r="BK1306" s="186">
        <f>ROUND(I1306*H1306,0)</f>
        <v>0</v>
      </c>
      <c r="BL1306" s="19" t="s">
        <v>415</v>
      </c>
      <c r="BM1306" s="185" t="s">
        <v>1929</v>
      </c>
    </row>
    <row r="1307" s="13" customFormat="1">
      <c r="A1307" s="13"/>
      <c r="B1307" s="187"/>
      <c r="C1307" s="13"/>
      <c r="D1307" s="188" t="s">
        <v>329</v>
      </c>
      <c r="E1307" s="189" t="s">
        <v>1</v>
      </c>
      <c r="F1307" s="190" t="s">
        <v>1930</v>
      </c>
      <c r="G1307" s="13"/>
      <c r="H1307" s="191">
        <v>60.884999999999998</v>
      </c>
      <c r="I1307" s="192"/>
      <c r="J1307" s="13"/>
      <c r="K1307" s="13"/>
      <c r="L1307" s="187"/>
      <c r="M1307" s="193"/>
      <c r="N1307" s="194"/>
      <c r="O1307" s="194"/>
      <c r="P1307" s="194"/>
      <c r="Q1307" s="194"/>
      <c r="R1307" s="194"/>
      <c r="S1307" s="194"/>
      <c r="T1307" s="195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189" t="s">
        <v>329</v>
      </c>
      <c r="AU1307" s="189" t="s">
        <v>85</v>
      </c>
      <c r="AV1307" s="13" t="s">
        <v>85</v>
      </c>
      <c r="AW1307" s="13" t="s">
        <v>33</v>
      </c>
      <c r="AX1307" s="13" t="s">
        <v>77</v>
      </c>
      <c r="AY1307" s="189" t="s">
        <v>321</v>
      </c>
    </row>
    <row r="1308" s="13" customFormat="1">
      <c r="A1308" s="13"/>
      <c r="B1308" s="187"/>
      <c r="C1308" s="13"/>
      <c r="D1308" s="188" t="s">
        <v>329</v>
      </c>
      <c r="E1308" s="189" t="s">
        <v>1</v>
      </c>
      <c r="F1308" s="190" t="s">
        <v>1931</v>
      </c>
      <c r="G1308" s="13"/>
      <c r="H1308" s="191">
        <v>22.521999999999998</v>
      </c>
      <c r="I1308" s="192"/>
      <c r="J1308" s="13"/>
      <c r="K1308" s="13"/>
      <c r="L1308" s="187"/>
      <c r="M1308" s="193"/>
      <c r="N1308" s="194"/>
      <c r="O1308" s="194"/>
      <c r="P1308" s="194"/>
      <c r="Q1308" s="194"/>
      <c r="R1308" s="194"/>
      <c r="S1308" s="194"/>
      <c r="T1308" s="195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189" t="s">
        <v>329</v>
      </c>
      <c r="AU1308" s="189" t="s">
        <v>85</v>
      </c>
      <c r="AV1308" s="13" t="s">
        <v>85</v>
      </c>
      <c r="AW1308" s="13" t="s">
        <v>33</v>
      </c>
      <c r="AX1308" s="13" t="s">
        <v>77</v>
      </c>
      <c r="AY1308" s="189" t="s">
        <v>321</v>
      </c>
    </row>
    <row r="1309" s="13" customFormat="1">
      <c r="A1309" s="13"/>
      <c r="B1309" s="187"/>
      <c r="C1309" s="13"/>
      <c r="D1309" s="188" t="s">
        <v>329</v>
      </c>
      <c r="E1309" s="189" t="s">
        <v>1</v>
      </c>
      <c r="F1309" s="190" t="s">
        <v>1932</v>
      </c>
      <c r="G1309" s="13"/>
      <c r="H1309" s="191">
        <v>18.824999999999999</v>
      </c>
      <c r="I1309" s="192"/>
      <c r="J1309" s="13"/>
      <c r="K1309" s="13"/>
      <c r="L1309" s="187"/>
      <c r="M1309" s="193"/>
      <c r="N1309" s="194"/>
      <c r="O1309" s="194"/>
      <c r="P1309" s="194"/>
      <c r="Q1309" s="194"/>
      <c r="R1309" s="194"/>
      <c r="S1309" s="194"/>
      <c r="T1309" s="195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189" t="s">
        <v>329</v>
      </c>
      <c r="AU1309" s="189" t="s">
        <v>85</v>
      </c>
      <c r="AV1309" s="13" t="s">
        <v>85</v>
      </c>
      <c r="AW1309" s="13" t="s">
        <v>33</v>
      </c>
      <c r="AX1309" s="13" t="s">
        <v>77</v>
      </c>
      <c r="AY1309" s="189" t="s">
        <v>321</v>
      </c>
    </row>
    <row r="1310" s="14" customFormat="1">
      <c r="A1310" s="14"/>
      <c r="B1310" s="196"/>
      <c r="C1310" s="14"/>
      <c r="D1310" s="188" t="s">
        <v>329</v>
      </c>
      <c r="E1310" s="197" t="s">
        <v>1</v>
      </c>
      <c r="F1310" s="198" t="s">
        <v>1933</v>
      </c>
      <c r="G1310" s="14"/>
      <c r="H1310" s="199">
        <v>102.232</v>
      </c>
      <c r="I1310" s="200"/>
      <c r="J1310" s="14"/>
      <c r="K1310" s="14"/>
      <c r="L1310" s="196"/>
      <c r="M1310" s="201"/>
      <c r="N1310" s="202"/>
      <c r="O1310" s="202"/>
      <c r="P1310" s="202"/>
      <c r="Q1310" s="202"/>
      <c r="R1310" s="202"/>
      <c r="S1310" s="202"/>
      <c r="T1310" s="203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197" t="s">
        <v>329</v>
      </c>
      <c r="AU1310" s="197" t="s">
        <v>85</v>
      </c>
      <c r="AV1310" s="14" t="s">
        <v>88</v>
      </c>
      <c r="AW1310" s="14" t="s">
        <v>33</v>
      </c>
      <c r="AX1310" s="14" t="s">
        <v>8</v>
      </c>
      <c r="AY1310" s="197" t="s">
        <v>321</v>
      </c>
    </row>
    <row r="1311" s="2" customFormat="1" ht="24.15" customHeight="1">
      <c r="A1311" s="38"/>
      <c r="B1311" s="173"/>
      <c r="C1311" s="174" t="s">
        <v>1934</v>
      </c>
      <c r="D1311" s="174" t="s">
        <v>323</v>
      </c>
      <c r="E1311" s="175" t="s">
        <v>1935</v>
      </c>
      <c r="F1311" s="176" t="s">
        <v>1936</v>
      </c>
      <c r="G1311" s="177" t="s">
        <v>326</v>
      </c>
      <c r="H1311" s="178">
        <v>31.369</v>
      </c>
      <c r="I1311" s="179"/>
      <c r="J1311" s="180">
        <f>ROUND(I1311*H1311,0)</f>
        <v>0</v>
      </c>
      <c r="K1311" s="176" t="s">
        <v>327</v>
      </c>
      <c r="L1311" s="39"/>
      <c r="M1311" s="181" t="s">
        <v>1</v>
      </c>
      <c r="N1311" s="182" t="s">
        <v>42</v>
      </c>
      <c r="O1311" s="77"/>
      <c r="P1311" s="183">
        <f>O1311*H1311</f>
        <v>0</v>
      </c>
      <c r="Q1311" s="183">
        <v>0.0027983999999999999</v>
      </c>
      <c r="R1311" s="183">
        <f>Q1311*H1311</f>
        <v>0.087783009600000003</v>
      </c>
      <c r="S1311" s="183">
        <v>0</v>
      </c>
      <c r="T1311" s="184">
        <f>S1311*H1311</f>
        <v>0</v>
      </c>
      <c r="U1311" s="38"/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  <c r="AR1311" s="185" t="s">
        <v>415</v>
      </c>
      <c r="AT1311" s="185" t="s">
        <v>323</v>
      </c>
      <c r="AU1311" s="185" t="s">
        <v>85</v>
      </c>
      <c r="AY1311" s="19" t="s">
        <v>321</v>
      </c>
      <c r="BE1311" s="186">
        <f>IF(N1311="základní",J1311,0)</f>
        <v>0</v>
      </c>
      <c r="BF1311" s="186">
        <f>IF(N1311="snížená",J1311,0)</f>
        <v>0</v>
      </c>
      <c r="BG1311" s="186">
        <f>IF(N1311="zákl. přenesená",J1311,0)</f>
        <v>0</v>
      </c>
      <c r="BH1311" s="186">
        <f>IF(N1311="sníž. přenesená",J1311,0)</f>
        <v>0</v>
      </c>
      <c r="BI1311" s="186">
        <f>IF(N1311="nulová",J1311,0)</f>
        <v>0</v>
      </c>
      <c r="BJ1311" s="19" t="s">
        <v>8</v>
      </c>
      <c r="BK1311" s="186">
        <f>ROUND(I1311*H1311,0)</f>
        <v>0</v>
      </c>
      <c r="BL1311" s="19" t="s">
        <v>415</v>
      </c>
      <c r="BM1311" s="185" t="s">
        <v>1937</v>
      </c>
    </row>
    <row r="1312" s="13" customFormat="1">
      <c r="A1312" s="13"/>
      <c r="B1312" s="187"/>
      <c r="C1312" s="13"/>
      <c r="D1312" s="188" t="s">
        <v>329</v>
      </c>
      <c r="E1312" s="189" t="s">
        <v>1</v>
      </c>
      <c r="F1312" s="190" t="s">
        <v>1649</v>
      </c>
      <c r="G1312" s="13"/>
      <c r="H1312" s="191">
        <v>17.216999999999999</v>
      </c>
      <c r="I1312" s="192"/>
      <c r="J1312" s="13"/>
      <c r="K1312" s="13"/>
      <c r="L1312" s="187"/>
      <c r="M1312" s="193"/>
      <c r="N1312" s="194"/>
      <c r="O1312" s="194"/>
      <c r="P1312" s="194"/>
      <c r="Q1312" s="194"/>
      <c r="R1312" s="194"/>
      <c r="S1312" s="194"/>
      <c r="T1312" s="195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189" t="s">
        <v>329</v>
      </c>
      <c r="AU1312" s="189" t="s">
        <v>85</v>
      </c>
      <c r="AV1312" s="13" t="s">
        <v>85</v>
      </c>
      <c r="AW1312" s="13" t="s">
        <v>33</v>
      </c>
      <c r="AX1312" s="13" t="s">
        <v>77</v>
      </c>
      <c r="AY1312" s="189" t="s">
        <v>321</v>
      </c>
    </row>
    <row r="1313" s="13" customFormat="1">
      <c r="A1313" s="13"/>
      <c r="B1313" s="187"/>
      <c r="C1313" s="13"/>
      <c r="D1313" s="188" t="s">
        <v>329</v>
      </c>
      <c r="E1313" s="189" t="s">
        <v>1</v>
      </c>
      <c r="F1313" s="190" t="s">
        <v>1650</v>
      </c>
      <c r="G1313" s="13"/>
      <c r="H1313" s="191">
        <v>1.075</v>
      </c>
      <c r="I1313" s="192"/>
      <c r="J1313" s="13"/>
      <c r="K1313" s="13"/>
      <c r="L1313" s="187"/>
      <c r="M1313" s="193"/>
      <c r="N1313" s="194"/>
      <c r="O1313" s="194"/>
      <c r="P1313" s="194"/>
      <c r="Q1313" s="194"/>
      <c r="R1313" s="194"/>
      <c r="S1313" s="194"/>
      <c r="T1313" s="195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189" t="s">
        <v>329</v>
      </c>
      <c r="AU1313" s="189" t="s">
        <v>85</v>
      </c>
      <c r="AV1313" s="13" t="s">
        <v>85</v>
      </c>
      <c r="AW1313" s="13" t="s">
        <v>33</v>
      </c>
      <c r="AX1313" s="13" t="s">
        <v>77</v>
      </c>
      <c r="AY1313" s="189" t="s">
        <v>321</v>
      </c>
    </row>
    <row r="1314" s="13" customFormat="1">
      <c r="A1314" s="13"/>
      <c r="B1314" s="187"/>
      <c r="C1314" s="13"/>
      <c r="D1314" s="188" t="s">
        <v>329</v>
      </c>
      <c r="E1314" s="189" t="s">
        <v>1</v>
      </c>
      <c r="F1314" s="190" t="s">
        <v>1651</v>
      </c>
      <c r="G1314" s="13"/>
      <c r="H1314" s="191">
        <v>12.446999999999999</v>
      </c>
      <c r="I1314" s="192"/>
      <c r="J1314" s="13"/>
      <c r="K1314" s="13"/>
      <c r="L1314" s="187"/>
      <c r="M1314" s="193"/>
      <c r="N1314" s="194"/>
      <c r="O1314" s="194"/>
      <c r="P1314" s="194"/>
      <c r="Q1314" s="194"/>
      <c r="R1314" s="194"/>
      <c r="S1314" s="194"/>
      <c r="T1314" s="195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189" t="s">
        <v>329</v>
      </c>
      <c r="AU1314" s="189" t="s">
        <v>85</v>
      </c>
      <c r="AV1314" s="13" t="s">
        <v>85</v>
      </c>
      <c r="AW1314" s="13" t="s">
        <v>33</v>
      </c>
      <c r="AX1314" s="13" t="s">
        <v>77</v>
      </c>
      <c r="AY1314" s="189" t="s">
        <v>321</v>
      </c>
    </row>
    <row r="1315" s="13" customFormat="1">
      <c r="A1315" s="13"/>
      <c r="B1315" s="187"/>
      <c r="C1315" s="13"/>
      <c r="D1315" s="188" t="s">
        <v>329</v>
      </c>
      <c r="E1315" s="189" t="s">
        <v>1</v>
      </c>
      <c r="F1315" s="190" t="s">
        <v>1652</v>
      </c>
      <c r="G1315" s="13"/>
      <c r="H1315" s="191">
        <v>0.63</v>
      </c>
      <c r="I1315" s="192"/>
      <c r="J1315" s="13"/>
      <c r="K1315" s="13"/>
      <c r="L1315" s="187"/>
      <c r="M1315" s="193"/>
      <c r="N1315" s="194"/>
      <c r="O1315" s="194"/>
      <c r="P1315" s="194"/>
      <c r="Q1315" s="194"/>
      <c r="R1315" s="194"/>
      <c r="S1315" s="194"/>
      <c r="T1315" s="195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189" t="s">
        <v>329</v>
      </c>
      <c r="AU1315" s="189" t="s">
        <v>85</v>
      </c>
      <c r="AV1315" s="13" t="s">
        <v>85</v>
      </c>
      <c r="AW1315" s="13" t="s">
        <v>33</v>
      </c>
      <c r="AX1315" s="13" t="s">
        <v>77</v>
      </c>
      <c r="AY1315" s="189" t="s">
        <v>321</v>
      </c>
    </row>
    <row r="1316" s="14" customFormat="1">
      <c r="A1316" s="14"/>
      <c r="B1316" s="196"/>
      <c r="C1316" s="14"/>
      <c r="D1316" s="188" t="s">
        <v>329</v>
      </c>
      <c r="E1316" s="197" t="s">
        <v>1</v>
      </c>
      <c r="F1316" s="198" t="s">
        <v>346</v>
      </c>
      <c r="G1316" s="14"/>
      <c r="H1316" s="199">
        <v>31.369</v>
      </c>
      <c r="I1316" s="200"/>
      <c r="J1316" s="14"/>
      <c r="K1316" s="14"/>
      <c r="L1316" s="196"/>
      <c r="M1316" s="201"/>
      <c r="N1316" s="202"/>
      <c r="O1316" s="202"/>
      <c r="P1316" s="202"/>
      <c r="Q1316" s="202"/>
      <c r="R1316" s="202"/>
      <c r="S1316" s="202"/>
      <c r="T1316" s="203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197" t="s">
        <v>329</v>
      </c>
      <c r="AU1316" s="197" t="s">
        <v>85</v>
      </c>
      <c r="AV1316" s="14" t="s">
        <v>88</v>
      </c>
      <c r="AW1316" s="14" t="s">
        <v>33</v>
      </c>
      <c r="AX1316" s="14" t="s">
        <v>8</v>
      </c>
      <c r="AY1316" s="197" t="s">
        <v>321</v>
      </c>
    </row>
    <row r="1317" s="2" customFormat="1" ht="24.15" customHeight="1">
      <c r="A1317" s="38"/>
      <c r="B1317" s="173"/>
      <c r="C1317" s="174" t="s">
        <v>1938</v>
      </c>
      <c r="D1317" s="174" t="s">
        <v>323</v>
      </c>
      <c r="E1317" s="175" t="s">
        <v>1939</v>
      </c>
      <c r="F1317" s="176" t="s">
        <v>1940</v>
      </c>
      <c r="G1317" s="177" t="s">
        <v>349</v>
      </c>
      <c r="H1317" s="178">
        <v>62.871000000000002</v>
      </c>
      <c r="I1317" s="179"/>
      <c r="J1317" s="180">
        <f>ROUND(I1317*H1317,0)</f>
        <v>0</v>
      </c>
      <c r="K1317" s="176" t="s">
        <v>327</v>
      </c>
      <c r="L1317" s="39"/>
      <c r="M1317" s="181" t="s">
        <v>1</v>
      </c>
      <c r="N1317" s="182" t="s">
        <v>42</v>
      </c>
      <c r="O1317" s="77"/>
      <c r="P1317" s="183">
        <f>O1317*H1317</f>
        <v>0</v>
      </c>
      <c r="Q1317" s="183">
        <v>0</v>
      </c>
      <c r="R1317" s="183">
        <f>Q1317*H1317</f>
        <v>0</v>
      </c>
      <c r="S1317" s="183">
        <v>0</v>
      </c>
      <c r="T1317" s="184">
        <f>S1317*H1317</f>
        <v>0</v>
      </c>
      <c r="U1317" s="38"/>
      <c r="V1317" s="38"/>
      <c r="W1317" s="38"/>
      <c r="X1317" s="38"/>
      <c r="Y1317" s="38"/>
      <c r="Z1317" s="38"/>
      <c r="AA1317" s="38"/>
      <c r="AB1317" s="38"/>
      <c r="AC1317" s="38"/>
      <c r="AD1317" s="38"/>
      <c r="AE1317" s="38"/>
      <c r="AR1317" s="185" t="s">
        <v>415</v>
      </c>
      <c r="AT1317" s="185" t="s">
        <v>323</v>
      </c>
      <c r="AU1317" s="185" t="s">
        <v>85</v>
      </c>
      <c r="AY1317" s="19" t="s">
        <v>321</v>
      </c>
      <c r="BE1317" s="186">
        <f>IF(N1317="základní",J1317,0)</f>
        <v>0</v>
      </c>
      <c r="BF1317" s="186">
        <f>IF(N1317="snížená",J1317,0)</f>
        <v>0</v>
      </c>
      <c r="BG1317" s="186">
        <f>IF(N1317="zákl. přenesená",J1317,0)</f>
        <v>0</v>
      </c>
      <c r="BH1317" s="186">
        <f>IF(N1317="sníž. přenesená",J1317,0)</f>
        <v>0</v>
      </c>
      <c r="BI1317" s="186">
        <f>IF(N1317="nulová",J1317,0)</f>
        <v>0</v>
      </c>
      <c r="BJ1317" s="19" t="s">
        <v>8</v>
      </c>
      <c r="BK1317" s="186">
        <f>ROUND(I1317*H1317,0)</f>
        <v>0</v>
      </c>
      <c r="BL1317" s="19" t="s">
        <v>415</v>
      </c>
      <c r="BM1317" s="185" t="s">
        <v>1941</v>
      </c>
    </row>
    <row r="1318" s="12" customFormat="1" ht="22.8" customHeight="1">
      <c r="A1318" s="12"/>
      <c r="B1318" s="160"/>
      <c r="C1318" s="12"/>
      <c r="D1318" s="161" t="s">
        <v>76</v>
      </c>
      <c r="E1318" s="171" t="s">
        <v>1942</v>
      </c>
      <c r="F1318" s="171" t="s">
        <v>1943</v>
      </c>
      <c r="G1318" s="12"/>
      <c r="H1318" s="12"/>
      <c r="I1318" s="163"/>
      <c r="J1318" s="172">
        <f>BK1318</f>
        <v>0</v>
      </c>
      <c r="K1318" s="12"/>
      <c r="L1318" s="160"/>
      <c r="M1318" s="165"/>
      <c r="N1318" s="166"/>
      <c r="O1318" s="166"/>
      <c r="P1318" s="167">
        <f>SUM(P1319:P1392)</f>
        <v>0</v>
      </c>
      <c r="Q1318" s="166"/>
      <c r="R1318" s="167">
        <f>SUM(R1319:R1392)</f>
        <v>20.364361590392395</v>
      </c>
      <c r="S1318" s="166"/>
      <c r="T1318" s="168">
        <f>SUM(T1319:T1392)</f>
        <v>0.43713399999999997</v>
      </c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  <c r="AR1318" s="161" t="s">
        <v>85</v>
      </c>
      <c r="AT1318" s="169" t="s">
        <v>76</v>
      </c>
      <c r="AU1318" s="169" t="s">
        <v>8</v>
      </c>
      <c r="AY1318" s="161" t="s">
        <v>321</v>
      </c>
      <c r="BK1318" s="170">
        <f>SUM(BK1319:BK1392)</f>
        <v>0</v>
      </c>
    </row>
    <row r="1319" s="2" customFormat="1" ht="24.15" customHeight="1">
      <c r="A1319" s="38"/>
      <c r="B1319" s="173"/>
      <c r="C1319" s="174" t="s">
        <v>1944</v>
      </c>
      <c r="D1319" s="174" t="s">
        <v>323</v>
      </c>
      <c r="E1319" s="175" t="s">
        <v>1945</v>
      </c>
      <c r="F1319" s="176" t="s">
        <v>1946</v>
      </c>
      <c r="G1319" s="177" t="s">
        <v>355</v>
      </c>
      <c r="H1319" s="178">
        <v>5.8630000000000004</v>
      </c>
      <c r="I1319" s="179"/>
      <c r="J1319" s="180">
        <f>ROUND(I1319*H1319,0)</f>
        <v>0</v>
      </c>
      <c r="K1319" s="176" t="s">
        <v>327</v>
      </c>
      <c r="L1319" s="39"/>
      <c r="M1319" s="181" t="s">
        <v>1</v>
      </c>
      <c r="N1319" s="182" t="s">
        <v>42</v>
      </c>
      <c r="O1319" s="77"/>
      <c r="P1319" s="183">
        <f>O1319*H1319</f>
        <v>0</v>
      </c>
      <c r="Q1319" s="183">
        <v>0.028656899999999999</v>
      </c>
      <c r="R1319" s="183">
        <f>Q1319*H1319</f>
        <v>0.16801540470000001</v>
      </c>
      <c r="S1319" s="183">
        <v>0</v>
      </c>
      <c r="T1319" s="184">
        <f>S1319*H1319</f>
        <v>0</v>
      </c>
      <c r="U1319" s="38"/>
      <c r="V1319" s="38"/>
      <c r="W1319" s="38"/>
      <c r="X1319" s="38"/>
      <c r="Y1319" s="38"/>
      <c r="Z1319" s="38"/>
      <c r="AA1319" s="38"/>
      <c r="AB1319" s="38"/>
      <c r="AC1319" s="38"/>
      <c r="AD1319" s="38"/>
      <c r="AE1319" s="38"/>
      <c r="AR1319" s="185" t="s">
        <v>415</v>
      </c>
      <c r="AT1319" s="185" t="s">
        <v>323</v>
      </c>
      <c r="AU1319" s="185" t="s">
        <v>85</v>
      </c>
      <c r="AY1319" s="19" t="s">
        <v>321</v>
      </c>
      <c r="BE1319" s="186">
        <f>IF(N1319="základní",J1319,0)</f>
        <v>0</v>
      </c>
      <c r="BF1319" s="186">
        <f>IF(N1319="snížená",J1319,0)</f>
        <v>0</v>
      </c>
      <c r="BG1319" s="186">
        <f>IF(N1319="zákl. přenesená",J1319,0)</f>
        <v>0</v>
      </c>
      <c r="BH1319" s="186">
        <f>IF(N1319="sníž. přenesená",J1319,0)</f>
        <v>0</v>
      </c>
      <c r="BI1319" s="186">
        <f>IF(N1319="nulová",J1319,0)</f>
        <v>0</v>
      </c>
      <c r="BJ1319" s="19" t="s">
        <v>8</v>
      </c>
      <c r="BK1319" s="186">
        <f>ROUND(I1319*H1319,0)</f>
        <v>0</v>
      </c>
      <c r="BL1319" s="19" t="s">
        <v>415</v>
      </c>
      <c r="BM1319" s="185" t="s">
        <v>1947</v>
      </c>
    </row>
    <row r="1320" s="13" customFormat="1">
      <c r="A1320" s="13"/>
      <c r="B1320" s="187"/>
      <c r="C1320" s="13"/>
      <c r="D1320" s="188" t="s">
        <v>329</v>
      </c>
      <c r="E1320" s="189" t="s">
        <v>1</v>
      </c>
      <c r="F1320" s="190" t="s">
        <v>1948</v>
      </c>
      <c r="G1320" s="13"/>
      <c r="H1320" s="191">
        <v>5.8630000000000004</v>
      </c>
      <c r="I1320" s="192"/>
      <c r="J1320" s="13"/>
      <c r="K1320" s="13"/>
      <c r="L1320" s="187"/>
      <c r="M1320" s="193"/>
      <c r="N1320" s="194"/>
      <c r="O1320" s="194"/>
      <c r="P1320" s="194"/>
      <c r="Q1320" s="194"/>
      <c r="R1320" s="194"/>
      <c r="S1320" s="194"/>
      <c r="T1320" s="195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189" t="s">
        <v>329</v>
      </c>
      <c r="AU1320" s="189" t="s">
        <v>85</v>
      </c>
      <c r="AV1320" s="13" t="s">
        <v>85</v>
      </c>
      <c r="AW1320" s="13" t="s">
        <v>33</v>
      </c>
      <c r="AX1320" s="13" t="s">
        <v>77</v>
      </c>
      <c r="AY1320" s="189" t="s">
        <v>321</v>
      </c>
    </row>
    <row r="1321" s="14" customFormat="1">
      <c r="A1321" s="14"/>
      <c r="B1321" s="196"/>
      <c r="C1321" s="14"/>
      <c r="D1321" s="188" t="s">
        <v>329</v>
      </c>
      <c r="E1321" s="197" t="s">
        <v>222</v>
      </c>
      <c r="F1321" s="198" t="s">
        <v>346</v>
      </c>
      <c r="G1321" s="14"/>
      <c r="H1321" s="199">
        <v>5.8630000000000004</v>
      </c>
      <c r="I1321" s="200"/>
      <c r="J1321" s="14"/>
      <c r="K1321" s="14"/>
      <c r="L1321" s="196"/>
      <c r="M1321" s="201"/>
      <c r="N1321" s="202"/>
      <c r="O1321" s="202"/>
      <c r="P1321" s="202"/>
      <c r="Q1321" s="202"/>
      <c r="R1321" s="202"/>
      <c r="S1321" s="202"/>
      <c r="T1321" s="203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197" t="s">
        <v>329</v>
      </c>
      <c r="AU1321" s="197" t="s">
        <v>85</v>
      </c>
      <c r="AV1321" s="14" t="s">
        <v>88</v>
      </c>
      <c r="AW1321" s="14" t="s">
        <v>33</v>
      </c>
      <c r="AX1321" s="14" t="s">
        <v>8</v>
      </c>
      <c r="AY1321" s="197" t="s">
        <v>321</v>
      </c>
    </row>
    <row r="1322" s="2" customFormat="1" ht="21.75" customHeight="1">
      <c r="A1322" s="38"/>
      <c r="B1322" s="173"/>
      <c r="C1322" s="174" t="s">
        <v>1949</v>
      </c>
      <c r="D1322" s="174" t="s">
        <v>323</v>
      </c>
      <c r="E1322" s="175" t="s">
        <v>1950</v>
      </c>
      <c r="F1322" s="176" t="s">
        <v>1951</v>
      </c>
      <c r="G1322" s="177" t="s">
        <v>355</v>
      </c>
      <c r="H1322" s="178">
        <v>5.8630000000000004</v>
      </c>
      <c r="I1322" s="179"/>
      <c r="J1322" s="180">
        <f>ROUND(I1322*H1322,0)</f>
        <v>0</v>
      </c>
      <c r="K1322" s="176" t="s">
        <v>327</v>
      </c>
      <c r="L1322" s="39"/>
      <c r="M1322" s="181" t="s">
        <v>1</v>
      </c>
      <c r="N1322" s="182" t="s">
        <v>42</v>
      </c>
      <c r="O1322" s="77"/>
      <c r="P1322" s="183">
        <f>O1322*H1322</f>
        <v>0</v>
      </c>
      <c r="Q1322" s="183">
        <v>0.00020000000000000001</v>
      </c>
      <c r="R1322" s="183">
        <f>Q1322*H1322</f>
        <v>0.0011726000000000002</v>
      </c>
      <c r="S1322" s="183">
        <v>0</v>
      </c>
      <c r="T1322" s="184">
        <f>S1322*H1322</f>
        <v>0</v>
      </c>
      <c r="U1322" s="38"/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  <c r="AR1322" s="185" t="s">
        <v>415</v>
      </c>
      <c r="AT1322" s="185" t="s">
        <v>323</v>
      </c>
      <c r="AU1322" s="185" t="s">
        <v>85</v>
      </c>
      <c r="AY1322" s="19" t="s">
        <v>321</v>
      </c>
      <c r="BE1322" s="186">
        <f>IF(N1322="základní",J1322,0)</f>
        <v>0</v>
      </c>
      <c r="BF1322" s="186">
        <f>IF(N1322="snížená",J1322,0)</f>
        <v>0</v>
      </c>
      <c r="BG1322" s="186">
        <f>IF(N1322="zákl. přenesená",J1322,0)</f>
        <v>0</v>
      </c>
      <c r="BH1322" s="186">
        <f>IF(N1322="sníž. přenesená",J1322,0)</f>
        <v>0</v>
      </c>
      <c r="BI1322" s="186">
        <f>IF(N1322="nulová",J1322,0)</f>
        <v>0</v>
      </c>
      <c r="BJ1322" s="19" t="s">
        <v>8</v>
      </c>
      <c r="BK1322" s="186">
        <f>ROUND(I1322*H1322,0)</f>
        <v>0</v>
      </c>
      <c r="BL1322" s="19" t="s">
        <v>415</v>
      </c>
      <c r="BM1322" s="185" t="s">
        <v>1952</v>
      </c>
    </row>
    <row r="1323" s="13" customFormat="1">
      <c r="A1323" s="13"/>
      <c r="B1323" s="187"/>
      <c r="C1323" s="13"/>
      <c r="D1323" s="188" t="s">
        <v>329</v>
      </c>
      <c r="E1323" s="189" t="s">
        <v>1</v>
      </c>
      <c r="F1323" s="190" t="s">
        <v>222</v>
      </c>
      <c r="G1323" s="13"/>
      <c r="H1323" s="191">
        <v>5.8630000000000004</v>
      </c>
      <c r="I1323" s="192"/>
      <c r="J1323" s="13"/>
      <c r="K1323" s="13"/>
      <c r="L1323" s="187"/>
      <c r="M1323" s="193"/>
      <c r="N1323" s="194"/>
      <c r="O1323" s="194"/>
      <c r="P1323" s="194"/>
      <c r="Q1323" s="194"/>
      <c r="R1323" s="194"/>
      <c r="S1323" s="194"/>
      <c r="T1323" s="195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189" t="s">
        <v>329</v>
      </c>
      <c r="AU1323" s="189" t="s">
        <v>85</v>
      </c>
      <c r="AV1323" s="13" t="s">
        <v>85</v>
      </c>
      <c r="AW1323" s="13" t="s">
        <v>33</v>
      </c>
      <c r="AX1323" s="13" t="s">
        <v>8</v>
      </c>
      <c r="AY1323" s="189" t="s">
        <v>321</v>
      </c>
    </row>
    <row r="1324" s="2" customFormat="1" ht="16.5" customHeight="1">
      <c r="A1324" s="38"/>
      <c r="B1324" s="173"/>
      <c r="C1324" s="174" t="s">
        <v>1953</v>
      </c>
      <c r="D1324" s="174" t="s">
        <v>323</v>
      </c>
      <c r="E1324" s="175" t="s">
        <v>1954</v>
      </c>
      <c r="F1324" s="176" t="s">
        <v>1955</v>
      </c>
      <c r="G1324" s="177" t="s">
        <v>355</v>
      </c>
      <c r="H1324" s="178">
        <v>216.846</v>
      </c>
      <c r="I1324" s="179"/>
      <c r="J1324" s="180">
        <f>ROUND(I1324*H1324,0)</f>
        <v>0</v>
      </c>
      <c r="K1324" s="176" t="s">
        <v>327</v>
      </c>
      <c r="L1324" s="39"/>
      <c r="M1324" s="181" t="s">
        <v>1</v>
      </c>
      <c r="N1324" s="182" t="s">
        <v>42</v>
      </c>
      <c r="O1324" s="77"/>
      <c r="P1324" s="183">
        <f>O1324*H1324</f>
        <v>0</v>
      </c>
      <c r="Q1324" s="183">
        <v>0</v>
      </c>
      <c r="R1324" s="183">
        <f>Q1324*H1324</f>
        <v>0</v>
      </c>
      <c r="S1324" s="183">
        <v>0</v>
      </c>
      <c r="T1324" s="184">
        <f>S1324*H1324</f>
        <v>0</v>
      </c>
      <c r="U1324" s="38"/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  <c r="AR1324" s="185" t="s">
        <v>415</v>
      </c>
      <c r="AT1324" s="185" t="s">
        <v>323</v>
      </c>
      <c r="AU1324" s="185" t="s">
        <v>85</v>
      </c>
      <c r="AY1324" s="19" t="s">
        <v>321</v>
      </c>
      <c r="BE1324" s="186">
        <f>IF(N1324="základní",J1324,0)</f>
        <v>0</v>
      </c>
      <c r="BF1324" s="186">
        <f>IF(N1324="snížená",J1324,0)</f>
        <v>0</v>
      </c>
      <c r="BG1324" s="186">
        <f>IF(N1324="zákl. přenesená",J1324,0)</f>
        <v>0</v>
      </c>
      <c r="BH1324" s="186">
        <f>IF(N1324="sníž. přenesená",J1324,0)</f>
        <v>0</v>
      </c>
      <c r="BI1324" s="186">
        <f>IF(N1324="nulová",J1324,0)</f>
        <v>0</v>
      </c>
      <c r="BJ1324" s="19" t="s">
        <v>8</v>
      </c>
      <c r="BK1324" s="186">
        <f>ROUND(I1324*H1324,0)</f>
        <v>0</v>
      </c>
      <c r="BL1324" s="19" t="s">
        <v>415</v>
      </c>
      <c r="BM1324" s="185" t="s">
        <v>1956</v>
      </c>
    </row>
    <row r="1325" s="13" customFormat="1">
      <c r="A1325" s="13"/>
      <c r="B1325" s="187"/>
      <c r="C1325" s="13"/>
      <c r="D1325" s="188" t="s">
        <v>329</v>
      </c>
      <c r="E1325" s="189" t="s">
        <v>1</v>
      </c>
      <c r="F1325" s="190" t="s">
        <v>225</v>
      </c>
      <c r="G1325" s="13"/>
      <c r="H1325" s="191">
        <v>216.846</v>
      </c>
      <c r="I1325" s="192"/>
      <c r="J1325" s="13"/>
      <c r="K1325" s="13"/>
      <c r="L1325" s="187"/>
      <c r="M1325" s="193"/>
      <c r="N1325" s="194"/>
      <c r="O1325" s="194"/>
      <c r="P1325" s="194"/>
      <c r="Q1325" s="194"/>
      <c r="R1325" s="194"/>
      <c r="S1325" s="194"/>
      <c r="T1325" s="195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189" t="s">
        <v>329</v>
      </c>
      <c r="AU1325" s="189" t="s">
        <v>85</v>
      </c>
      <c r="AV1325" s="13" t="s">
        <v>85</v>
      </c>
      <c r="AW1325" s="13" t="s">
        <v>33</v>
      </c>
      <c r="AX1325" s="13" t="s">
        <v>8</v>
      </c>
      <c r="AY1325" s="189" t="s">
        <v>321</v>
      </c>
    </row>
    <row r="1326" s="2" customFormat="1" ht="24.15" customHeight="1">
      <c r="A1326" s="38"/>
      <c r="B1326" s="173"/>
      <c r="C1326" s="212" t="s">
        <v>1957</v>
      </c>
      <c r="D1326" s="212" t="s">
        <v>550</v>
      </c>
      <c r="E1326" s="213" t="s">
        <v>1958</v>
      </c>
      <c r="F1326" s="214" t="s">
        <v>1959</v>
      </c>
      <c r="G1326" s="215" t="s">
        <v>355</v>
      </c>
      <c r="H1326" s="216">
        <v>249.37299999999999</v>
      </c>
      <c r="I1326" s="217"/>
      <c r="J1326" s="218">
        <f>ROUND(I1326*H1326,0)</f>
        <v>0</v>
      </c>
      <c r="K1326" s="214" t="s">
        <v>327</v>
      </c>
      <c r="L1326" s="219"/>
      <c r="M1326" s="220" t="s">
        <v>1</v>
      </c>
      <c r="N1326" s="221" t="s">
        <v>42</v>
      </c>
      <c r="O1326" s="77"/>
      <c r="P1326" s="183">
        <f>O1326*H1326</f>
        <v>0</v>
      </c>
      <c r="Q1326" s="183">
        <v>0.00017000000000000001</v>
      </c>
      <c r="R1326" s="183">
        <f>Q1326*H1326</f>
        <v>0.042393409999999999</v>
      </c>
      <c r="S1326" s="183">
        <v>0</v>
      </c>
      <c r="T1326" s="184">
        <f>S1326*H1326</f>
        <v>0</v>
      </c>
      <c r="U1326" s="38"/>
      <c r="V1326" s="38"/>
      <c r="W1326" s="38"/>
      <c r="X1326" s="38"/>
      <c r="Y1326" s="38"/>
      <c r="Z1326" s="38"/>
      <c r="AA1326" s="38"/>
      <c r="AB1326" s="38"/>
      <c r="AC1326" s="38"/>
      <c r="AD1326" s="38"/>
      <c r="AE1326" s="38"/>
      <c r="AR1326" s="185" t="s">
        <v>530</v>
      </c>
      <c r="AT1326" s="185" t="s">
        <v>550</v>
      </c>
      <c r="AU1326" s="185" t="s">
        <v>85</v>
      </c>
      <c r="AY1326" s="19" t="s">
        <v>321</v>
      </c>
      <c r="BE1326" s="186">
        <f>IF(N1326="základní",J1326,0)</f>
        <v>0</v>
      </c>
      <c r="BF1326" s="186">
        <f>IF(N1326="snížená",J1326,0)</f>
        <v>0</v>
      </c>
      <c r="BG1326" s="186">
        <f>IF(N1326="zákl. přenesená",J1326,0)</f>
        <v>0</v>
      </c>
      <c r="BH1326" s="186">
        <f>IF(N1326="sníž. přenesená",J1326,0)</f>
        <v>0</v>
      </c>
      <c r="BI1326" s="186">
        <f>IF(N1326="nulová",J1326,0)</f>
        <v>0</v>
      </c>
      <c r="BJ1326" s="19" t="s">
        <v>8</v>
      </c>
      <c r="BK1326" s="186">
        <f>ROUND(I1326*H1326,0)</f>
        <v>0</v>
      </c>
      <c r="BL1326" s="19" t="s">
        <v>415</v>
      </c>
      <c r="BM1326" s="185" t="s">
        <v>1960</v>
      </c>
    </row>
    <row r="1327" s="13" customFormat="1">
      <c r="A1327" s="13"/>
      <c r="B1327" s="187"/>
      <c r="C1327" s="13"/>
      <c r="D1327" s="188" t="s">
        <v>329</v>
      </c>
      <c r="E1327" s="189" t="s">
        <v>1</v>
      </c>
      <c r="F1327" s="190" t="s">
        <v>1961</v>
      </c>
      <c r="G1327" s="13"/>
      <c r="H1327" s="191">
        <v>249.37299999999999</v>
      </c>
      <c r="I1327" s="192"/>
      <c r="J1327" s="13"/>
      <c r="K1327" s="13"/>
      <c r="L1327" s="187"/>
      <c r="M1327" s="193"/>
      <c r="N1327" s="194"/>
      <c r="O1327" s="194"/>
      <c r="P1327" s="194"/>
      <c r="Q1327" s="194"/>
      <c r="R1327" s="194"/>
      <c r="S1327" s="194"/>
      <c r="T1327" s="195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189" t="s">
        <v>329</v>
      </c>
      <c r="AU1327" s="189" t="s">
        <v>85</v>
      </c>
      <c r="AV1327" s="13" t="s">
        <v>85</v>
      </c>
      <c r="AW1327" s="13" t="s">
        <v>33</v>
      </c>
      <c r="AX1327" s="13" t="s">
        <v>8</v>
      </c>
      <c r="AY1327" s="189" t="s">
        <v>321</v>
      </c>
    </row>
    <row r="1328" s="2" customFormat="1" ht="21.75" customHeight="1">
      <c r="A1328" s="38"/>
      <c r="B1328" s="173"/>
      <c r="C1328" s="174" t="s">
        <v>1962</v>
      </c>
      <c r="D1328" s="174" t="s">
        <v>323</v>
      </c>
      <c r="E1328" s="175" t="s">
        <v>1963</v>
      </c>
      <c r="F1328" s="176" t="s">
        <v>1964</v>
      </c>
      <c r="G1328" s="177" t="s">
        <v>355</v>
      </c>
      <c r="H1328" s="178">
        <v>433.69200000000001</v>
      </c>
      <c r="I1328" s="179"/>
      <c r="J1328" s="180">
        <f>ROUND(I1328*H1328,0)</f>
        <v>0</v>
      </c>
      <c r="K1328" s="176" t="s">
        <v>327</v>
      </c>
      <c r="L1328" s="39"/>
      <c r="M1328" s="181" t="s">
        <v>1</v>
      </c>
      <c r="N1328" s="182" t="s">
        <v>42</v>
      </c>
      <c r="O1328" s="77"/>
      <c r="P1328" s="183">
        <f>O1328*H1328</f>
        <v>0</v>
      </c>
      <c r="Q1328" s="183">
        <v>0</v>
      </c>
      <c r="R1328" s="183">
        <f>Q1328*H1328</f>
        <v>0</v>
      </c>
      <c r="S1328" s="183">
        <v>0</v>
      </c>
      <c r="T1328" s="184">
        <f>S1328*H1328</f>
        <v>0</v>
      </c>
      <c r="U1328" s="38"/>
      <c r="V1328" s="38"/>
      <c r="W1328" s="38"/>
      <c r="X1328" s="38"/>
      <c r="Y1328" s="38"/>
      <c r="Z1328" s="38"/>
      <c r="AA1328" s="38"/>
      <c r="AB1328" s="38"/>
      <c r="AC1328" s="38"/>
      <c r="AD1328" s="38"/>
      <c r="AE1328" s="38"/>
      <c r="AR1328" s="185" t="s">
        <v>415</v>
      </c>
      <c r="AT1328" s="185" t="s">
        <v>323</v>
      </c>
      <c r="AU1328" s="185" t="s">
        <v>85</v>
      </c>
      <c r="AY1328" s="19" t="s">
        <v>321</v>
      </c>
      <c r="BE1328" s="186">
        <f>IF(N1328="základní",J1328,0)</f>
        <v>0</v>
      </c>
      <c r="BF1328" s="186">
        <f>IF(N1328="snížená",J1328,0)</f>
        <v>0</v>
      </c>
      <c r="BG1328" s="186">
        <f>IF(N1328="zákl. přenesená",J1328,0)</f>
        <v>0</v>
      </c>
      <c r="BH1328" s="186">
        <f>IF(N1328="sníž. přenesená",J1328,0)</f>
        <v>0</v>
      </c>
      <c r="BI1328" s="186">
        <f>IF(N1328="nulová",J1328,0)</f>
        <v>0</v>
      </c>
      <c r="BJ1328" s="19" t="s">
        <v>8</v>
      </c>
      <c r="BK1328" s="186">
        <f>ROUND(I1328*H1328,0)</f>
        <v>0</v>
      </c>
      <c r="BL1328" s="19" t="s">
        <v>415</v>
      </c>
      <c r="BM1328" s="185" t="s">
        <v>1965</v>
      </c>
    </row>
    <row r="1329" s="13" customFormat="1">
      <c r="A1329" s="13"/>
      <c r="B1329" s="187"/>
      <c r="C1329" s="13"/>
      <c r="D1329" s="188" t="s">
        <v>329</v>
      </c>
      <c r="E1329" s="189" t="s">
        <v>1</v>
      </c>
      <c r="F1329" s="190" t="s">
        <v>1966</v>
      </c>
      <c r="G1329" s="13"/>
      <c r="H1329" s="191">
        <v>433.69200000000001</v>
      </c>
      <c r="I1329" s="192"/>
      <c r="J1329" s="13"/>
      <c r="K1329" s="13"/>
      <c r="L1329" s="187"/>
      <c r="M1329" s="193"/>
      <c r="N1329" s="194"/>
      <c r="O1329" s="194"/>
      <c r="P1329" s="194"/>
      <c r="Q1329" s="194"/>
      <c r="R1329" s="194"/>
      <c r="S1329" s="194"/>
      <c r="T1329" s="195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189" t="s">
        <v>329</v>
      </c>
      <c r="AU1329" s="189" t="s">
        <v>85</v>
      </c>
      <c r="AV1329" s="13" t="s">
        <v>85</v>
      </c>
      <c r="AW1329" s="13" t="s">
        <v>33</v>
      </c>
      <c r="AX1329" s="13" t="s">
        <v>8</v>
      </c>
      <c r="AY1329" s="189" t="s">
        <v>321</v>
      </c>
    </row>
    <row r="1330" s="2" customFormat="1" ht="24.15" customHeight="1">
      <c r="A1330" s="38"/>
      <c r="B1330" s="173"/>
      <c r="C1330" s="212" t="s">
        <v>1967</v>
      </c>
      <c r="D1330" s="212" t="s">
        <v>550</v>
      </c>
      <c r="E1330" s="213" t="s">
        <v>1968</v>
      </c>
      <c r="F1330" s="214" t="s">
        <v>1969</v>
      </c>
      <c r="G1330" s="215" t="s">
        <v>355</v>
      </c>
      <c r="H1330" s="216">
        <v>442.36599999999999</v>
      </c>
      <c r="I1330" s="217"/>
      <c r="J1330" s="218">
        <f>ROUND(I1330*H1330,0)</f>
        <v>0</v>
      </c>
      <c r="K1330" s="214" t="s">
        <v>327</v>
      </c>
      <c r="L1330" s="219"/>
      <c r="M1330" s="220" t="s">
        <v>1</v>
      </c>
      <c r="N1330" s="221" t="s">
        <v>42</v>
      </c>
      <c r="O1330" s="77"/>
      <c r="P1330" s="183">
        <f>O1330*H1330</f>
        <v>0</v>
      </c>
      <c r="Q1330" s="183">
        <v>0.0035000000000000001</v>
      </c>
      <c r="R1330" s="183">
        <f>Q1330*H1330</f>
        <v>1.548281</v>
      </c>
      <c r="S1330" s="183">
        <v>0</v>
      </c>
      <c r="T1330" s="184">
        <f>S1330*H1330</f>
        <v>0</v>
      </c>
      <c r="U1330" s="38"/>
      <c r="V1330" s="38"/>
      <c r="W1330" s="38"/>
      <c r="X1330" s="38"/>
      <c r="Y1330" s="38"/>
      <c r="Z1330" s="38"/>
      <c r="AA1330" s="38"/>
      <c r="AB1330" s="38"/>
      <c r="AC1330" s="38"/>
      <c r="AD1330" s="38"/>
      <c r="AE1330" s="38"/>
      <c r="AR1330" s="185" t="s">
        <v>530</v>
      </c>
      <c r="AT1330" s="185" t="s">
        <v>550</v>
      </c>
      <c r="AU1330" s="185" t="s">
        <v>85</v>
      </c>
      <c r="AY1330" s="19" t="s">
        <v>321</v>
      </c>
      <c r="BE1330" s="186">
        <f>IF(N1330="základní",J1330,0)</f>
        <v>0</v>
      </c>
      <c r="BF1330" s="186">
        <f>IF(N1330="snížená",J1330,0)</f>
        <v>0</v>
      </c>
      <c r="BG1330" s="186">
        <f>IF(N1330="zákl. přenesená",J1330,0)</f>
        <v>0</v>
      </c>
      <c r="BH1330" s="186">
        <f>IF(N1330="sníž. přenesená",J1330,0)</f>
        <v>0</v>
      </c>
      <c r="BI1330" s="186">
        <f>IF(N1330="nulová",J1330,0)</f>
        <v>0</v>
      </c>
      <c r="BJ1330" s="19" t="s">
        <v>8</v>
      </c>
      <c r="BK1330" s="186">
        <f>ROUND(I1330*H1330,0)</f>
        <v>0</v>
      </c>
      <c r="BL1330" s="19" t="s">
        <v>415</v>
      </c>
      <c r="BM1330" s="185" t="s">
        <v>1970</v>
      </c>
    </row>
    <row r="1331" s="13" customFormat="1">
      <c r="A1331" s="13"/>
      <c r="B1331" s="187"/>
      <c r="C1331" s="13"/>
      <c r="D1331" s="188" t="s">
        <v>329</v>
      </c>
      <c r="E1331" s="189" t="s">
        <v>1</v>
      </c>
      <c r="F1331" s="190" t="s">
        <v>1971</v>
      </c>
      <c r="G1331" s="13"/>
      <c r="H1331" s="191">
        <v>442.36599999999999</v>
      </c>
      <c r="I1331" s="192"/>
      <c r="J1331" s="13"/>
      <c r="K1331" s="13"/>
      <c r="L1331" s="187"/>
      <c r="M1331" s="193"/>
      <c r="N1331" s="194"/>
      <c r="O1331" s="194"/>
      <c r="P1331" s="194"/>
      <c r="Q1331" s="194"/>
      <c r="R1331" s="194"/>
      <c r="S1331" s="194"/>
      <c r="T1331" s="195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189" t="s">
        <v>329</v>
      </c>
      <c r="AU1331" s="189" t="s">
        <v>85</v>
      </c>
      <c r="AV1331" s="13" t="s">
        <v>85</v>
      </c>
      <c r="AW1331" s="13" t="s">
        <v>33</v>
      </c>
      <c r="AX1331" s="13" t="s">
        <v>8</v>
      </c>
      <c r="AY1331" s="189" t="s">
        <v>321</v>
      </c>
    </row>
    <row r="1332" s="2" customFormat="1" ht="24.15" customHeight="1">
      <c r="A1332" s="38"/>
      <c r="B1332" s="173"/>
      <c r="C1332" s="174" t="s">
        <v>1972</v>
      </c>
      <c r="D1332" s="174" t="s">
        <v>323</v>
      </c>
      <c r="E1332" s="175" t="s">
        <v>1973</v>
      </c>
      <c r="F1332" s="176" t="s">
        <v>1974</v>
      </c>
      <c r="G1332" s="177" t="s">
        <v>355</v>
      </c>
      <c r="H1332" s="178">
        <v>216.846</v>
      </c>
      <c r="I1332" s="179"/>
      <c r="J1332" s="180">
        <f>ROUND(I1332*H1332,0)</f>
        <v>0</v>
      </c>
      <c r="K1332" s="176" t="s">
        <v>327</v>
      </c>
      <c r="L1332" s="39"/>
      <c r="M1332" s="181" t="s">
        <v>1</v>
      </c>
      <c r="N1332" s="182" t="s">
        <v>42</v>
      </c>
      <c r="O1332" s="77"/>
      <c r="P1332" s="183">
        <f>O1332*H1332</f>
        <v>0</v>
      </c>
      <c r="Q1332" s="183">
        <v>0.014804439399999999</v>
      </c>
      <c r="R1332" s="183">
        <f>Q1332*H1332</f>
        <v>3.2102834661323998</v>
      </c>
      <c r="S1332" s="183">
        <v>0</v>
      </c>
      <c r="T1332" s="184">
        <f>S1332*H1332</f>
        <v>0</v>
      </c>
      <c r="U1332" s="38"/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  <c r="AR1332" s="185" t="s">
        <v>415</v>
      </c>
      <c r="AT1332" s="185" t="s">
        <v>323</v>
      </c>
      <c r="AU1332" s="185" t="s">
        <v>85</v>
      </c>
      <c r="AY1332" s="19" t="s">
        <v>321</v>
      </c>
      <c r="BE1332" s="186">
        <f>IF(N1332="základní",J1332,0)</f>
        <v>0</v>
      </c>
      <c r="BF1332" s="186">
        <f>IF(N1332="snížená",J1332,0)</f>
        <v>0</v>
      </c>
      <c r="BG1332" s="186">
        <f>IF(N1332="zákl. přenesená",J1332,0)</f>
        <v>0</v>
      </c>
      <c r="BH1332" s="186">
        <f>IF(N1332="sníž. přenesená",J1332,0)</f>
        <v>0</v>
      </c>
      <c r="BI1332" s="186">
        <f>IF(N1332="nulová",J1332,0)</f>
        <v>0</v>
      </c>
      <c r="BJ1332" s="19" t="s">
        <v>8</v>
      </c>
      <c r="BK1332" s="186">
        <f>ROUND(I1332*H1332,0)</f>
        <v>0</v>
      </c>
      <c r="BL1332" s="19" t="s">
        <v>415</v>
      </c>
      <c r="BM1332" s="185" t="s">
        <v>1975</v>
      </c>
    </row>
    <row r="1333" s="13" customFormat="1">
      <c r="A1333" s="13"/>
      <c r="B1333" s="187"/>
      <c r="C1333" s="13"/>
      <c r="D1333" s="188" t="s">
        <v>329</v>
      </c>
      <c r="E1333" s="189" t="s">
        <v>1</v>
      </c>
      <c r="F1333" s="190" t="s">
        <v>1976</v>
      </c>
      <c r="G1333" s="13"/>
      <c r="H1333" s="191">
        <v>58.890000000000001</v>
      </c>
      <c r="I1333" s="192"/>
      <c r="J1333" s="13"/>
      <c r="K1333" s="13"/>
      <c r="L1333" s="187"/>
      <c r="M1333" s="193"/>
      <c r="N1333" s="194"/>
      <c r="O1333" s="194"/>
      <c r="P1333" s="194"/>
      <c r="Q1333" s="194"/>
      <c r="R1333" s="194"/>
      <c r="S1333" s="194"/>
      <c r="T1333" s="195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189" t="s">
        <v>329</v>
      </c>
      <c r="AU1333" s="189" t="s">
        <v>85</v>
      </c>
      <c r="AV1333" s="13" t="s">
        <v>85</v>
      </c>
      <c r="AW1333" s="13" t="s">
        <v>33</v>
      </c>
      <c r="AX1333" s="13" t="s">
        <v>77</v>
      </c>
      <c r="AY1333" s="189" t="s">
        <v>321</v>
      </c>
    </row>
    <row r="1334" s="13" customFormat="1">
      <c r="A1334" s="13"/>
      <c r="B1334" s="187"/>
      <c r="C1334" s="13"/>
      <c r="D1334" s="188" t="s">
        <v>329</v>
      </c>
      <c r="E1334" s="189" t="s">
        <v>1</v>
      </c>
      <c r="F1334" s="190" t="s">
        <v>1977</v>
      </c>
      <c r="G1334" s="13"/>
      <c r="H1334" s="191">
        <v>51.765999999999998</v>
      </c>
      <c r="I1334" s="192"/>
      <c r="J1334" s="13"/>
      <c r="K1334" s="13"/>
      <c r="L1334" s="187"/>
      <c r="M1334" s="193"/>
      <c r="N1334" s="194"/>
      <c r="O1334" s="194"/>
      <c r="P1334" s="194"/>
      <c r="Q1334" s="194"/>
      <c r="R1334" s="194"/>
      <c r="S1334" s="194"/>
      <c r="T1334" s="195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189" t="s">
        <v>329</v>
      </c>
      <c r="AU1334" s="189" t="s">
        <v>85</v>
      </c>
      <c r="AV1334" s="13" t="s">
        <v>85</v>
      </c>
      <c r="AW1334" s="13" t="s">
        <v>33</v>
      </c>
      <c r="AX1334" s="13" t="s">
        <v>77</v>
      </c>
      <c r="AY1334" s="189" t="s">
        <v>321</v>
      </c>
    </row>
    <row r="1335" s="13" customFormat="1">
      <c r="A1335" s="13"/>
      <c r="B1335" s="187"/>
      <c r="C1335" s="13"/>
      <c r="D1335" s="188" t="s">
        <v>329</v>
      </c>
      <c r="E1335" s="189" t="s">
        <v>1</v>
      </c>
      <c r="F1335" s="190" t="s">
        <v>1978</v>
      </c>
      <c r="G1335" s="13"/>
      <c r="H1335" s="191">
        <v>41.310000000000002</v>
      </c>
      <c r="I1335" s="192"/>
      <c r="J1335" s="13"/>
      <c r="K1335" s="13"/>
      <c r="L1335" s="187"/>
      <c r="M1335" s="193"/>
      <c r="N1335" s="194"/>
      <c r="O1335" s="194"/>
      <c r="P1335" s="194"/>
      <c r="Q1335" s="194"/>
      <c r="R1335" s="194"/>
      <c r="S1335" s="194"/>
      <c r="T1335" s="195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189" t="s">
        <v>329</v>
      </c>
      <c r="AU1335" s="189" t="s">
        <v>85</v>
      </c>
      <c r="AV1335" s="13" t="s">
        <v>85</v>
      </c>
      <c r="AW1335" s="13" t="s">
        <v>33</v>
      </c>
      <c r="AX1335" s="13" t="s">
        <v>77</v>
      </c>
      <c r="AY1335" s="189" t="s">
        <v>321</v>
      </c>
    </row>
    <row r="1336" s="13" customFormat="1">
      <c r="A1336" s="13"/>
      <c r="B1336" s="187"/>
      <c r="C1336" s="13"/>
      <c r="D1336" s="188" t="s">
        <v>329</v>
      </c>
      <c r="E1336" s="189" t="s">
        <v>1</v>
      </c>
      <c r="F1336" s="190" t="s">
        <v>1979</v>
      </c>
      <c r="G1336" s="13"/>
      <c r="H1336" s="191">
        <v>52.689999999999998</v>
      </c>
      <c r="I1336" s="192"/>
      <c r="J1336" s="13"/>
      <c r="K1336" s="13"/>
      <c r="L1336" s="187"/>
      <c r="M1336" s="193"/>
      <c r="N1336" s="194"/>
      <c r="O1336" s="194"/>
      <c r="P1336" s="194"/>
      <c r="Q1336" s="194"/>
      <c r="R1336" s="194"/>
      <c r="S1336" s="194"/>
      <c r="T1336" s="195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189" t="s">
        <v>329</v>
      </c>
      <c r="AU1336" s="189" t="s">
        <v>85</v>
      </c>
      <c r="AV1336" s="13" t="s">
        <v>85</v>
      </c>
      <c r="AW1336" s="13" t="s">
        <v>33</v>
      </c>
      <c r="AX1336" s="13" t="s">
        <v>77</v>
      </c>
      <c r="AY1336" s="189" t="s">
        <v>321</v>
      </c>
    </row>
    <row r="1337" s="13" customFormat="1">
      <c r="A1337" s="13"/>
      <c r="B1337" s="187"/>
      <c r="C1337" s="13"/>
      <c r="D1337" s="188" t="s">
        <v>329</v>
      </c>
      <c r="E1337" s="189" t="s">
        <v>1</v>
      </c>
      <c r="F1337" s="190" t="s">
        <v>1980</v>
      </c>
      <c r="G1337" s="13"/>
      <c r="H1337" s="191">
        <v>12.19</v>
      </c>
      <c r="I1337" s="192"/>
      <c r="J1337" s="13"/>
      <c r="K1337" s="13"/>
      <c r="L1337" s="187"/>
      <c r="M1337" s="193"/>
      <c r="N1337" s="194"/>
      <c r="O1337" s="194"/>
      <c r="P1337" s="194"/>
      <c r="Q1337" s="194"/>
      <c r="R1337" s="194"/>
      <c r="S1337" s="194"/>
      <c r="T1337" s="195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189" t="s">
        <v>329</v>
      </c>
      <c r="AU1337" s="189" t="s">
        <v>85</v>
      </c>
      <c r="AV1337" s="13" t="s">
        <v>85</v>
      </c>
      <c r="AW1337" s="13" t="s">
        <v>33</v>
      </c>
      <c r="AX1337" s="13" t="s">
        <v>77</v>
      </c>
      <c r="AY1337" s="189" t="s">
        <v>321</v>
      </c>
    </row>
    <row r="1338" s="14" customFormat="1">
      <c r="A1338" s="14"/>
      <c r="B1338" s="196"/>
      <c r="C1338" s="14"/>
      <c r="D1338" s="188" t="s">
        <v>329</v>
      </c>
      <c r="E1338" s="197" t="s">
        <v>225</v>
      </c>
      <c r="F1338" s="198" t="s">
        <v>1804</v>
      </c>
      <c r="G1338" s="14"/>
      <c r="H1338" s="199">
        <v>216.846</v>
      </c>
      <c r="I1338" s="200"/>
      <c r="J1338" s="14"/>
      <c r="K1338" s="14"/>
      <c r="L1338" s="196"/>
      <c r="M1338" s="201"/>
      <c r="N1338" s="202"/>
      <c r="O1338" s="202"/>
      <c r="P1338" s="202"/>
      <c r="Q1338" s="202"/>
      <c r="R1338" s="202"/>
      <c r="S1338" s="202"/>
      <c r="T1338" s="203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197" t="s">
        <v>329</v>
      </c>
      <c r="AU1338" s="197" t="s">
        <v>85</v>
      </c>
      <c r="AV1338" s="14" t="s">
        <v>88</v>
      </c>
      <c r="AW1338" s="14" t="s">
        <v>33</v>
      </c>
      <c r="AX1338" s="14" t="s">
        <v>8</v>
      </c>
      <c r="AY1338" s="197" t="s">
        <v>321</v>
      </c>
    </row>
    <row r="1339" s="2" customFormat="1" ht="16.5" customHeight="1">
      <c r="A1339" s="38"/>
      <c r="B1339" s="173"/>
      <c r="C1339" s="174" t="s">
        <v>1981</v>
      </c>
      <c r="D1339" s="174" t="s">
        <v>323</v>
      </c>
      <c r="E1339" s="175" t="s">
        <v>1982</v>
      </c>
      <c r="F1339" s="176" t="s">
        <v>1983</v>
      </c>
      <c r="G1339" s="177" t="s">
        <v>355</v>
      </c>
      <c r="H1339" s="178">
        <v>216.846</v>
      </c>
      <c r="I1339" s="179"/>
      <c r="J1339" s="180">
        <f>ROUND(I1339*H1339,0)</f>
        <v>0</v>
      </c>
      <c r="K1339" s="176" t="s">
        <v>327</v>
      </c>
      <c r="L1339" s="39"/>
      <c r="M1339" s="181" t="s">
        <v>1</v>
      </c>
      <c r="N1339" s="182" t="s">
        <v>42</v>
      </c>
      <c r="O1339" s="77"/>
      <c r="P1339" s="183">
        <f>O1339*H1339</f>
        <v>0</v>
      </c>
      <c r="Q1339" s="183">
        <v>0.00010000000000000001</v>
      </c>
      <c r="R1339" s="183">
        <f>Q1339*H1339</f>
        <v>0.021684600000000002</v>
      </c>
      <c r="S1339" s="183">
        <v>0</v>
      </c>
      <c r="T1339" s="184">
        <f>S1339*H1339</f>
        <v>0</v>
      </c>
      <c r="U1339" s="38"/>
      <c r="V1339" s="38"/>
      <c r="W1339" s="38"/>
      <c r="X1339" s="38"/>
      <c r="Y1339" s="38"/>
      <c r="Z1339" s="38"/>
      <c r="AA1339" s="38"/>
      <c r="AB1339" s="38"/>
      <c r="AC1339" s="38"/>
      <c r="AD1339" s="38"/>
      <c r="AE1339" s="38"/>
      <c r="AR1339" s="185" t="s">
        <v>415</v>
      </c>
      <c r="AT1339" s="185" t="s">
        <v>323</v>
      </c>
      <c r="AU1339" s="185" t="s">
        <v>85</v>
      </c>
      <c r="AY1339" s="19" t="s">
        <v>321</v>
      </c>
      <c r="BE1339" s="186">
        <f>IF(N1339="základní",J1339,0)</f>
        <v>0</v>
      </c>
      <c r="BF1339" s="186">
        <f>IF(N1339="snížená",J1339,0)</f>
        <v>0</v>
      </c>
      <c r="BG1339" s="186">
        <f>IF(N1339="zákl. přenesená",J1339,0)</f>
        <v>0</v>
      </c>
      <c r="BH1339" s="186">
        <f>IF(N1339="sníž. přenesená",J1339,0)</f>
        <v>0</v>
      </c>
      <c r="BI1339" s="186">
        <f>IF(N1339="nulová",J1339,0)</f>
        <v>0</v>
      </c>
      <c r="BJ1339" s="19" t="s">
        <v>8</v>
      </c>
      <c r="BK1339" s="186">
        <f>ROUND(I1339*H1339,0)</f>
        <v>0</v>
      </c>
      <c r="BL1339" s="19" t="s">
        <v>415</v>
      </c>
      <c r="BM1339" s="185" t="s">
        <v>1984</v>
      </c>
    </row>
    <row r="1340" s="13" customFormat="1">
      <c r="A1340" s="13"/>
      <c r="B1340" s="187"/>
      <c r="C1340" s="13"/>
      <c r="D1340" s="188" t="s">
        <v>329</v>
      </c>
      <c r="E1340" s="189" t="s">
        <v>1</v>
      </c>
      <c r="F1340" s="190" t="s">
        <v>225</v>
      </c>
      <c r="G1340" s="13"/>
      <c r="H1340" s="191">
        <v>216.846</v>
      </c>
      <c r="I1340" s="192"/>
      <c r="J1340" s="13"/>
      <c r="K1340" s="13"/>
      <c r="L1340" s="187"/>
      <c r="M1340" s="193"/>
      <c r="N1340" s="194"/>
      <c r="O1340" s="194"/>
      <c r="P1340" s="194"/>
      <c r="Q1340" s="194"/>
      <c r="R1340" s="194"/>
      <c r="S1340" s="194"/>
      <c r="T1340" s="195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189" t="s">
        <v>329</v>
      </c>
      <c r="AU1340" s="189" t="s">
        <v>85</v>
      </c>
      <c r="AV1340" s="13" t="s">
        <v>85</v>
      </c>
      <c r="AW1340" s="13" t="s">
        <v>33</v>
      </c>
      <c r="AX1340" s="13" t="s">
        <v>8</v>
      </c>
      <c r="AY1340" s="189" t="s">
        <v>321</v>
      </c>
    </row>
    <row r="1341" s="2" customFormat="1" ht="24.15" customHeight="1">
      <c r="A1341" s="38"/>
      <c r="B1341" s="173"/>
      <c r="C1341" s="174" t="s">
        <v>1985</v>
      </c>
      <c r="D1341" s="174" t="s">
        <v>323</v>
      </c>
      <c r="E1341" s="175" t="s">
        <v>1986</v>
      </c>
      <c r="F1341" s="176" t="s">
        <v>1987</v>
      </c>
      <c r="G1341" s="177" t="s">
        <v>355</v>
      </c>
      <c r="H1341" s="178">
        <v>25.399999999999999</v>
      </c>
      <c r="I1341" s="179"/>
      <c r="J1341" s="180">
        <f>ROUND(I1341*H1341,0)</f>
        <v>0</v>
      </c>
      <c r="K1341" s="176" t="s">
        <v>327</v>
      </c>
      <c r="L1341" s="39"/>
      <c r="M1341" s="181" t="s">
        <v>1</v>
      </c>
      <c r="N1341" s="182" t="s">
        <v>42</v>
      </c>
      <c r="O1341" s="77"/>
      <c r="P1341" s="183">
        <f>O1341*H1341</f>
        <v>0</v>
      </c>
      <c r="Q1341" s="183">
        <v>0.01691382</v>
      </c>
      <c r="R1341" s="183">
        <f>Q1341*H1341</f>
        <v>0.42961102799999995</v>
      </c>
      <c r="S1341" s="183">
        <v>0</v>
      </c>
      <c r="T1341" s="184">
        <f>S1341*H1341</f>
        <v>0</v>
      </c>
      <c r="U1341" s="38"/>
      <c r="V1341" s="38"/>
      <c r="W1341" s="38"/>
      <c r="X1341" s="38"/>
      <c r="Y1341" s="38"/>
      <c r="Z1341" s="38"/>
      <c r="AA1341" s="38"/>
      <c r="AB1341" s="38"/>
      <c r="AC1341" s="38"/>
      <c r="AD1341" s="38"/>
      <c r="AE1341" s="38"/>
      <c r="AR1341" s="185" t="s">
        <v>415</v>
      </c>
      <c r="AT1341" s="185" t="s">
        <v>323</v>
      </c>
      <c r="AU1341" s="185" t="s">
        <v>85</v>
      </c>
      <c r="AY1341" s="19" t="s">
        <v>321</v>
      </c>
      <c r="BE1341" s="186">
        <f>IF(N1341="základní",J1341,0)</f>
        <v>0</v>
      </c>
      <c r="BF1341" s="186">
        <f>IF(N1341="snížená",J1341,0)</f>
        <v>0</v>
      </c>
      <c r="BG1341" s="186">
        <f>IF(N1341="zákl. přenesená",J1341,0)</f>
        <v>0</v>
      </c>
      <c r="BH1341" s="186">
        <f>IF(N1341="sníž. přenesená",J1341,0)</f>
        <v>0</v>
      </c>
      <c r="BI1341" s="186">
        <f>IF(N1341="nulová",J1341,0)</f>
        <v>0</v>
      </c>
      <c r="BJ1341" s="19" t="s">
        <v>8</v>
      </c>
      <c r="BK1341" s="186">
        <f>ROUND(I1341*H1341,0)</f>
        <v>0</v>
      </c>
      <c r="BL1341" s="19" t="s">
        <v>415</v>
      </c>
      <c r="BM1341" s="185" t="s">
        <v>1988</v>
      </c>
    </row>
    <row r="1342" s="13" customFormat="1">
      <c r="A1342" s="13"/>
      <c r="B1342" s="187"/>
      <c r="C1342" s="13"/>
      <c r="D1342" s="188" t="s">
        <v>329</v>
      </c>
      <c r="E1342" s="189" t="s">
        <v>1</v>
      </c>
      <c r="F1342" s="190" t="s">
        <v>1989</v>
      </c>
      <c r="G1342" s="13"/>
      <c r="H1342" s="191">
        <v>25.399999999999999</v>
      </c>
      <c r="I1342" s="192"/>
      <c r="J1342" s="13"/>
      <c r="K1342" s="13"/>
      <c r="L1342" s="187"/>
      <c r="M1342" s="193"/>
      <c r="N1342" s="194"/>
      <c r="O1342" s="194"/>
      <c r="P1342" s="194"/>
      <c r="Q1342" s="194"/>
      <c r="R1342" s="194"/>
      <c r="S1342" s="194"/>
      <c r="T1342" s="195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189" t="s">
        <v>329</v>
      </c>
      <c r="AU1342" s="189" t="s">
        <v>85</v>
      </c>
      <c r="AV1342" s="13" t="s">
        <v>85</v>
      </c>
      <c r="AW1342" s="13" t="s">
        <v>33</v>
      </c>
      <c r="AX1342" s="13" t="s">
        <v>77</v>
      </c>
      <c r="AY1342" s="189" t="s">
        <v>321</v>
      </c>
    </row>
    <row r="1343" s="14" customFormat="1">
      <c r="A1343" s="14"/>
      <c r="B1343" s="196"/>
      <c r="C1343" s="14"/>
      <c r="D1343" s="188" t="s">
        <v>329</v>
      </c>
      <c r="E1343" s="197" t="s">
        <v>228</v>
      </c>
      <c r="F1343" s="198" t="s">
        <v>346</v>
      </c>
      <c r="G1343" s="14"/>
      <c r="H1343" s="199">
        <v>25.399999999999999</v>
      </c>
      <c r="I1343" s="200"/>
      <c r="J1343" s="14"/>
      <c r="K1343" s="14"/>
      <c r="L1343" s="196"/>
      <c r="M1343" s="201"/>
      <c r="N1343" s="202"/>
      <c r="O1343" s="202"/>
      <c r="P1343" s="202"/>
      <c r="Q1343" s="202"/>
      <c r="R1343" s="202"/>
      <c r="S1343" s="202"/>
      <c r="T1343" s="203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197" t="s">
        <v>329</v>
      </c>
      <c r="AU1343" s="197" t="s">
        <v>85</v>
      </c>
      <c r="AV1343" s="14" t="s">
        <v>88</v>
      </c>
      <c r="AW1343" s="14" t="s">
        <v>33</v>
      </c>
      <c r="AX1343" s="14" t="s">
        <v>8</v>
      </c>
      <c r="AY1343" s="197" t="s">
        <v>321</v>
      </c>
    </row>
    <row r="1344" s="2" customFormat="1" ht="24.15" customHeight="1">
      <c r="A1344" s="38"/>
      <c r="B1344" s="173"/>
      <c r="C1344" s="174" t="s">
        <v>1990</v>
      </c>
      <c r="D1344" s="174" t="s">
        <v>323</v>
      </c>
      <c r="E1344" s="175" t="s">
        <v>1991</v>
      </c>
      <c r="F1344" s="176" t="s">
        <v>1992</v>
      </c>
      <c r="G1344" s="177" t="s">
        <v>355</v>
      </c>
      <c r="H1344" s="178">
        <v>411.27300000000002</v>
      </c>
      <c r="I1344" s="179"/>
      <c r="J1344" s="180">
        <f>ROUND(I1344*H1344,0)</f>
        <v>0</v>
      </c>
      <c r="K1344" s="176" t="s">
        <v>327</v>
      </c>
      <c r="L1344" s="39"/>
      <c r="M1344" s="181" t="s">
        <v>1</v>
      </c>
      <c r="N1344" s="182" t="s">
        <v>42</v>
      </c>
      <c r="O1344" s="77"/>
      <c r="P1344" s="183">
        <f>O1344*H1344</f>
        <v>0</v>
      </c>
      <c r="Q1344" s="183">
        <v>0.024873719999999998</v>
      </c>
      <c r="R1344" s="183">
        <f>Q1344*H1344</f>
        <v>10.22988944556</v>
      </c>
      <c r="S1344" s="183">
        <v>0</v>
      </c>
      <c r="T1344" s="184">
        <f>S1344*H1344</f>
        <v>0</v>
      </c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  <c r="AR1344" s="185" t="s">
        <v>415</v>
      </c>
      <c r="AT1344" s="185" t="s">
        <v>323</v>
      </c>
      <c r="AU1344" s="185" t="s">
        <v>85</v>
      </c>
      <c r="AY1344" s="19" t="s">
        <v>321</v>
      </c>
      <c r="BE1344" s="186">
        <f>IF(N1344="základní",J1344,0)</f>
        <v>0</v>
      </c>
      <c r="BF1344" s="186">
        <f>IF(N1344="snížená",J1344,0)</f>
        <v>0</v>
      </c>
      <c r="BG1344" s="186">
        <f>IF(N1344="zákl. přenesená",J1344,0)</f>
        <v>0</v>
      </c>
      <c r="BH1344" s="186">
        <f>IF(N1344="sníž. přenesená",J1344,0)</f>
        <v>0</v>
      </c>
      <c r="BI1344" s="186">
        <f>IF(N1344="nulová",J1344,0)</f>
        <v>0</v>
      </c>
      <c r="BJ1344" s="19" t="s">
        <v>8</v>
      </c>
      <c r="BK1344" s="186">
        <f>ROUND(I1344*H1344,0)</f>
        <v>0</v>
      </c>
      <c r="BL1344" s="19" t="s">
        <v>415</v>
      </c>
      <c r="BM1344" s="185" t="s">
        <v>1993</v>
      </c>
    </row>
    <row r="1345" s="13" customFormat="1">
      <c r="A1345" s="13"/>
      <c r="B1345" s="187"/>
      <c r="C1345" s="13"/>
      <c r="D1345" s="188" t="s">
        <v>329</v>
      </c>
      <c r="E1345" s="189" t="s">
        <v>1</v>
      </c>
      <c r="F1345" s="190" t="s">
        <v>1994</v>
      </c>
      <c r="G1345" s="13"/>
      <c r="H1345" s="191">
        <v>548.58399999999995</v>
      </c>
      <c r="I1345" s="192"/>
      <c r="J1345" s="13"/>
      <c r="K1345" s="13"/>
      <c r="L1345" s="187"/>
      <c r="M1345" s="193"/>
      <c r="N1345" s="194"/>
      <c r="O1345" s="194"/>
      <c r="P1345" s="194"/>
      <c r="Q1345" s="194"/>
      <c r="R1345" s="194"/>
      <c r="S1345" s="194"/>
      <c r="T1345" s="195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189" t="s">
        <v>329</v>
      </c>
      <c r="AU1345" s="189" t="s">
        <v>85</v>
      </c>
      <c r="AV1345" s="13" t="s">
        <v>85</v>
      </c>
      <c r="AW1345" s="13" t="s">
        <v>33</v>
      </c>
      <c r="AX1345" s="13" t="s">
        <v>77</v>
      </c>
      <c r="AY1345" s="189" t="s">
        <v>321</v>
      </c>
    </row>
    <row r="1346" s="13" customFormat="1">
      <c r="A1346" s="13"/>
      <c r="B1346" s="187"/>
      <c r="C1346" s="13"/>
      <c r="D1346" s="188" t="s">
        <v>329</v>
      </c>
      <c r="E1346" s="189" t="s">
        <v>1</v>
      </c>
      <c r="F1346" s="190" t="s">
        <v>1995</v>
      </c>
      <c r="G1346" s="13"/>
      <c r="H1346" s="191">
        <v>13.670999999999999</v>
      </c>
      <c r="I1346" s="192"/>
      <c r="J1346" s="13"/>
      <c r="K1346" s="13"/>
      <c r="L1346" s="187"/>
      <c r="M1346" s="193"/>
      <c r="N1346" s="194"/>
      <c r="O1346" s="194"/>
      <c r="P1346" s="194"/>
      <c r="Q1346" s="194"/>
      <c r="R1346" s="194"/>
      <c r="S1346" s="194"/>
      <c r="T1346" s="195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189" t="s">
        <v>329</v>
      </c>
      <c r="AU1346" s="189" t="s">
        <v>85</v>
      </c>
      <c r="AV1346" s="13" t="s">
        <v>85</v>
      </c>
      <c r="AW1346" s="13" t="s">
        <v>33</v>
      </c>
      <c r="AX1346" s="13" t="s">
        <v>77</v>
      </c>
      <c r="AY1346" s="189" t="s">
        <v>321</v>
      </c>
    </row>
    <row r="1347" s="13" customFormat="1">
      <c r="A1347" s="13"/>
      <c r="B1347" s="187"/>
      <c r="C1347" s="13"/>
      <c r="D1347" s="188" t="s">
        <v>329</v>
      </c>
      <c r="E1347" s="189" t="s">
        <v>1</v>
      </c>
      <c r="F1347" s="190" t="s">
        <v>1222</v>
      </c>
      <c r="G1347" s="13"/>
      <c r="H1347" s="191">
        <v>-25.875</v>
      </c>
      <c r="I1347" s="192"/>
      <c r="J1347" s="13"/>
      <c r="K1347" s="13"/>
      <c r="L1347" s="187"/>
      <c r="M1347" s="193"/>
      <c r="N1347" s="194"/>
      <c r="O1347" s="194"/>
      <c r="P1347" s="194"/>
      <c r="Q1347" s="194"/>
      <c r="R1347" s="194"/>
      <c r="S1347" s="194"/>
      <c r="T1347" s="195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189" t="s">
        <v>329</v>
      </c>
      <c r="AU1347" s="189" t="s">
        <v>85</v>
      </c>
      <c r="AV1347" s="13" t="s">
        <v>85</v>
      </c>
      <c r="AW1347" s="13" t="s">
        <v>33</v>
      </c>
      <c r="AX1347" s="13" t="s">
        <v>77</v>
      </c>
      <c r="AY1347" s="189" t="s">
        <v>321</v>
      </c>
    </row>
    <row r="1348" s="13" customFormat="1">
      <c r="A1348" s="13"/>
      <c r="B1348" s="187"/>
      <c r="C1348" s="13"/>
      <c r="D1348" s="188" t="s">
        <v>329</v>
      </c>
      <c r="E1348" s="189" t="s">
        <v>1</v>
      </c>
      <c r="F1348" s="190" t="s">
        <v>1996</v>
      </c>
      <c r="G1348" s="13"/>
      <c r="H1348" s="191">
        <v>-22.875</v>
      </c>
      <c r="I1348" s="192"/>
      <c r="J1348" s="13"/>
      <c r="K1348" s="13"/>
      <c r="L1348" s="187"/>
      <c r="M1348" s="193"/>
      <c r="N1348" s="194"/>
      <c r="O1348" s="194"/>
      <c r="P1348" s="194"/>
      <c r="Q1348" s="194"/>
      <c r="R1348" s="194"/>
      <c r="S1348" s="194"/>
      <c r="T1348" s="195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189" t="s">
        <v>329</v>
      </c>
      <c r="AU1348" s="189" t="s">
        <v>85</v>
      </c>
      <c r="AV1348" s="13" t="s">
        <v>85</v>
      </c>
      <c r="AW1348" s="13" t="s">
        <v>33</v>
      </c>
      <c r="AX1348" s="13" t="s">
        <v>77</v>
      </c>
      <c r="AY1348" s="189" t="s">
        <v>321</v>
      </c>
    </row>
    <row r="1349" s="13" customFormat="1">
      <c r="A1349" s="13"/>
      <c r="B1349" s="187"/>
      <c r="C1349" s="13"/>
      <c r="D1349" s="188" t="s">
        <v>329</v>
      </c>
      <c r="E1349" s="189" t="s">
        <v>1</v>
      </c>
      <c r="F1349" s="190" t="s">
        <v>1997</v>
      </c>
      <c r="G1349" s="13"/>
      <c r="H1349" s="191">
        <v>-33.524999999999999</v>
      </c>
      <c r="I1349" s="192"/>
      <c r="J1349" s="13"/>
      <c r="K1349" s="13"/>
      <c r="L1349" s="187"/>
      <c r="M1349" s="193"/>
      <c r="N1349" s="194"/>
      <c r="O1349" s="194"/>
      <c r="P1349" s="194"/>
      <c r="Q1349" s="194"/>
      <c r="R1349" s="194"/>
      <c r="S1349" s="194"/>
      <c r="T1349" s="195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189" t="s">
        <v>329</v>
      </c>
      <c r="AU1349" s="189" t="s">
        <v>85</v>
      </c>
      <c r="AV1349" s="13" t="s">
        <v>85</v>
      </c>
      <c r="AW1349" s="13" t="s">
        <v>33</v>
      </c>
      <c r="AX1349" s="13" t="s">
        <v>77</v>
      </c>
      <c r="AY1349" s="189" t="s">
        <v>321</v>
      </c>
    </row>
    <row r="1350" s="13" customFormat="1">
      <c r="A1350" s="13"/>
      <c r="B1350" s="187"/>
      <c r="C1350" s="13"/>
      <c r="D1350" s="188" t="s">
        <v>329</v>
      </c>
      <c r="E1350" s="189" t="s">
        <v>1</v>
      </c>
      <c r="F1350" s="190" t="s">
        <v>1998</v>
      </c>
      <c r="G1350" s="13"/>
      <c r="H1350" s="191">
        <v>-27.359999999999999</v>
      </c>
      <c r="I1350" s="192"/>
      <c r="J1350" s="13"/>
      <c r="K1350" s="13"/>
      <c r="L1350" s="187"/>
      <c r="M1350" s="193"/>
      <c r="N1350" s="194"/>
      <c r="O1350" s="194"/>
      <c r="P1350" s="194"/>
      <c r="Q1350" s="194"/>
      <c r="R1350" s="194"/>
      <c r="S1350" s="194"/>
      <c r="T1350" s="195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189" t="s">
        <v>329</v>
      </c>
      <c r="AU1350" s="189" t="s">
        <v>85</v>
      </c>
      <c r="AV1350" s="13" t="s">
        <v>85</v>
      </c>
      <c r="AW1350" s="13" t="s">
        <v>33</v>
      </c>
      <c r="AX1350" s="13" t="s">
        <v>77</v>
      </c>
      <c r="AY1350" s="189" t="s">
        <v>321</v>
      </c>
    </row>
    <row r="1351" s="13" customFormat="1">
      <c r="A1351" s="13"/>
      <c r="B1351" s="187"/>
      <c r="C1351" s="13"/>
      <c r="D1351" s="188" t="s">
        <v>329</v>
      </c>
      <c r="E1351" s="189" t="s">
        <v>1</v>
      </c>
      <c r="F1351" s="190" t="s">
        <v>1999</v>
      </c>
      <c r="G1351" s="13"/>
      <c r="H1351" s="191">
        <v>-18.824999999999999</v>
      </c>
      <c r="I1351" s="192"/>
      <c r="J1351" s="13"/>
      <c r="K1351" s="13"/>
      <c r="L1351" s="187"/>
      <c r="M1351" s="193"/>
      <c r="N1351" s="194"/>
      <c r="O1351" s="194"/>
      <c r="P1351" s="194"/>
      <c r="Q1351" s="194"/>
      <c r="R1351" s="194"/>
      <c r="S1351" s="194"/>
      <c r="T1351" s="195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189" t="s">
        <v>329</v>
      </c>
      <c r="AU1351" s="189" t="s">
        <v>85</v>
      </c>
      <c r="AV1351" s="13" t="s">
        <v>85</v>
      </c>
      <c r="AW1351" s="13" t="s">
        <v>33</v>
      </c>
      <c r="AX1351" s="13" t="s">
        <v>77</v>
      </c>
      <c r="AY1351" s="189" t="s">
        <v>321</v>
      </c>
    </row>
    <row r="1352" s="13" customFormat="1">
      <c r="A1352" s="13"/>
      <c r="B1352" s="187"/>
      <c r="C1352" s="13"/>
      <c r="D1352" s="188" t="s">
        <v>329</v>
      </c>
      <c r="E1352" s="189" t="s">
        <v>1</v>
      </c>
      <c r="F1352" s="190" t="s">
        <v>2000</v>
      </c>
      <c r="G1352" s="13"/>
      <c r="H1352" s="191">
        <v>-20.440999999999999</v>
      </c>
      <c r="I1352" s="192"/>
      <c r="J1352" s="13"/>
      <c r="K1352" s="13"/>
      <c r="L1352" s="187"/>
      <c r="M1352" s="193"/>
      <c r="N1352" s="194"/>
      <c r="O1352" s="194"/>
      <c r="P1352" s="194"/>
      <c r="Q1352" s="194"/>
      <c r="R1352" s="194"/>
      <c r="S1352" s="194"/>
      <c r="T1352" s="195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189" t="s">
        <v>329</v>
      </c>
      <c r="AU1352" s="189" t="s">
        <v>85</v>
      </c>
      <c r="AV1352" s="13" t="s">
        <v>85</v>
      </c>
      <c r="AW1352" s="13" t="s">
        <v>33</v>
      </c>
      <c r="AX1352" s="13" t="s">
        <v>77</v>
      </c>
      <c r="AY1352" s="189" t="s">
        <v>321</v>
      </c>
    </row>
    <row r="1353" s="13" customFormat="1">
      <c r="A1353" s="13"/>
      <c r="B1353" s="187"/>
      <c r="C1353" s="13"/>
      <c r="D1353" s="188" t="s">
        <v>329</v>
      </c>
      <c r="E1353" s="189" t="s">
        <v>1</v>
      </c>
      <c r="F1353" s="190" t="s">
        <v>2001</v>
      </c>
      <c r="G1353" s="13"/>
      <c r="H1353" s="191">
        <v>-2.081</v>
      </c>
      <c r="I1353" s="192"/>
      <c r="J1353" s="13"/>
      <c r="K1353" s="13"/>
      <c r="L1353" s="187"/>
      <c r="M1353" s="193"/>
      <c r="N1353" s="194"/>
      <c r="O1353" s="194"/>
      <c r="P1353" s="194"/>
      <c r="Q1353" s="194"/>
      <c r="R1353" s="194"/>
      <c r="S1353" s="194"/>
      <c r="T1353" s="195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189" t="s">
        <v>329</v>
      </c>
      <c r="AU1353" s="189" t="s">
        <v>85</v>
      </c>
      <c r="AV1353" s="13" t="s">
        <v>85</v>
      </c>
      <c r="AW1353" s="13" t="s">
        <v>33</v>
      </c>
      <c r="AX1353" s="13" t="s">
        <v>77</v>
      </c>
      <c r="AY1353" s="189" t="s">
        <v>321</v>
      </c>
    </row>
    <row r="1354" s="14" customFormat="1">
      <c r="A1354" s="14"/>
      <c r="B1354" s="196"/>
      <c r="C1354" s="14"/>
      <c r="D1354" s="188" t="s">
        <v>329</v>
      </c>
      <c r="E1354" s="197" t="s">
        <v>231</v>
      </c>
      <c r="F1354" s="198" t="s">
        <v>1847</v>
      </c>
      <c r="G1354" s="14"/>
      <c r="H1354" s="199">
        <v>411.27300000000002</v>
      </c>
      <c r="I1354" s="200"/>
      <c r="J1354" s="14"/>
      <c r="K1354" s="14"/>
      <c r="L1354" s="196"/>
      <c r="M1354" s="201"/>
      <c r="N1354" s="202"/>
      <c r="O1354" s="202"/>
      <c r="P1354" s="202"/>
      <c r="Q1354" s="202"/>
      <c r="R1354" s="202"/>
      <c r="S1354" s="202"/>
      <c r="T1354" s="203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197" t="s">
        <v>329</v>
      </c>
      <c r="AU1354" s="197" t="s">
        <v>85</v>
      </c>
      <c r="AV1354" s="14" t="s">
        <v>88</v>
      </c>
      <c r="AW1354" s="14" t="s">
        <v>33</v>
      </c>
      <c r="AX1354" s="14" t="s">
        <v>8</v>
      </c>
      <c r="AY1354" s="197" t="s">
        <v>321</v>
      </c>
    </row>
    <row r="1355" s="2" customFormat="1" ht="16.5" customHeight="1">
      <c r="A1355" s="38"/>
      <c r="B1355" s="173"/>
      <c r="C1355" s="174" t="s">
        <v>2002</v>
      </c>
      <c r="D1355" s="174" t="s">
        <v>323</v>
      </c>
      <c r="E1355" s="175" t="s">
        <v>2003</v>
      </c>
      <c r="F1355" s="176" t="s">
        <v>2004</v>
      </c>
      <c r="G1355" s="177" t="s">
        <v>355</v>
      </c>
      <c r="H1355" s="178">
        <v>685.34900000000005</v>
      </c>
      <c r="I1355" s="179"/>
      <c r="J1355" s="180">
        <f>ROUND(I1355*H1355,0)</f>
        <v>0</v>
      </c>
      <c r="K1355" s="176" t="s">
        <v>327</v>
      </c>
      <c r="L1355" s="39"/>
      <c r="M1355" s="181" t="s">
        <v>1</v>
      </c>
      <c r="N1355" s="182" t="s">
        <v>42</v>
      </c>
      <c r="O1355" s="77"/>
      <c r="P1355" s="183">
        <f>O1355*H1355</f>
        <v>0</v>
      </c>
      <c r="Q1355" s="183">
        <v>0.00010000000000000001</v>
      </c>
      <c r="R1355" s="183">
        <f>Q1355*H1355</f>
        <v>0.06853490000000001</v>
      </c>
      <c r="S1355" s="183">
        <v>0</v>
      </c>
      <c r="T1355" s="184">
        <f>S1355*H1355</f>
        <v>0</v>
      </c>
      <c r="U1355" s="38"/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  <c r="AR1355" s="185" t="s">
        <v>415</v>
      </c>
      <c r="AT1355" s="185" t="s">
        <v>323</v>
      </c>
      <c r="AU1355" s="185" t="s">
        <v>85</v>
      </c>
      <c r="AY1355" s="19" t="s">
        <v>321</v>
      </c>
      <c r="BE1355" s="186">
        <f>IF(N1355="základní",J1355,0)</f>
        <v>0</v>
      </c>
      <c r="BF1355" s="186">
        <f>IF(N1355="snížená",J1355,0)</f>
        <v>0</v>
      </c>
      <c r="BG1355" s="186">
        <f>IF(N1355="zákl. přenesená",J1355,0)</f>
        <v>0</v>
      </c>
      <c r="BH1355" s="186">
        <f>IF(N1355="sníž. přenesená",J1355,0)</f>
        <v>0</v>
      </c>
      <c r="BI1355" s="186">
        <f>IF(N1355="nulová",J1355,0)</f>
        <v>0</v>
      </c>
      <c r="BJ1355" s="19" t="s">
        <v>8</v>
      </c>
      <c r="BK1355" s="186">
        <f>ROUND(I1355*H1355,0)</f>
        <v>0</v>
      </c>
      <c r="BL1355" s="19" t="s">
        <v>415</v>
      </c>
      <c r="BM1355" s="185" t="s">
        <v>2005</v>
      </c>
    </row>
    <row r="1356" s="13" customFormat="1">
      <c r="A1356" s="13"/>
      <c r="B1356" s="187"/>
      <c r="C1356" s="13"/>
      <c r="D1356" s="188" t="s">
        <v>329</v>
      </c>
      <c r="E1356" s="189" t="s">
        <v>1</v>
      </c>
      <c r="F1356" s="190" t="s">
        <v>228</v>
      </c>
      <c r="G1356" s="13"/>
      <c r="H1356" s="191">
        <v>25.399999999999999</v>
      </c>
      <c r="I1356" s="192"/>
      <c r="J1356" s="13"/>
      <c r="K1356" s="13"/>
      <c r="L1356" s="187"/>
      <c r="M1356" s="193"/>
      <c r="N1356" s="194"/>
      <c r="O1356" s="194"/>
      <c r="P1356" s="194"/>
      <c r="Q1356" s="194"/>
      <c r="R1356" s="194"/>
      <c r="S1356" s="194"/>
      <c r="T1356" s="195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189" t="s">
        <v>329</v>
      </c>
      <c r="AU1356" s="189" t="s">
        <v>85</v>
      </c>
      <c r="AV1356" s="13" t="s">
        <v>85</v>
      </c>
      <c r="AW1356" s="13" t="s">
        <v>33</v>
      </c>
      <c r="AX1356" s="13" t="s">
        <v>77</v>
      </c>
      <c r="AY1356" s="189" t="s">
        <v>321</v>
      </c>
    </row>
    <row r="1357" s="13" customFormat="1">
      <c r="A1357" s="13"/>
      <c r="B1357" s="187"/>
      <c r="C1357" s="13"/>
      <c r="D1357" s="188" t="s">
        <v>329</v>
      </c>
      <c r="E1357" s="189" t="s">
        <v>1</v>
      </c>
      <c r="F1357" s="190" t="s">
        <v>231</v>
      </c>
      <c r="G1357" s="13"/>
      <c r="H1357" s="191">
        <v>411.27300000000002</v>
      </c>
      <c r="I1357" s="192"/>
      <c r="J1357" s="13"/>
      <c r="K1357" s="13"/>
      <c r="L1357" s="187"/>
      <c r="M1357" s="193"/>
      <c r="N1357" s="194"/>
      <c r="O1357" s="194"/>
      <c r="P1357" s="194"/>
      <c r="Q1357" s="194"/>
      <c r="R1357" s="194"/>
      <c r="S1357" s="194"/>
      <c r="T1357" s="195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189" t="s">
        <v>329</v>
      </c>
      <c r="AU1357" s="189" t="s">
        <v>85</v>
      </c>
      <c r="AV1357" s="13" t="s">
        <v>85</v>
      </c>
      <c r="AW1357" s="13" t="s">
        <v>33</v>
      </c>
      <c r="AX1357" s="13" t="s">
        <v>77</v>
      </c>
      <c r="AY1357" s="189" t="s">
        <v>321</v>
      </c>
    </row>
    <row r="1358" s="13" customFormat="1">
      <c r="A1358" s="13"/>
      <c r="B1358" s="187"/>
      <c r="C1358" s="13"/>
      <c r="D1358" s="188" t="s">
        <v>329</v>
      </c>
      <c r="E1358" s="189" t="s">
        <v>1</v>
      </c>
      <c r="F1358" s="190" t="s">
        <v>2006</v>
      </c>
      <c r="G1358" s="13"/>
      <c r="H1358" s="191">
        <v>61.200000000000003</v>
      </c>
      <c r="I1358" s="192"/>
      <c r="J1358" s="13"/>
      <c r="K1358" s="13"/>
      <c r="L1358" s="187"/>
      <c r="M1358" s="193"/>
      <c r="N1358" s="194"/>
      <c r="O1358" s="194"/>
      <c r="P1358" s="194"/>
      <c r="Q1358" s="194"/>
      <c r="R1358" s="194"/>
      <c r="S1358" s="194"/>
      <c r="T1358" s="195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189" t="s">
        <v>329</v>
      </c>
      <c r="AU1358" s="189" t="s">
        <v>85</v>
      </c>
      <c r="AV1358" s="13" t="s">
        <v>85</v>
      </c>
      <c r="AW1358" s="13" t="s">
        <v>33</v>
      </c>
      <c r="AX1358" s="13" t="s">
        <v>77</v>
      </c>
      <c r="AY1358" s="189" t="s">
        <v>321</v>
      </c>
    </row>
    <row r="1359" s="13" customFormat="1">
      <c r="A1359" s="13"/>
      <c r="B1359" s="187"/>
      <c r="C1359" s="13"/>
      <c r="D1359" s="188" t="s">
        <v>329</v>
      </c>
      <c r="E1359" s="189" t="s">
        <v>1</v>
      </c>
      <c r="F1359" s="190" t="s">
        <v>2007</v>
      </c>
      <c r="G1359" s="13"/>
      <c r="H1359" s="191">
        <v>184.17599999999999</v>
      </c>
      <c r="I1359" s="192"/>
      <c r="J1359" s="13"/>
      <c r="K1359" s="13"/>
      <c r="L1359" s="187"/>
      <c r="M1359" s="193"/>
      <c r="N1359" s="194"/>
      <c r="O1359" s="194"/>
      <c r="P1359" s="194"/>
      <c r="Q1359" s="194"/>
      <c r="R1359" s="194"/>
      <c r="S1359" s="194"/>
      <c r="T1359" s="195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189" t="s">
        <v>329</v>
      </c>
      <c r="AU1359" s="189" t="s">
        <v>85</v>
      </c>
      <c r="AV1359" s="13" t="s">
        <v>85</v>
      </c>
      <c r="AW1359" s="13" t="s">
        <v>33</v>
      </c>
      <c r="AX1359" s="13" t="s">
        <v>77</v>
      </c>
      <c r="AY1359" s="189" t="s">
        <v>321</v>
      </c>
    </row>
    <row r="1360" s="13" customFormat="1">
      <c r="A1360" s="13"/>
      <c r="B1360" s="187"/>
      <c r="C1360" s="13"/>
      <c r="D1360" s="188" t="s">
        <v>329</v>
      </c>
      <c r="E1360" s="189" t="s">
        <v>1</v>
      </c>
      <c r="F1360" s="190" t="s">
        <v>2008</v>
      </c>
      <c r="G1360" s="13"/>
      <c r="H1360" s="191">
        <v>3.2999999999999998</v>
      </c>
      <c r="I1360" s="192"/>
      <c r="J1360" s="13"/>
      <c r="K1360" s="13"/>
      <c r="L1360" s="187"/>
      <c r="M1360" s="193"/>
      <c r="N1360" s="194"/>
      <c r="O1360" s="194"/>
      <c r="P1360" s="194"/>
      <c r="Q1360" s="194"/>
      <c r="R1360" s="194"/>
      <c r="S1360" s="194"/>
      <c r="T1360" s="195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189" t="s">
        <v>329</v>
      </c>
      <c r="AU1360" s="189" t="s">
        <v>85</v>
      </c>
      <c r="AV1360" s="13" t="s">
        <v>85</v>
      </c>
      <c r="AW1360" s="13" t="s">
        <v>33</v>
      </c>
      <c r="AX1360" s="13" t="s">
        <v>77</v>
      </c>
      <c r="AY1360" s="189" t="s">
        <v>321</v>
      </c>
    </row>
    <row r="1361" s="14" customFormat="1">
      <c r="A1361" s="14"/>
      <c r="B1361" s="196"/>
      <c r="C1361" s="14"/>
      <c r="D1361" s="188" t="s">
        <v>329</v>
      </c>
      <c r="E1361" s="197" t="s">
        <v>1</v>
      </c>
      <c r="F1361" s="198" t="s">
        <v>346</v>
      </c>
      <c r="G1361" s="14"/>
      <c r="H1361" s="199">
        <v>685.34900000000005</v>
      </c>
      <c r="I1361" s="200"/>
      <c r="J1361" s="14"/>
      <c r="K1361" s="14"/>
      <c r="L1361" s="196"/>
      <c r="M1361" s="201"/>
      <c r="N1361" s="202"/>
      <c r="O1361" s="202"/>
      <c r="P1361" s="202"/>
      <c r="Q1361" s="202"/>
      <c r="R1361" s="202"/>
      <c r="S1361" s="202"/>
      <c r="T1361" s="203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197" t="s">
        <v>329</v>
      </c>
      <c r="AU1361" s="197" t="s">
        <v>85</v>
      </c>
      <c r="AV1361" s="14" t="s">
        <v>88</v>
      </c>
      <c r="AW1361" s="14" t="s">
        <v>33</v>
      </c>
      <c r="AX1361" s="14" t="s">
        <v>8</v>
      </c>
      <c r="AY1361" s="197" t="s">
        <v>321</v>
      </c>
    </row>
    <row r="1362" s="2" customFormat="1" ht="16.5" customHeight="1">
      <c r="A1362" s="38"/>
      <c r="B1362" s="173"/>
      <c r="C1362" s="174" t="s">
        <v>2009</v>
      </c>
      <c r="D1362" s="174" t="s">
        <v>323</v>
      </c>
      <c r="E1362" s="175" t="s">
        <v>2010</v>
      </c>
      <c r="F1362" s="176" t="s">
        <v>2011</v>
      </c>
      <c r="G1362" s="177" t="s">
        <v>355</v>
      </c>
      <c r="H1362" s="178">
        <v>411.27300000000002</v>
      </c>
      <c r="I1362" s="179"/>
      <c r="J1362" s="180">
        <f>ROUND(I1362*H1362,0)</f>
        <v>0</v>
      </c>
      <c r="K1362" s="176" t="s">
        <v>327</v>
      </c>
      <c r="L1362" s="39"/>
      <c r="M1362" s="181" t="s">
        <v>1</v>
      </c>
      <c r="N1362" s="182" t="s">
        <v>42</v>
      </c>
      <c r="O1362" s="77"/>
      <c r="P1362" s="183">
        <f>O1362*H1362</f>
        <v>0</v>
      </c>
      <c r="Q1362" s="183">
        <v>0</v>
      </c>
      <c r="R1362" s="183">
        <f>Q1362*H1362</f>
        <v>0</v>
      </c>
      <c r="S1362" s="183">
        <v>0</v>
      </c>
      <c r="T1362" s="184">
        <f>S1362*H1362</f>
        <v>0</v>
      </c>
      <c r="U1362" s="38"/>
      <c r="V1362" s="38"/>
      <c r="W1362" s="38"/>
      <c r="X1362" s="38"/>
      <c r="Y1362" s="38"/>
      <c r="Z1362" s="38"/>
      <c r="AA1362" s="38"/>
      <c r="AB1362" s="38"/>
      <c r="AC1362" s="38"/>
      <c r="AD1362" s="38"/>
      <c r="AE1362" s="38"/>
      <c r="AR1362" s="185" t="s">
        <v>415</v>
      </c>
      <c r="AT1362" s="185" t="s">
        <v>323</v>
      </c>
      <c r="AU1362" s="185" t="s">
        <v>85</v>
      </c>
      <c r="AY1362" s="19" t="s">
        <v>321</v>
      </c>
      <c r="BE1362" s="186">
        <f>IF(N1362="základní",J1362,0)</f>
        <v>0</v>
      </c>
      <c r="BF1362" s="186">
        <f>IF(N1362="snížená",J1362,0)</f>
        <v>0</v>
      </c>
      <c r="BG1362" s="186">
        <f>IF(N1362="zákl. přenesená",J1362,0)</f>
        <v>0</v>
      </c>
      <c r="BH1362" s="186">
        <f>IF(N1362="sníž. přenesená",J1362,0)</f>
        <v>0</v>
      </c>
      <c r="BI1362" s="186">
        <f>IF(N1362="nulová",J1362,0)</f>
        <v>0</v>
      </c>
      <c r="BJ1362" s="19" t="s">
        <v>8</v>
      </c>
      <c r="BK1362" s="186">
        <f>ROUND(I1362*H1362,0)</f>
        <v>0</v>
      </c>
      <c r="BL1362" s="19" t="s">
        <v>415</v>
      </c>
      <c r="BM1362" s="185" t="s">
        <v>2012</v>
      </c>
    </row>
    <row r="1363" s="13" customFormat="1">
      <c r="A1363" s="13"/>
      <c r="B1363" s="187"/>
      <c r="C1363" s="13"/>
      <c r="D1363" s="188" t="s">
        <v>329</v>
      </c>
      <c r="E1363" s="189" t="s">
        <v>1</v>
      </c>
      <c r="F1363" s="190" t="s">
        <v>231</v>
      </c>
      <c r="G1363" s="13"/>
      <c r="H1363" s="191">
        <v>411.27300000000002</v>
      </c>
      <c r="I1363" s="192"/>
      <c r="J1363" s="13"/>
      <c r="K1363" s="13"/>
      <c r="L1363" s="187"/>
      <c r="M1363" s="193"/>
      <c r="N1363" s="194"/>
      <c r="O1363" s="194"/>
      <c r="P1363" s="194"/>
      <c r="Q1363" s="194"/>
      <c r="R1363" s="194"/>
      <c r="S1363" s="194"/>
      <c r="T1363" s="195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189" t="s">
        <v>329</v>
      </c>
      <c r="AU1363" s="189" t="s">
        <v>85</v>
      </c>
      <c r="AV1363" s="13" t="s">
        <v>85</v>
      </c>
      <c r="AW1363" s="13" t="s">
        <v>33</v>
      </c>
      <c r="AX1363" s="13" t="s">
        <v>8</v>
      </c>
      <c r="AY1363" s="189" t="s">
        <v>321</v>
      </c>
    </row>
    <row r="1364" s="2" customFormat="1" ht="24.15" customHeight="1">
      <c r="A1364" s="38"/>
      <c r="B1364" s="173"/>
      <c r="C1364" s="212" t="s">
        <v>2013</v>
      </c>
      <c r="D1364" s="212" t="s">
        <v>550</v>
      </c>
      <c r="E1364" s="213" t="s">
        <v>1958</v>
      </c>
      <c r="F1364" s="214" t="s">
        <v>1959</v>
      </c>
      <c r="G1364" s="215" t="s">
        <v>355</v>
      </c>
      <c r="H1364" s="216">
        <v>472.964</v>
      </c>
      <c r="I1364" s="217"/>
      <c r="J1364" s="218">
        <f>ROUND(I1364*H1364,0)</f>
        <v>0</v>
      </c>
      <c r="K1364" s="214" t="s">
        <v>327</v>
      </c>
      <c r="L1364" s="219"/>
      <c r="M1364" s="220" t="s">
        <v>1</v>
      </c>
      <c r="N1364" s="221" t="s">
        <v>42</v>
      </c>
      <c r="O1364" s="77"/>
      <c r="P1364" s="183">
        <f>O1364*H1364</f>
        <v>0</v>
      </c>
      <c r="Q1364" s="183">
        <v>0.00017000000000000001</v>
      </c>
      <c r="R1364" s="183">
        <f>Q1364*H1364</f>
        <v>0.080403880000000011</v>
      </c>
      <c r="S1364" s="183">
        <v>0</v>
      </c>
      <c r="T1364" s="184">
        <f>S1364*H1364</f>
        <v>0</v>
      </c>
      <c r="U1364" s="38"/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  <c r="AR1364" s="185" t="s">
        <v>530</v>
      </c>
      <c r="AT1364" s="185" t="s">
        <v>550</v>
      </c>
      <c r="AU1364" s="185" t="s">
        <v>85</v>
      </c>
      <c r="AY1364" s="19" t="s">
        <v>321</v>
      </c>
      <c r="BE1364" s="186">
        <f>IF(N1364="základní",J1364,0)</f>
        <v>0</v>
      </c>
      <c r="BF1364" s="186">
        <f>IF(N1364="snížená",J1364,0)</f>
        <v>0</v>
      </c>
      <c r="BG1364" s="186">
        <f>IF(N1364="zákl. přenesená",J1364,0)</f>
        <v>0</v>
      </c>
      <c r="BH1364" s="186">
        <f>IF(N1364="sníž. přenesená",J1364,0)</f>
        <v>0</v>
      </c>
      <c r="BI1364" s="186">
        <f>IF(N1364="nulová",J1364,0)</f>
        <v>0</v>
      </c>
      <c r="BJ1364" s="19" t="s">
        <v>8</v>
      </c>
      <c r="BK1364" s="186">
        <f>ROUND(I1364*H1364,0)</f>
        <v>0</v>
      </c>
      <c r="BL1364" s="19" t="s">
        <v>415</v>
      </c>
      <c r="BM1364" s="185" t="s">
        <v>2014</v>
      </c>
    </row>
    <row r="1365" s="13" customFormat="1">
      <c r="A1365" s="13"/>
      <c r="B1365" s="187"/>
      <c r="C1365" s="13"/>
      <c r="D1365" s="188" t="s">
        <v>329</v>
      </c>
      <c r="E1365" s="189" t="s">
        <v>1</v>
      </c>
      <c r="F1365" s="190" t="s">
        <v>2015</v>
      </c>
      <c r="G1365" s="13"/>
      <c r="H1365" s="191">
        <v>472.964</v>
      </c>
      <c r="I1365" s="192"/>
      <c r="J1365" s="13"/>
      <c r="K1365" s="13"/>
      <c r="L1365" s="187"/>
      <c r="M1365" s="193"/>
      <c r="N1365" s="194"/>
      <c r="O1365" s="194"/>
      <c r="P1365" s="194"/>
      <c r="Q1365" s="194"/>
      <c r="R1365" s="194"/>
      <c r="S1365" s="194"/>
      <c r="T1365" s="195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189" t="s">
        <v>329</v>
      </c>
      <c r="AU1365" s="189" t="s">
        <v>85</v>
      </c>
      <c r="AV1365" s="13" t="s">
        <v>85</v>
      </c>
      <c r="AW1365" s="13" t="s">
        <v>33</v>
      </c>
      <c r="AX1365" s="13" t="s">
        <v>8</v>
      </c>
      <c r="AY1365" s="189" t="s">
        <v>321</v>
      </c>
    </row>
    <row r="1366" s="2" customFormat="1" ht="24.15" customHeight="1">
      <c r="A1366" s="38"/>
      <c r="B1366" s="173"/>
      <c r="C1366" s="174" t="s">
        <v>2016</v>
      </c>
      <c r="D1366" s="174" t="s">
        <v>323</v>
      </c>
      <c r="E1366" s="175" t="s">
        <v>2017</v>
      </c>
      <c r="F1366" s="176" t="s">
        <v>2018</v>
      </c>
      <c r="G1366" s="177" t="s">
        <v>355</v>
      </c>
      <c r="H1366" s="178">
        <v>25.399999999999999</v>
      </c>
      <c r="I1366" s="179"/>
      <c r="J1366" s="180">
        <f>ROUND(I1366*H1366,0)</f>
        <v>0</v>
      </c>
      <c r="K1366" s="176" t="s">
        <v>327</v>
      </c>
      <c r="L1366" s="39"/>
      <c r="M1366" s="181" t="s">
        <v>1</v>
      </c>
      <c r="N1366" s="182" t="s">
        <v>42</v>
      </c>
      <c r="O1366" s="77"/>
      <c r="P1366" s="183">
        <f>O1366*H1366</f>
        <v>0</v>
      </c>
      <c r="Q1366" s="183">
        <v>0</v>
      </c>
      <c r="R1366" s="183">
        <f>Q1366*H1366</f>
        <v>0</v>
      </c>
      <c r="S1366" s="183">
        <v>0.01721</v>
      </c>
      <c r="T1366" s="184">
        <f>S1366*H1366</f>
        <v>0.43713399999999997</v>
      </c>
      <c r="U1366" s="38"/>
      <c r="V1366" s="38"/>
      <c r="W1366" s="38"/>
      <c r="X1366" s="38"/>
      <c r="Y1366" s="38"/>
      <c r="Z1366" s="38"/>
      <c r="AA1366" s="38"/>
      <c r="AB1366" s="38"/>
      <c r="AC1366" s="38"/>
      <c r="AD1366" s="38"/>
      <c r="AE1366" s="38"/>
      <c r="AR1366" s="185" t="s">
        <v>415</v>
      </c>
      <c r="AT1366" s="185" t="s">
        <v>323</v>
      </c>
      <c r="AU1366" s="185" t="s">
        <v>85</v>
      </c>
      <c r="AY1366" s="19" t="s">
        <v>321</v>
      </c>
      <c r="BE1366" s="186">
        <f>IF(N1366="základní",J1366,0)</f>
        <v>0</v>
      </c>
      <c r="BF1366" s="186">
        <f>IF(N1366="snížená",J1366,0)</f>
        <v>0</v>
      </c>
      <c r="BG1366" s="186">
        <f>IF(N1366="zákl. přenesená",J1366,0)</f>
        <v>0</v>
      </c>
      <c r="BH1366" s="186">
        <f>IF(N1366="sníž. přenesená",J1366,0)</f>
        <v>0</v>
      </c>
      <c r="BI1366" s="186">
        <f>IF(N1366="nulová",J1366,0)</f>
        <v>0</v>
      </c>
      <c r="BJ1366" s="19" t="s">
        <v>8</v>
      </c>
      <c r="BK1366" s="186">
        <f>ROUND(I1366*H1366,0)</f>
        <v>0</v>
      </c>
      <c r="BL1366" s="19" t="s">
        <v>415</v>
      </c>
      <c r="BM1366" s="185" t="s">
        <v>2019</v>
      </c>
    </row>
    <row r="1367" s="13" customFormat="1">
      <c r="A1367" s="13"/>
      <c r="B1367" s="187"/>
      <c r="C1367" s="13"/>
      <c r="D1367" s="188" t="s">
        <v>329</v>
      </c>
      <c r="E1367" s="189" t="s">
        <v>1</v>
      </c>
      <c r="F1367" s="190" t="s">
        <v>1989</v>
      </c>
      <c r="G1367" s="13"/>
      <c r="H1367" s="191">
        <v>25.399999999999999</v>
      </c>
      <c r="I1367" s="192"/>
      <c r="J1367" s="13"/>
      <c r="K1367" s="13"/>
      <c r="L1367" s="187"/>
      <c r="M1367" s="193"/>
      <c r="N1367" s="194"/>
      <c r="O1367" s="194"/>
      <c r="P1367" s="194"/>
      <c r="Q1367" s="194"/>
      <c r="R1367" s="194"/>
      <c r="S1367" s="194"/>
      <c r="T1367" s="195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189" t="s">
        <v>329</v>
      </c>
      <c r="AU1367" s="189" t="s">
        <v>85</v>
      </c>
      <c r="AV1367" s="13" t="s">
        <v>85</v>
      </c>
      <c r="AW1367" s="13" t="s">
        <v>33</v>
      </c>
      <c r="AX1367" s="13" t="s">
        <v>77</v>
      </c>
      <c r="AY1367" s="189" t="s">
        <v>321</v>
      </c>
    </row>
    <row r="1368" s="14" customFormat="1">
      <c r="A1368" s="14"/>
      <c r="B1368" s="196"/>
      <c r="C1368" s="14"/>
      <c r="D1368" s="188" t="s">
        <v>329</v>
      </c>
      <c r="E1368" s="197" t="s">
        <v>1</v>
      </c>
      <c r="F1368" s="198" t="s">
        <v>346</v>
      </c>
      <c r="G1368" s="14"/>
      <c r="H1368" s="199">
        <v>25.399999999999999</v>
      </c>
      <c r="I1368" s="200"/>
      <c r="J1368" s="14"/>
      <c r="K1368" s="14"/>
      <c r="L1368" s="196"/>
      <c r="M1368" s="201"/>
      <c r="N1368" s="202"/>
      <c r="O1368" s="202"/>
      <c r="P1368" s="202"/>
      <c r="Q1368" s="202"/>
      <c r="R1368" s="202"/>
      <c r="S1368" s="202"/>
      <c r="T1368" s="203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197" t="s">
        <v>329</v>
      </c>
      <c r="AU1368" s="197" t="s">
        <v>85</v>
      </c>
      <c r="AV1368" s="14" t="s">
        <v>88</v>
      </c>
      <c r="AW1368" s="14" t="s">
        <v>33</v>
      </c>
      <c r="AX1368" s="14" t="s">
        <v>8</v>
      </c>
      <c r="AY1368" s="197" t="s">
        <v>321</v>
      </c>
    </row>
    <row r="1369" s="2" customFormat="1" ht="21.75" customHeight="1">
      <c r="A1369" s="38"/>
      <c r="B1369" s="173"/>
      <c r="C1369" s="174" t="s">
        <v>2020</v>
      </c>
      <c r="D1369" s="174" t="s">
        <v>323</v>
      </c>
      <c r="E1369" s="175" t="s">
        <v>2021</v>
      </c>
      <c r="F1369" s="176" t="s">
        <v>2022</v>
      </c>
      <c r="G1369" s="177" t="s">
        <v>497</v>
      </c>
      <c r="H1369" s="178">
        <v>5.5</v>
      </c>
      <c r="I1369" s="179"/>
      <c r="J1369" s="180">
        <f>ROUND(I1369*H1369,0)</f>
        <v>0</v>
      </c>
      <c r="K1369" s="176" t="s">
        <v>327</v>
      </c>
      <c r="L1369" s="39"/>
      <c r="M1369" s="181" t="s">
        <v>1</v>
      </c>
      <c r="N1369" s="182" t="s">
        <v>42</v>
      </c>
      <c r="O1369" s="77"/>
      <c r="P1369" s="183">
        <f>O1369*H1369</f>
        <v>0</v>
      </c>
      <c r="Q1369" s="183">
        <v>0.0090609999999999996</v>
      </c>
      <c r="R1369" s="183">
        <f>Q1369*H1369</f>
        <v>0.049835499999999998</v>
      </c>
      <c r="S1369" s="183">
        <v>0</v>
      </c>
      <c r="T1369" s="184">
        <f>S1369*H1369</f>
        <v>0</v>
      </c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  <c r="AR1369" s="185" t="s">
        <v>415</v>
      </c>
      <c r="AT1369" s="185" t="s">
        <v>323</v>
      </c>
      <c r="AU1369" s="185" t="s">
        <v>85</v>
      </c>
      <c r="AY1369" s="19" t="s">
        <v>321</v>
      </c>
      <c r="BE1369" s="186">
        <f>IF(N1369="základní",J1369,0)</f>
        <v>0</v>
      </c>
      <c r="BF1369" s="186">
        <f>IF(N1369="snížená",J1369,0)</f>
        <v>0</v>
      </c>
      <c r="BG1369" s="186">
        <f>IF(N1369="zákl. přenesená",J1369,0)</f>
        <v>0</v>
      </c>
      <c r="BH1369" s="186">
        <f>IF(N1369="sníž. přenesená",J1369,0)</f>
        <v>0</v>
      </c>
      <c r="BI1369" s="186">
        <f>IF(N1369="nulová",J1369,0)</f>
        <v>0</v>
      </c>
      <c r="BJ1369" s="19" t="s">
        <v>8</v>
      </c>
      <c r="BK1369" s="186">
        <f>ROUND(I1369*H1369,0)</f>
        <v>0</v>
      </c>
      <c r="BL1369" s="19" t="s">
        <v>415</v>
      </c>
      <c r="BM1369" s="185" t="s">
        <v>2023</v>
      </c>
    </row>
    <row r="1370" s="13" customFormat="1">
      <c r="A1370" s="13"/>
      <c r="B1370" s="187"/>
      <c r="C1370" s="13"/>
      <c r="D1370" s="188" t="s">
        <v>329</v>
      </c>
      <c r="E1370" s="189" t="s">
        <v>1</v>
      </c>
      <c r="F1370" s="190" t="s">
        <v>2024</v>
      </c>
      <c r="G1370" s="13"/>
      <c r="H1370" s="191">
        <v>2.5</v>
      </c>
      <c r="I1370" s="192"/>
      <c r="J1370" s="13"/>
      <c r="K1370" s="13"/>
      <c r="L1370" s="187"/>
      <c r="M1370" s="193"/>
      <c r="N1370" s="194"/>
      <c r="O1370" s="194"/>
      <c r="P1370" s="194"/>
      <c r="Q1370" s="194"/>
      <c r="R1370" s="194"/>
      <c r="S1370" s="194"/>
      <c r="T1370" s="195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189" t="s">
        <v>329</v>
      </c>
      <c r="AU1370" s="189" t="s">
        <v>85</v>
      </c>
      <c r="AV1370" s="13" t="s">
        <v>85</v>
      </c>
      <c r="AW1370" s="13" t="s">
        <v>33</v>
      </c>
      <c r="AX1370" s="13" t="s">
        <v>77</v>
      </c>
      <c r="AY1370" s="189" t="s">
        <v>321</v>
      </c>
    </row>
    <row r="1371" s="13" customFormat="1">
      <c r="A1371" s="13"/>
      <c r="B1371" s="187"/>
      <c r="C1371" s="13"/>
      <c r="D1371" s="188" t="s">
        <v>329</v>
      </c>
      <c r="E1371" s="189" t="s">
        <v>1</v>
      </c>
      <c r="F1371" s="190" t="s">
        <v>2025</v>
      </c>
      <c r="G1371" s="13"/>
      <c r="H1371" s="191">
        <v>3</v>
      </c>
      <c r="I1371" s="192"/>
      <c r="J1371" s="13"/>
      <c r="K1371" s="13"/>
      <c r="L1371" s="187"/>
      <c r="M1371" s="193"/>
      <c r="N1371" s="194"/>
      <c r="O1371" s="194"/>
      <c r="P1371" s="194"/>
      <c r="Q1371" s="194"/>
      <c r="R1371" s="194"/>
      <c r="S1371" s="194"/>
      <c r="T1371" s="195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189" t="s">
        <v>329</v>
      </c>
      <c r="AU1371" s="189" t="s">
        <v>85</v>
      </c>
      <c r="AV1371" s="13" t="s">
        <v>85</v>
      </c>
      <c r="AW1371" s="13" t="s">
        <v>33</v>
      </c>
      <c r="AX1371" s="13" t="s">
        <v>77</v>
      </c>
      <c r="AY1371" s="189" t="s">
        <v>321</v>
      </c>
    </row>
    <row r="1372" s="14" customFormat="1">
      <c r="A1372" s="14"/>
      <c r="B1372" s="196"/>
      <c r="C1372" s="14"/>
      <c r="D1372" s="188" t="s">
        <v>329</v>
      </c>
      <c r="E1372" s="197" t="s">
        <v>240</v>
      </c>
      <c r="F1372" s="198" t="s">
        <v>346</v>
      </c>
      <c r="G1372" s="14"/>
      <c r="H1372" s="199">
        <v>5.5</v>
      </c>
      <c r="I1372" s="200"/>
      <c r="J1372" s="14"/>
      <c r="K1372" s="14"/>
      <c r="L1372" s="196"/>
      <c r="M1372" s="201"/>
      <c r="N1372" s="202"/>
      <c r="O1372" s="202"/>
      <c r="P1372" s="202"/>
      <c r="Q1372" s="202"/>
      <c r="R1372" s="202"/>
      <c r="S1372" s="202"/>
      <c r="T1372" s="203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197" t="s">
        <v>329</v>
      </c>
      <c r="AU1372" s="197" t="s">
        <v>85</v>
      </c>
      <c r="AV1372" s="14" t="s">
        <v>88</v>
      </c>
      <c r="AW1372" s="14" t="s">
        <v>33</v>
      </c>
      <c r="AX1372" s="14" t="s">
        <v>8</v>
      </c>
      <c r="AY1372" s="197" t="s">
        <v>321</v>
      </c>
    </row>
    <row r="1373" s="2" customFormat="1" ht="24.15" customHeight="1">
      <c r="A1373" s="38"/>
      <c r="B1373" s="173"/>
      <c r="C1373" s="174" t="s">
        <v>2026</v>
      </c>
      <c r="D1373" s="174" t="s">
        <v>323</v>
      </c>
      <c r="E1373" s="175" t="s">
        <v>2027</v>
      </c>
      <c r="F1373" s="176" t="s">
        <v>2028</v>
      </c>
      <c r="G1373" s="177" t="s">
        <v>497</v>
      </c>
      <c r="H1373" s="178">
        <v>76.5</v>
      </c>
      <c r="I1373" s="179"/>
      <c r="J1373" s="180">
        <f>ROUND(I1373*H1373,0)</f>
        <v>0</v>
      </c>
      <c r="K1373" s="176" t="s">
        <v>327</v>
      </c>
      <c r="L1373" s="39"/>
      <c r="M1373" s="181" t="s">
        <v>1</v>
      </c>
      <c r="N1373" s="182" t="s">
        <v>42</v>
      </c>
      <c r="O1373" s="77"/>
      <c r="P1373" s="183">
        <f>O1373*H1373</f>
        <v>0</v>
      </c>
      <c r="Q1373" s="183">
        <v>0.010552199999999999</v>
      </c>
      <c r="R1373" s="183">
        <f>Q1373*H1373</f>
        <v>0.8072433</v>
      </c>
      <c r="S1373" s="183">
        <v>0</v>
      </c>
      <c r="T1373" s="184">
        <f>S1373*H1373</f>
        <v>0</v>
      </c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  <c r="AR1373" s="185" t="s">
        <v>415</v>
      </c>
      <c r="AT1373" s="185" t="s">
        <v>323</v>
      </c>
      <c r="AU1373" s="185" t="s">
        <v>85</v>
      </c>
      <c r="AY1373" s="19" t="s">
        <v>321</v>
      </c>
      <c r="BE1373" s="186">
        <f>IF(N1373="základní",J1373,0)</f>
        <v>0</v>
      </c>
      <c r="BF1373" s="186">
        <f>IF(N1373="snížená",J1373,0)</f>
        <v>0</v>
      </c>
      <c r="BG1373" s="186">
        <f>IF(N1373="zákl. přenesená",J1373,0)</f>
        <v>0</v>
      </c>
      <c r="BH1373" s="186">
        <f>IF(N1373="sníž. přenesená",J1373,0)</f>
        <v>0</v>
      </c>
      <c r="BI1373" s="186">
        <f>IF(N1373="nulová",J1373,0)</f>
        <v>0</v>
      </c>
      <c r="BJ1373" s="19" t="s">
        <v>8</v>
      </c>
      <c r="BK1373" s="186">
        <f>ROUND(I1373*H1373,0)</f>
        <v>0</v>
      </c>
      <c r="BL1373" s="19" t="s">
        <v>415</v>
      </c>
      <c r="BM1373" s="185" t="s">
        <v>2029</v>
      </c>
    </row>
    <row r="1374" s="13" customFormat="1">
      <c r="A1374" s="13"/>
      <c r="B1374" s="187"/>
      <c r="C1374" s="13"/>
      <c r="D1374" s="188" t="s">
        <v>329</v>
      </c>
      <c r="E1374" s="189" t="s">
        <v>1</v>
      </c>
      <c r="F1374" s="190" t="s">
        <v>2030</v>
      </c>
      <c r="G1374" s="13"/>
      <c r="H1374" s="191">
        <v>43.600000000000001</v>
      </c>
      <c r="I1374" s="192"/>
      <c r="J1374" s="13"/>
      <c r="K1374" s="13"/>
      <c r="L1374" s="187"/>
      <c r="M1374" s="193"/>
      <c r="N1374" s="194"/>
      <c r="O1374" s="194"/>
      <c r="P1374" s="194"/>
      <c r="Q1374" s="194"/>
      <c r="R1374" s="194"/>
      <c r="S1374" s="194"/>
      <c r="T1374" s="195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189" t="s">
        <v>329</v>
      </c>
      <c r="AU1374" s="189" t="s">
        <v>85</v>
      </c>
      <c r="AV1374" s="13" t="s">
        <v>85</v>
      </c>
      <c r="AW1374" s="13" t="s">
        <v>33</v>
      </c>
      <c r="AX1374" s="13" t="s">
        <v>77</v>
      </c>
      <c r="AY1374" s="189" t="s">
        <v>321</v>
      </c>
    </row>
    <row r="1375" s="13" customFormat="1">
      <c r="A1375" s="13"/>
      <c r="B1375" s="187"/>
      <c r="C1375" s="13"/>
      <c r="D1375" s="188" t="s">
        <v>329</v>
      </c>
      <c r="E1375" s="189" t="s">
        <v>1</v>
      </c>
      <c r="F1375" s="190" t="s">
        <v>2031</v>
      </c>
      <c r="G1375" s="13"/>
      <c r="H1375" s="191">
        <v>11.9</v>
      </c>
      <c r="I1375" s="192"/>
      <c r="J1375" s="13"/>
      <c r="K1375" s="13"/>
      <c r="L1375" s="187"/>
      <c r="M1375" s="193"/>
      <c r="N1375" s="194"/>
      <c r="O1375" s="194"/>
      <c r="P1375" s="194"/>
      <c r="Q1375" s="194"/>
      <c r="R1375" s="194"/>
      <c r="S1375" s="194"/>
      <c r="T1375" s="195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189" t="s">
        <v>329</v>
      </c>
      <c r="AU1375" s="189" t="s">
        <v>85</v>
      </c>
      <c r="AV1375" s="13" t="s">
        <v>85</v>
      </c>
      <c r="AW1375" s="13" t="s">
        <v>33</v>
      </c>
      <c r="AX1375" s="13" t="s">
        <v>77</v>
      </c>
      <c r="AY1375" s="189" t="s">
        <v>321</v>
      </c>
    </row>
    <row r="1376" s="13" customFormat="1">
      <c r="A1376" s="13"/>
      <c r="B1376" s="187"/>
      <c r="C1376" s="13"/>
      <c r="D1376" s="188" t="s">
        <v>329</v>
      </c>
      <c r="E1376" s="189" t="s">
        <v>1</v>
      </c>
      <c r="F1376" s="190" t="s">
        <v>2032</v>
      </c>
      <c r="G1376" s="13"/>
      <c r="H1376" s="191">
        <v>8.4000000000000004</v>
      </c>
      <c r="I1376" s="192"/>
      <c r="J1376" s="13"/>
      <c r="K1376" s="13"/>
      <c r="L1376" s="187"/>
      <c r="M1376" s="193"/>
      <c r="N1376" s="194"/>
      <c r="O1376" s="194"/>
      <c r="P1376" s="194"/>
      <c r="Q1376" s="194"/>
      <c r="R1376" s="194"/>
      <c r="S1376" s="194"/>
      <c r="T1376" s="195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189" t="s">
        <v>329</v>
      </c>
      <c r="AU1376" s="189" t="s">
        <v>85</v>
      </c>
      <c r="AV1376" s="13" t="s">
        <v>85</v>
      </c>
      <c r="AW1376" s="13" t="s">
        <v>33</v>
      </c>
      <c r="AX1376" s="13" t="s">
        <v>77</v>
      </c>
      <c r="AY1376" s="189" t="s">
        <v>321</v>
      </c>
    </row>
    <row r="1377" s="13" customFormat="1">
      <c r="A1377" s="13"/>
      <c r="B1377" s="187"/>
      <c r="C1377" s="13"/>
      <c r="D1377" s="188" t="s">
        <v>329</v>
      </c>
      <c r="E1377" s="189" t="s">
        <v>1</v>
      </c>
      <c r="F1377" s="190" t="s">
        <v>2033</v>
      </c>
      <c r="G1377" s="13"/>
      <c r="H1377" s="191">
        <v>12.6</v>
      </c>
      <c r="I1377" s="192"/>
      <c r="J1377" s="13"/>
      <c r="K1377" s="13"/>
      <c r="L1377" s="187"/>
      <c r="M1377" s="193"/>
      <c r="N1377" s="194"/>
      <c r="O1377" s="194"/>
      <c r="P1377" s="194"/>
      <c r="Q1377" s="194"/>
      <c r="R1377" s="194"/>
      <c r="S1377" s="194"/>
      <c r="T1377" s="195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189" t="s">
        <v>329</v>
      </c>
      <c r="AU1377" s="189" t="s">
        <v>85</v>
      </c>
      <c r="AV1377" s="13" t="s">
        <v>85</v>
      </c>
      <c r="AW1377" s="13" t="s">
        <v>33</v>
      </c>
      <c r="AX1377" s="13" t="s">
        <v>77</v>
      </c>
      <c r="AY1377" s="189" t="s">
        <v>321</v>
      </c>
    </row>
    <row r="1378" s="14" customFormat="1">
      <c r="A1378" s="14"/>
      <c r="B1378" s="196"/>
      <c r="C1378" s="14"/>
      <c r="D1378" s="188" t="s">
        <v>329</v>
      </c>
      <c r="E1378" s="197" t="s">
        <v>234</v>
      </c>
      <c r="F1378" s="198" t="s">
        <v>346</v>
      </c>
      <c r="G1378" s="14"/>
      <c r="H1378" s="199">
        <v>76.5</v>
      </c>
      <c r="I1378" s="200"/>
      <c r="J1378" s="14"/>
      <c r="K1378" s="14"/>
      <c r="L1378" s="196"/>
      <c r="M1378" s="201"/>
      <c r="N1378" s="202"/>
      <c r="O1378" s="202"/>
      <c r="P1378" s="202"/>
      <c r="Q1378" s="202"/>
      <c r="R1378" s="202"/>
      <c r="S1378" s="202"/>
      <c r="T1378" s="203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197" t="s">
        <v>329</v>
      </c>
      <c r="AU1378" s="197" t="s">
        <v>85</v>
      </c>
      <c r="AV1378" s="14" t="s">
        <v>88</v>
      </c>
      <c r="AW1378" s="14" t="s">
        <v>33</v>
      </c>
      <c r="AX1378" s="14" t="s">
        <v>8</v>
      </c>
      <c r="AY1378" s="197" t="s">
        <v>321</v>
      </c>
    </row>
    <row r="1379" s="2" customFormat="1" ht="24.15" customHeight="1">
      <c r="A1379" s="38"/>
      <c r="B1379" s="173"/>
      <c r="C1379" s="174" t="s">
        <v>2034</v>
      </c>
      <c r="D1379" s="174" t="s">
        <v>323</v>
      </c>
      <c r="E1379" s="175" t="s">
        <v>2035</v>
      </c>
      <c r="F1379" s="176" t="s">
        <v>2036</v>
      </c>
      <c r="G1379" s="177" t="s">
        <v>497</v>
      </c>
      <c r="H1379" s="178">
        <v>153.47999999999999</v>
      </c>
      <c r="I1379" s="179"/>
      <c r="J1379" s="180">
        <f>ROUND(I1379*H1379,0)</f>
        <v>0</v>
      </c>
      <c r="K1379" s="176" t="s">
        <v>327</v>
      </c>
      <c r="L1379" s="39"/>
      <c r="M1379" s="181" t="s">
        <v>1</v>
      </c>
      <c r="N1379" s="182" t="s">
        <v>42</v>
      </c>
      <c r="O1379" s="77"/>
      <c r="P1379" s="183">
        <f>O1379*H1379</f>
        <v>0</v>
      </c>
      <c r="Q1379" s="183">
        <v>0.0193592</v>
      </c>
      <c r="R1379" s="183">
        <f>Q1379*H1379</f>
        <v>2.9712500159999999</v>
      </c>
      <c r="S1379" s="183">
        <v>0</v>
      </c>
      <c r="T1379" s="184">
        <f>S1379*H1379</f>
        <v>0</v>
      </c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  <c r="AR1379" s="185" t="s">
        <v>415</v>
      </c>
      <c r="AT1379" s="185" t="s">
        <v>323</v>
      </c>
      <c r="AU1379" s="185" t="s">
        <v>85</v>
      </c>
      <c r="AY1379" s="19" t="s">
        <v>321</v>
      </c>
      <c r="BE1379" s="186">
        <f>IF(N1379="základní",J1379,0)</f>
        <v>0</v>
      </c>
      <c r="BF1379" s="186">
        <f>IF(N1379="snížená",J1379,0)</f>
        <v>0</v>
      </c>
      <c r="BG1379" s="186">
        <f>IF(N1379="zákl. přenesená",J1379,0)</f>
        <v>0</v>
      </c>
      <c r="BH1379" s="186">
        <f>IF(N1379="sníž. přenesená",J1379,0)</f>
        <v>0</v>
      </c>
      <c r="BI1379" s="186">
        <f>IF(N1379="nulová",J1379,0)</f>
        <v>0</v>
      </c>
      <c r="BJ1379" s="19" t="s">
        <v>8</v>
      </c>
      <c r="BK1379" s="186">
        <f>ROUND(I1379*H1379,0)</f>
        <v>0</v>
      </c>
      <c r="BL1379" s="19" t="s">
        <v>415</v>
      </c>
      <c r="BM1379" s="185" t="s">
        <v>2037</v>
      </c>
    </row>
    <row r="1380" s="13" customFormat="1">
      <c r="A1380" s="13"/>
      <c r="B1380" s="187"/>
      <c r="C1380" s="13"/>
      <c r="D1380" s="188" t="s">
        <v>329</v>
      </c>
      <c r="E1380" s="189" t="s">
        <v>1</v>
      </c>
      <c r="F1380" s="190" t="s">
        <v>2038</v>
      </c>
      <c r="G1380" s="13"/>
      <c r="H1380" s="191">
        <v>66.569999999999993</v>
      </c>
      <c r="I1380" s="192"/>
      <c r="J1380" s="13"/>
      <c r="K1380" s="13"/>
      <c r="L1380" s="187"/>
      <c r="M1380" s="193"/>
      <c r="N1380" s="194"/>
      <c r="O1380" s="194"/>
      <c r="P1380" s="194"/>
      <c r="Q1380" s="194"/>
      <c r="R1380" s="194"/>
      <c r="S1380" s="194"/>
      <c r="T1380" s="195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189" t="s">
        <v>329</v>
      </c>
      <c r="AU1380" s="189" t="s">
        <v>85</v>
      </c>
      <c r="AV1380" s="13" t="s">
        <v>85</v>
      </c>
      <c r="AW1380" s="13" t="s">
        <v>33</v>
      </c>
      <c r="AX1380" s="13" t="s">
        <v>77</v>
      </c>
      <c r="AY1380" s="189" t="s">
        <v>321</v>
      </c>
    </row>
    <row r="1381" s="13" customFormat="1">
      <c r="A1381" s="13"/>
      <c r="B1381" s="187"/>
      <c r="C1381" s="13"/>
      <c r="D1381" s="188" t="s">
        <v>329</v>
      </c>
      <c r="E1381" s="189" t="s">
        <v>1</v>
      </c>
      <c r="F1381" s="190" t="s">
        <v>2039</v>
      </c>
      <c r="G1381" s="13"/>
      <c r="H1381" s="191">
        <v>57.549999999999997</v>
      </c>
      <c r="I1381" s="192"/>
      <c r="J1381" s="13"/>
      <c r="K1381" s="13"/>
      <c r="L1381" s="187"/>
      <c r="M1381" s="193"/>
      <c r="N1381" s="194"/>
      <c r="O1381" s="194"/>
      <c r="P1381" s="194"/>
      <c r="Q1381" s="194"/>
      <c r="R1381" s="194"/>
      <c r="S1381" s="194"/>
      <c r="T1381" s="195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189" t="s">
        <v>329</v>
      </c>
      <c r="AU1381" s="189" t="s">
        <v>85</v>
      </c>
      <c r="AV1381" s="13" t="s">
        <v>85</v>
      </c>
      <c r="AW1381" s="13" t="s">
        <v>33</v>
      </c>
      <c r="AX1381" s="13" t="s">
        <v>77</v>
      </c>
      <c r="AY1381" s="189" t="s">
        <v>321</v>
      </c>
    </row>
    <row r="1382" s="13" customFormat="1">
      <c r="A1382" s="13"/>
      <c r="B1382" s="187"/>
      <c r="C1382" s="13"/>
      <c r="D1382" s="188" t="s">
        <v>329</v>
      </c>
      <c r="E1382" s="189" t="s">
        <v>1</v>
      </c>
      <c r="F1382" s="190" t="s">
        <v>2040</v>
      </c>
      <c r="G1382" s="13"/>
      <c r="H1382" s="191">
        <v>29.359999999999999</v>
      </c>
      <c r="I1382" s="192"/>
      <c r="J1382" s="13"/>
      <c r="K1382" s="13"/>
      <c r="L1382" s="187"/>
      <c r="M1382" s="193"/>
      <c r="N1382" s="194"/>
      <c r="O1382" s="194"/>
      <c r="P1382" s="194"/>
      <c r="Q1382" s="194"/>
      <c r="R1382" s="194"/>
      <c r="S1382" s="194"/>
      <c r="T1382" s="195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189" t="s">
        <v>329</v>
      </c>
      <c r="AU1382" s="189" t="s">
        <v>85</v>
      </c>
      <c r="AV1382" s="13" t="s">
        <v>85</v>
      </c>
      <c r="AW1382" s="13" t="s">
        <v>33</v>
      </c>
      <c r="AX1382" s="13" t="s">
        <v>77</v>
      </c>
      <c r="AY1382" s="189" t="s">
        <v>321</v>
      </c>
    </row>
    <row r="1383" s="14" customFormat="1">
      <c r="A1383" s="14"/>
      <c r="B1383" s="196"/>
      <c r="C1383" s="14"/>
      <c r="D1383" s="188" t="s">
        <v>329</v>
      </c>
      <c r="E1383" s="197" t="s">
        <v>237</v>
      </c>
      <c r="F1383" s="198" t="s">
        <v>346</v>
      </c>
      <c r="G1383" s="14"/>
      <c r="H1383" s="199">
        <v>153.47999999999999</v>
      </c>
      <c r="I1383" s="200"/>
      <c r="J1383" s="14"/>
      <c r="K1383" s="14"/>
      <c r="L1383" s="196"/>
      <c r="M1383" s="201"/>
      <c r="N1383" s="202"/>
      <c r="O1383" s="202"/>
      <c r="P1383" s="202"/>
      <c r="Q1383" s="202"/>
      <c r="R1383" s="202"/>
      <c r="S1383" s="202"/>
      <c r="T1383" s="203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197" t="s">
        <v>329</v>
      </c>
      <c r="AU1383" s="197" t="s">
        <v>85</v>
      </c>
      <c r="AV1383" s="14" t="s">
        <v>88</v>
      </c>
      <c r="AW1383" s="14" t="s">
        <v>33</v>
      </c>
      <c r="AX1383" s="14" t="s">
        <v>8</v>
      </c>
      <c r="AY1383" s="197" t="s">
        <v>321</v>
      </c>
    </row>
    <row r="1384" s="2" customFormat="1" ht="33" customHeight="1">
      <c r="A1384" s="38"/>
      <c r="B1384" s="173"/>
      <c r="C1384" s="174" t="s">
        <v>2041</v>
      </c>
      <c r="D1384" s="174" t="s">
        <v>323</v>
      </c>
      <c r="E1384" s="175" t="s">
        <v>2042</v>
      </c>
      <c r="F1384" s="176" t="s">
        <v>2043</v>
      </c>
      <c r="G1384" s="177" t="s">
        <v>418</v>
      </c>
      <c r="H1384" s="178">
        <v>1</v>
      </c>
      <c r="I1384" s="179"/>
      <c r="J1384" s="180">
        <f>ROUND(I1384*H1384,0)</f>
        <v>0</v>
      </c>
      <c r="K1384" s="176" t="s">
        <v>1</v>
      </c>
      <c r="L1384" s="39"/>
      <c r="M1384" s="181" t="s">
        <v>1</v>
      </c>
      <c r="N1384" s="182" t="s">
        <v>42</v>
      </c>
      <c r="O1384" s="77"/>
      <c r="P1384" s="183">
        <f>O1384*H1384</f>
        <v>0</v>
      </c>
      <c r="Q1384" s="183">
        <v>0.0018875999999999999</v>
      </c>
      <c r="R1384" s="183">
        <f>Q1384*H1384</f>
        <v>0.0018875999999999999</v>
      </c>
      <c r="S1384" s="183">
        <v>0</v>
      </c>
      <c r="T1384" s="184">
        <f>S1384*H1384</f>
        <v>0</v>
      </c>
      <c r="U1384" s="38"/>
      <c r="V1384" s="38"/>
      <c r="W1384" s="38"/>
      <c r="X1384" s="38"/>
      <c r="Y1384" s="38"/>
      <c r="Z1384" s="38"/>
      <c r="AA1384" s="38"/>
      <c r="AB1384" s="38"/>
      <c r="AC1384" s="38"/>
      <c r="AD1384" s="38"/>
      <c r="AE1384" s="38"/>
      <c r="AR1384" s="185" t="s">
        <v>415</v>
      </c>
      <c r="AT1384" s="185" t="s">
        <v>323</v>
      </c>
      <c r="AU1384" s="185" t="s">
        <v>85</v>
      </c>
      <c r="AY1384" s="19" t="s">
        <v>321</v>
      </c>
      <c r="BE1384" s="186">
        <f>IF(N1384="základní",J1384,0)</f>
        <v>0</v>
      </c>
      <c r="BF1384" s="186">
        <f>IF(N1384="snížená",J1384,0)</f>
        <v>0</v>
      </c>
      <c r="BG1384" s="186">
        <f>IF(N1384="zákl. přenesená",J1384,0)</f>
        <v>0</v>
      </c>
      <c r="BH1384" s="186">
        <f>IF(N1384="sníž. přenesená",J1384,0)</f>
        <v>0</v>
      </c>
      <c r="BI1384" s="186">
        <f>IF(N1384="nulová",J1384,0)</f>
        <v>0</v>
      </c>
      <c r="BJ1384" s="19" t="s">
        <v>8</v>
      </c>
      <c r="BK1384" s="186">
        <f>ROUND(I1384*H1384,0)</f>
        <v>0</v>
      </c>
      <c r="BL1384" s="19" t="s">
        <v>415</v>
      </c>
      <c r="BM1384" s="185" t="s">
        <v>2044</v>
      </c>
    </row>
    <row r="1385" s="13" customFormat="1">
      <c r="A1385" s="13"/>
      <c r="B1385" s="187"/>
      <c r="C1385" s="13"/>
      <c r="D1385" s="188" t="s">
        <v>329</v>
      </c>
      <c r="E1385" s="189" t="s">
        <v>1</v>
      </c>
      <c r="F1385" s="190" t="s">
        <v>8</v>
      </c>
      <c r="G1385" s="13"/>
      <c r="H1385" s="191">
        <v>1</v>
      </c>
      <c r="I1385" s="192"/>
      <c r="J1385" s="13"/>
      <c r="K1385" s="13"/>
      <c r="L1385" s="187"/>
      <c r="M1385" s="193"/>
      <c r="N1385" s="194"/>
      <c r="O1385" s="194"/>
      <c r="P1385" s="194"/>
      <c r="Q1385" s="194"/>
      <c r="R1385" s="194"/>
      <c r="S1385" s="194"/>
      <c r="T1385" s="195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189" t="s">
        <v>329</v>
      </c>
      <c r="AU1385" s="189" t="s">
        <v>85</v>
      </c>
      <c r="AV1385" s="13" t="s">
        <v>85</v>
      </c>
      <c r="AW1385" s="13" t="s">
        <v>33</v>
      </c>
      <c r="AX1385" s="13" t="s">
        <v>8</v>
      </c>
      <c r="AY1385" s="189" t="s">
        <v>321</v>
      </c>
    </row>
    <row r="1386" s="2" customFormat="1" ht="24.15" customHeight="1">
      <c r="A1386" s="38"/>
      <c r="B1386" s="173"/>
      <c r="C1386" s="212" t="s">
        <v>2045</v>
      </c>
      <c r="D1386" s="212" t="s">
        <v>550</v>
      </c>
      <c r="E1386" s="213" t="s">
        <v>2046</v>
      </c>
      <c r="F1386" s="214" t="s">
        <v>2047</v>
      </c>
      <c r="G1386" s="215" t="s">
        <v>418</v>
      </c>
      <c r="H1386" s="216">
        <v>1</v>
      </c>
      <c r="I1386" s="217"/>
      <c r="J1386" s="218">
        <f>ROUND(I1386*H1386,0)</f>
        <v>0</v>
      </c>
      <c r="K1386" s="214" t="s">
        <v>1</v>
      </c>
      <c r="L1386" s="219"/>
      <c r="M1386" s="220" t="s">
        <v>1</v>
      </c>
      <c r="N1386" s="221" t="s">
        <v>42</v>
      </c>
      <c r="O1386" s="77"/>
      <c r="P1386" s="183">
        <f>O1386*H1386</f>
        <v>0</v>
      </c>
      <c r="Q1386" s="183">
        <v>0.021899999999999999</v>
      </c>
      <c r="R1386" s="183">
        <f>Q1386*H1386</f>
        <v>0.021899999999999999</v>
      </c>
      <c r="S1386" s="183">
        <v>0</v>
      </c>
      <c r="T1386" s="184">
        <f>S1386*H1386</f>
        <v>0</v>
      </c>
      <c r="U1386" s="38"/>
      <c r="V1386" s="38"/>
      <c r="W1386" s="38"/>
      <c r="X1386" s="38"/>
      <c r="Y1386" s="38"/>
      <c r="Z1386" s="38"/>
      <c r="AA1386" s="38"/>
      <c r="AB1386" s="38"/>
      <c r="AC1386" s="38"/>
      <c r="AD1386" s="38"/>
      <c r="AE1386" s="38"/>
      <c r="AR1386" s="185" t="s">
        <v>530</v>
      </c>
      <c r="AT1386" s="185" t="s">
        <v>550</v>
      </c>
      <c r="AU1386" s="185" t="s">
        <v>85</v>
      </c>
      <c r="AY1386" s="19" t="s">
        <v>321</v>
      </c>
      <c r="BE1386" s="186">
        <f>IF(N1386="základní",J1386,0)</f>
        <v>0</v>
      </c>
      <c r="BF1386" s="186">
        <f>IF(N1386="snížená",J1386,0)</f>
        <v>0</v>
      </c>
      <c r="BG1386" s="186">
        <f>IF(N1386="zákl. přenesená",J1386,0)</f>
        <v>0</v>
      </c>
      <c r="BH1386" s="186">
        <f>IF(N1386="sníž. přenesená",J1386,0)</f>
        <v>0</v>
      </c>
      <c r="BI1386" s="186">
        <f>IF(N1386="nulová",J1386,0)</f>
        <v>0</v>
      </c>
      <c r="BJ1386" s="19" t="s">
        <v>8</v>
      </c>
      <c r="BK1386" s="186">
        <f>ROUND(I1386*H1386,0)</f>
        <v>0</v>
      </c>
      <c r="BL1386" s="19" t="s">
        <v>415</v>
      </c>
      <c r="BM1386" s="185" t="s">
        <v>2048</v>
      </c>
    </row>
    <row r="1387" s="2" customFormat="1" ht="33" customHeight="1">
      <c r="A1387" s="38"/>
      <c r="B1387" s="173"/>
      <c r="C1387" s="174" t="s">
        <v>2049</v>
      </c>
      <c r="D1387" s="174" t="s">
        <v>323</v>
      </c>
      <c r="E1387" s="175" t="s">
        <v>2050</v>
      </c>
      <c r="F1387" s="176" t="s">
        <v>2051</v>
      </c>
      <c r="G1387" s="177" t="s">
        <v>418</v>
      </c>
      <c r="H1387" s="178">
        <v>4</v>
      </c>
      <c r="I1387" s="179"/>
      <c r="J1387" s="180">
        <f>ROUND(I1387*H1387,0)</f>
        <v>0</v>
      </c>
      <c r="K1387" s="176" t="s">
        <v>1</v>
      </c>
      <c r="L1387" s="39"/>
      <c r="M1387" s="181" t="s">
        <v>1</v>
      </c>
      <c r="N1387" s="182" t="s">
        <v>42</v>
      </c>
      <c r="O1387" s="77"/>
      <c r="P1387" s="183">
        <f>O1387*H1387</f>
        <v>0</v>
      </c>
      <c r="Q1387" s="183">
        <v>0.0018875999999999999</v>
      </c>
      <c r="R1387" s="183">
        <f>Q1387*H1387</f>
        <v>0.0075503999999999996</v>
      </c>
      <c r="S1387" s="183">
        <v>0</v>
      </c>
      <c r="T1387" s="184">
        <f>S1387*H1387</f>
        <v>0</v>
      </c>
      <c r="U1387" s="38"/>
      <c r="V1387" s="38"/>
      <c r="W1387" s="38"/>
      <c r="X1387" s="38"/>
      <c r="Y1387" s="38"/>
      <c r="Z1387" s="38"/>
      <c r="AA1387" s="38"/>
      <c r="AB1387" s="38"/>
      <c r="AC1387" s="38"/>
      <c r="AD1387" s="38"/>
      <c r="AE1387" s="38"/>
      <c r="AR1387" s="185" t="s">
        <v>415</v>
      </c>
      <c r="AT1387" s="185" t="s">
        <v>323</v>
      </c>
      <c r="AU1387" s="185" t="s">
        <v>85</v>
      </c>
      <c r="AY1387" s="19" t="s">
        <v>321</v>
      </c>
      <c r="BE1387" s="186">
        <f>IF(N1387="základní",J1387,0)</f>
        <v>0</v>
      </c>
      <c r="BF1387" s="186">
        <f>IF(N1387="snížená",J1387,0)</f>
        <v>0</v>
      </c>
      <c r="BG1387" s="186">
        <f>IF(N1387="zákl. přenesená",J1387,0)</f>
        <v>0</v>
      </c>
      <c r="BH1387" s="186">
        <f>IF(N1387="sníž. přenesená",J1387,0)</f>
        <v>0</v>
      </c>
      <c r="BI1387" s="186">
        <f>IF(N1387="nulová",J1387,0)</f>
        <v>0</v>
      </c>
      <c r="BJ1387" s="19" t="s">
        <v>8</v>
      </c>
      <c r="BK1387" s="186">
        <f>ROUND(I1387*H1387,0)</f>
        <v>0</v>
      </c>
      <c r="BL1387" s="19" t="s">
        <v>415</v>
      </c>
      <c r="BM1387" s="185" t="s">
        <v>2052</v>
      </c>
    </row>
    <row r="1388" s="13" customFormat="1">
      <c r="A1388" s="13"/>
      <c r="B1388" s="187"/>
      <c r="C1388" s="13"/>
      <c r="D1388" s="188" t="s">
        <v>329</v>
      </c>
      <c r="E1388" s="189" t="s">
        <v>1</v>
      </c>
      <c r="F1388" s="190" t="s">
        <v>91</v>
      </c>
      <c r="G1388" s="13"/>
      <c r="H1388" s="191">
        <v>4</v>
      </c>
      <c r="I1388" s="192"/>
      <c r="J1388" s="13"/>
      <c r="K1388" s="13"/>
      <c r="L1388" s="187"/>
      <c r="M1388" s="193"/>
      <c r="N1388" s="194"/>
      <c r="O1388" s="194"/>
      <c r="P1388" s="194"/>
      <c r="Q1388" s="194"/>
      <c r="R1388" s="194"/>
      <c r="S1388" s="194"/>
      <c r="T1388" s="195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189" t="s">
        <v>329</v>
      </c>
      <c r="AU1388" s="189" t="s">
        <v>85</v>
      </c>
      <c r="AV1388" s="13" t="s">
        <v>85</v>
      </c>
      <c r="AW1388" s="13" t="s">
        <v>33</v>
      </c>
      <c r="AX1388" s="13" t="s">
        <v>8</v>
      </c>
      <c r="AY1388" s="189" t="s">
        <v>321</v>
      </c>
    </row>
    <row r="1389" s="2" customFormat="1" ht="24.15" customHeight="1">
      <c r="A1389" s="38"/>
      <c r="B1389" s="173"/>
      <c r="C1389" s="212" t="s">
        <v>2053</v>
      </c>
      <c r="D1389" s="212" t="s">
        <v>550</v>
      </c>
      <c r="E1389" s="213" t="s">
        <v>2054</v>
      </c>
      <c r="F1389" s="214" t="s">
        <v>2055</v>
      </c>
      <c r="G1389" s="215" t="s">
        <v>418</v>
      </c>
      <c r="H1389" s="216">
        <v>4</v>
      </c>
      <c r="I1389" s="217"/>
      <c r="J1389" s="218">
        <f>ROUND(I1389*H1389,0)</f>
        <v>0</v>
      </c>
      <c r="K1389" s="214" t="s">
        <v>1</v>
      </c>
      <c r="L1389" s="219"/>
      <c r="M1389" s="220" t="s">
        <v>1</v>
      </c>
      <c r="N1389" s="221" t="s">
        <v>42</v>
      </c>
      <c r="O1389" s="77"/>
      <c r="P1389" s="183">
        <f>O1389*H1389</f>
        <v>0</v>
      </c>
      <c r="Q1389" s="183">
        <v>0.021899999999999999</v>
      </c>
      <c r="R1389" s="183">
        <f>Q1389*H1389</f>
        <v>0.087599999999999997</v>
      </c>
      <c r="S1389" s="183">
        <v>0</v>
      </c>
      <c r="T1389" s="184">
        <f>S1389*H1389</f>
        <v>0</v>
      </c>
      <c r="U1389" s="38"/>
      <c r="V1389" s="38"/>
      <c r="W1389" s="38"/>
      <c r="X1389" s="38"/>
      <c r="Y1389" s="38"/>
      <c r="Z1389" s="38"/>
      <c r="AA1389" s="38"/>
      <c r="AB1389" s="38"/>
      <c r="AC1389" s="38"/>
      <c r="AD1389" s="38"/>
      <c r="AE1389" s="38"/>
      <c r="AR1389" s="185" t="s">
        <v>530</v>
      </c>
      <c r="AT1389" s="185" t="s">
        <v>550</v>
      </c>
      <c r="AU1389" s="185" t="s">
        <v>85</v>
      </c>
      <c r="AY1389" s="19" t="s">
        <v>321</v>
      </c>
      <c r="BE1389" s="186">
        <f>IF(N1389="základní",J1389,0)</f>
        <v>0</v>
      </c>
      <c r="BF1389" s="186">
        <f>IF(N1389="snížená",J1389,0)</f>
        <v>0</v>
      </c>
      <c r="BG1389" s="186">
        <f>IF(N1389="zákl. přenesená",J1389,0)</f>
        <v>0</v>
      </c>
      <c r="BH1389" s="186">
        <f>IF(N1389="sníž. přenesená",J1389,0)</f>
        <v>0</v>
      </c>
      <c r="BI1389" s="186">
        <f>IF(N1389="nulová",J1389,0)</f>
        <v>0</v>
      </c>
      <c r="BJ1389" s="19" t="s">
        <v>8</v>
      </c>
      <c r="BK1389" s="186">
        <f>ROUND(I1389*H1389,0)</f>
        <v>0</v>
      </c>
      <c r="BL1389" s="19" t="s">
        <v>415</v>
      </c>
      <c r="BM1389" s="185" t="s">
        <v>2056</v>
      </c>
    </row>
    <row r="1390" s="2" customFormat="1" ht="21.75" customHeight="1">
      <c r="A1390" s="38"/>
      <c r="B1390" s="173"/>
      <c r="C1390" s="174" t="s">
        <v>2057</v>
      </c>
      <c r="D1390" s="174" t="s">
        <v>323</v>
      </c>
      <c r="E1390" s="175" t="s">
        <v>2058</v>
      </c>
      <c r="F1390" s="176" t="s">
        <v>2059</v>
      </c>
      <c r="G1390" s="177" t="s">
        <v>497</v>
      </c>
      <c r="H1390" s="178">
        <v>111.28</v>
      </c>
      <c r="I1390" s="179"/>
      <c r="J1390" s="180">
        <f>ROUND(I1390*H1390,0)</f>
        <v>0</v>
      </c>
      <c r="K1390" s="176" t="s">
        <v>327</v>
      </c>
      <c r="L1390" s="39"/>
      <c r="M1390" s="181" t="s">
        <v>1</v>
      </c>
      <c r="N1390" s="182" t="s">
        <v>42</v>
      </c>
      <c r="O1390" s="77"/>
      <c r="P1390" s="183">
        <f>O1390*H1390</f>
        <v>0</v>
      </c>
      <c r="Q1390" s="183">
        <v>0.0055430000000000002</v>
      </c>
      <c r="R1390" s="183">
        <f>Q1390*H1390</f>
        <v>0.61682504000000005</v>
      </c>
      <c r="S1390" s="183">
        <v>0</v>
      </c>
      <c r="T1390" s="184">
        <f>S1390*H1390</f>
        <v>0</v>
      </c>
      <c r="U1390" s="38"/>
      <c r="V1390" s="38"/>
      <c r="W1390" s="38"/>
      <c r="X1390" s="38"/>
      <c r="Y1390" s="38"/>
      <c r="Z1390" s="38"/>
      <c r="AA1390" s="38"/>
      <c r="AB1390" s="38"/>
      <c r="AC1390" s="38"/>
      <c r="AD1390" s="38"/>
      <c r="AE1390" s="38"/>
      <c r="AR1390" s="185" t="s">
        <v>415</v>
      </c>
      <c r="AT1390" s="185" t="s">
        <v>323</v>
      </c>
      <c r="AU1390" s="185" t="s">
        <v>85</v>
      </c>
      <c r="AY1390" s="19" t="s">
        <v>321</v>
      </c>
      <c r="BE1390" s="186">
        <f>IF(N1390="základní",J1390,0)</f>
        <v>0</v>
      </c>
      <c r="BF1390" s="186">
        <f>IF(N1390="snížená",J1390,0)</f>
        <v>0</v>
      </c>
      <c r="BG1390" s="186">
        <f>IF(N1390="zákl. přenesená",J1390,0)</f>
        <v>0</v>
      </c>
      <c r="BH1390" s="186">
        <f>IF(N1390="sníž. přenesená",J1390,0)</f>
        <v>0</v>
      </c>
      <c r="BI1390" s="186">
        <f>IF(N1390="nulová",J1390,0)</f>
        <v>0</v>
      </c>
      <c r="BJ1390" s="19" t="s">
        <v>8</v>
      </c>
      <c r="BK1390" s="186">
        <f>ROUND(I1390*H1390,0)</f>
        <v>0</v>
      </c>
      <c r="BL1390" s="19" t="s">
        <v>415</v>
      </c>
      <c r="BM1390" s="185" t="s">
        <v>2060</v>
      </c>
    </row>
    <row r="1391" s="13" customFormat="1">
      <c r="A1391" s="13"/>
      <c r="B1391" s="187"/>
      <c r="C1391" s="13"/>
      <c r="D1391" s="188" t="s">
        <v>329</v>
      </c>
      <c r="E1391" s="189" t="s">
        <v>1</v>
      </c>
      <c r="F1391" s="190" t="s">
        <v>2061</v>
      </c>
      <c r="G1391" s="13"/>
      <c r="H1391" s="191">
        <v>111.28</v>
      </c>
      <c r="I1391" s="192"/>
      <c r="J1391" s="13"/>
      <c r="K1391" s="13"/>
      <c r="L1391" s="187"/>
      <c r="M1391" s="193"/>
      <c r="N1391" s="194"/>
      <c r="O1391" s="194"/>
      <c r="P1391" s="194"/>
      <c r="Q1391" s="194"/>
      <c r="R1391" s="194"/>
      <c r="S1391" s="194"/>
      <c r="T1391" s="195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189" t="s">
        <v>329</v>
      </c>
      <c r="AU1391" s="189" t="s">
        <v>85</v>
      </c>
      <c r="AV1391" s="13" t="s">
        <v>85</v>
      </c>
      <c r="AW1391" s="13" t="s">
        <v>33</v>
      </c>
      <c r="AX1391" s="13" t="s">
        <v>8</v>
      </c>
      <c r="AY1391" s="189" t="s">
        <v>321</v>
      </c>
    </row>
    <row r="1392" s="2" customFormat="1" ht="24.15" customHeight="1">
      <c r="A1392" s="38"/>
      <c r="B1392" s="173"/>
      <c r="C1392" s="174" t="s">
        <v>2062</v>
      </c>
      <c r="D1392" s="174" t="s">
        <v>323</v>
      </c>
      <c r="E1392" s="175" t="s">
        <v>2063</v>
      </c>
      <c r="F1392" s="176" t="s">
        <v>2064</v>
      </c>
      <c r="G1392" s="177" t="s">
        <v>349</v>
      </c>
      <c r="H1392" s="178">
        <v>20.364000000000001</v>
      </c>
      <c r="I1392" s="179"/>
      <c r="J1392" s="180">
        <f>ROUND(I1392*H1392,0)</f>
        <v>0</v>
      </c>
      <c r="K1392" s="176" t="s">
        <v>327</v>
      </c>
      <c r="L1392" s="39"/>
      <c r="M1392" s="181" t="s">
        <v>1</v>
      </c>
      <c r="N1392" s="182" t="s">
        <v>42</v>
      </c>
      <c r="O1392" s="77"/>
      <c r="P1392" s="183">
        <f>O1392*H1392</f>
        <v>0</v>
      </c>
      <c r="Q1392" s="183">
        <v>0</v>
      </c>
      <c r="R1392" s="183">
        <f>Q1392*H1392</f>
        <v>0</v>
      </c>
      <c r="S1392" s="183">
        <v>0</v>
      </c>
      <c r="T1392" s="184">
        <f>S1392*H1392</f>
        <v>0</v>
      </c>
      <c r="U1392" s="38"/>
      <c r="V1392" s="38"/>
      <c r="W1392" s="38"/>
      <c r="X1392" s="38"/>
      <c r="Y1392" s="38"/>
      <c r="Z1392" s="38"/>
      <c r="AA1392" s="38"/>
      <c r="AB1392" s="38"/>
      <c r="AC1392" s="38"/>
      <c r="AD1392" s="38"/>
      <c r="AE1392" s="38"/>
      <c r="AR1392" s="185" t="s">
        <v>415</v>
      </c>
      <c r="AT1392" s="185" t="s">
        <v>323</v>
      </c>
      <c r="AU1392" s="185" t="s">
        <v>85</v>
      </c>
      <c r="AY1392" s="19" t="s">
        <v>321</v>
      </c>
      <c r="BE1392" s="186">
        <f>IF(N1392="základní",J1392,0)</f>
        <v>0</v>
      </c>
      <c r="BF1392" s="186">
        <f>IF(N1392="snížená",J1392,0)</f>
        <v>0</v>
      </c>
      <c r="BG1392" s="186">
        <f>IF(N1392="zákl. přenesená",J1392,0)</f>
        <v>0</v>
      </c>
      <c r="BH1392" s="186">
        <f>IF(N1392="sníž. přenesená",J1392,0)</f>
        <v>0</v>
      </c>
      <c r="BI1392" s="186">
        <f>IF(N1392="nulová",J1392,0)</f>
        <v>0</v>
      </c>
      <c r="BJ1392" s="19" t="s">
        <v>8</v>
      </c>
      <c r="BK1392" s="186">
        <f>ROUND(I1392*H1392,0)</f>
        <v>0</v>
      </c>
      <c r="BL1392" s="19" t="s">
        <v>415</v>
      </c>
      <c r="BM1392" s="185" t="s">
        <v>2065</v>
      </c>
    </row>
    <row r="1393" s="12" customFormat="1" ht="22.8" customHeight="1">
      <c r="A1393" s="12"/>
      <c r="B1393" s="160"/>
      <c r="C1393" s="12"/>
      <c r="D1393" s="161" t="s">
        <v>76</v>
      </c>
      <c r="E1393" s="171" t="s">
        <v>2066</v>
      </c>
      <c r="F1393" s="171" t="s">
        <v>2067</v>
      </c>
      <c r="G1393" s="12"/>
      <c r="H1393" s="12"/>
      <c r="I1393" s="163"/>
      <c r="J1393" s="172">
        <f>BK1393</f>
        <v>0</v>
      </c>
      <c r="K1393" s="12"/>
      <c r="L1393" s="160"/>
      <c r="M1393" s="165"/>
      <c r="N1393" s="166"/>
      <c r="O1393" s="166"/>
      <c r="P1393" s="167">
        <f>SUM(P1394:P1486)</f>
        <v>0</v>
      </c>
      <c r="Q1393" s="166"/>
      <c r="R1393" s="167">
        <f>SUM(R1394:R1486)</f>
        <v>3.4337030035399998</v>
      </c>
      <c r="S1393" s="166"/>
      <c r="T1393" s="168">
        <f>SUM(T1394:T1486)</f>
        <v>5.9684340199999992</v>
      </c>
      <c r="U1393" s="12"/>
      <c r="V1393" s="12"/>
      <c r="W1393" s="12"/>
      <c r="X1393" s="12"/>
      <c r="Y1393" s="12"/>
      <c r="Z1393" s="12"/>
      <c r="AA1393" s="12"/>
      <c r="AB1393" s="12"/>
      <c r="AC1393" s="12"/>
      <c r="AD1393" s="12"/>
      <c r="AE1393" s="12"/>
      <c r="AR1393" s="161" t="s">
        <v>85</v>
      </c>
      <c r="AT1393" s="169" t="s">
        <v>76</v>
      </c>
      <c r="AU1393" s="169" t="s">
        <v>8</v>
      </c>
      <c r="AY1393" s="161" t="s">
        <v>321</v>
      </c>
      <c r="BK1393" s="170">
        <f>SUM(BK1394:BK1486)</f>
        <v>0</v>
      </c>
    </row>
    <row r="1394" s="2" customFormat="1" ht="16.5" customHeight="1">
      <c r="A1394" s="38"/>
      <c r="B1394" s="173"/>
      <c r="C1394" s="174" t="s">
        <v>2068</v>
      </c>
      <c r="D1394" s="174" t="s">
        <v>323</v>
      </c>
      <c r="E1394" s="175" t="s">
        <v>2069</v>
      </c>
      <c r="F1394" s="176" t="s">
        <v>2070</v>
      </c>
      <c r="G1394" s="177" t="s">
        <v>355</v>
      </c>
      <c r="H1394" s="178">
        <v>723.73299999999995</v>
      </c>
      <c r="I1394" s="179"/>
      <c r="J1394" s="180">
        <f>ROUND(I1394*H1394,0)</f>
        <v>0</v>
      </c>
      <c r="K1394" s="176" t="s">
        <v>327</v>
      </c>
      <c r="L1394" s="39"/>
      <c r="M1394" s="181" t="s">
        <v>1</v>
      </c>
      <c r="N1394" s="182" t="s">
        <v>42</v>
      </c>
      <c r="O1394" s="77"/>
      <c r="P1394" s="183">
        <f>O1394*H1394</f>
        <v>0</v>
      </c>
      <c r="Q1394" s="183">
        <v>0</v>
      </c>
      <c r="R1394" s="183">
        <f>Q1394*H1394</f>
        <v>0</v>
      </c>
      <c r="S1394" s="183">
        <v>0.00594</v>
      </c>
      <c r="T1394" s="184">
        <f>S1394*H1394</f>
        <v>4.2989740199999993</v>
      </c>
      <c r="U1394" s="38"/>
      <c r="V1394" s="38"/>
      <c r="W1394" s="38"/>
      <c r="X1394" s="38"/>
      <c r="Y1394" s="38"/>
      <c r="Z1394" s="38"/>
      <c r="AA1394" s="38"/>
      <c r="AB1394" s="38"/>
      <c r="AC1394" s="38"/>
      <c r="AD1394" s="38"/>
      <c r="AE1394" s="38"/>
      <c r="AR1394" s="185" t="s">
        <v>415</v>
      </c>
      <c r="AT1394" s="185" t="s">
        <v>323</v>
      </c>
      <c r="AU1394" s="185" t="s">
        <v>85</v>
      </c>
      <c r="AY1394" s="19" t="s">
        <v>321</v>
      </c>
      <c r="BE1394" s="186">
        <f>IF(N1394="základní",J1394,0)</f>
        <v>0</v>
      </c>
      <c r="BF1394" s="186">
        <f>IF(N1394="snížená",J1394,0)</f>
        <v>0</v>
      </c>
      <c r="BG1394" s="186">
        <f>IF(N1394="zákl. přenesená",J1394,0)</f>
        <v>0</v>
      </c>
      <c r="BH1394" s="186">
        <f>IF(N1394="sníž. přenesená",J1394,0)</f>
        <v>0</v>
      </c>
      <c r="BI1394" s="186">
        <f>IF(N1394="nulová",J1394,0)</f>
        <v>0</v>
      </c>
      <c r="BJ1394" s="19" t="s">
        <v>8</v>
      </c>
      <c r="BK1394" s="186">
        <f>ROUND(I1394*H1394,0)</f>
        <v>0</v>
      </c>
      <c r="BL1394" s="19" t="s">
        <v>415</v>
      </c>
      <c r="BM1394" s="185" t="s">
        <v>2071</v>
      </c>
    </row>
    <row r="1395" s="13" customFormat="1">
      <c r="A1395" s="13"/>
      <c r="B1395" s="187"/>
      <c r="C1395" s="13"/>
      <c r="D1395" s="188" t="s">
        <v>329</v>
      </c>
      <c r="E1395" s="189" t="s">
        <v>1</v>
      </c>
      <c r="F1395" s="190" t="s">
        <v>1774</v>
      </c>
      <c r="G1395" s="13"/>
      <c r="H1395" s="191">
        <v>723.73299999999995</v>
      </c>
      <c r="I1395" s="192"/>
      <c r="J1395" s="13"/>
      <c r="K1395" s="13"/>
      <c r="L1395" s="187"/>
      <c r="M1395" s="193"/>
      <c r="N1395" s="194"/>
      <c r="O1395" s="194"/>
      <c r="P1395" s="194"/>
      <c r="Q1395" s="194"/>
      <c r="R1395" s="194"/>
      <c r="S1395" s="194"/>
      <c r="T1395" s="195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189" t="s">
        <v>329</v>
      </c>
      <c r="AU1395" s="189" t="s">
        <v>85</v>
      </c>
      <c r="AV1395" s="13" t="s">
        <v>85</v>
      </c>
      <c r="AW1395" s="13" t="s">
        <v>33</v>
      </c>
      <c r="AX1395" s="13" t="s">
        <v>77</v>
      </c>
      <c r="AY1395" s="189" t="s">
        <v>321</v>
      </c>
    </row>
    <row r="1396" s="14" customFormat="1">
      <c r="A1396" s="14"/>
      <c r="B1396" s="196"/>
      <c r="C1396" s="14"/>
      <c r="D1396" s="188" t="s">
        <v>329</v>
      </c>
      <c r="E1396" s="197" t="s">
        <v>1</v>
      </c>
      <c r="F1396" s="198" t="s">
        <v>346</v>
      </c>
      <c r="G1396" s="14"/>
      <c r="H1396" s="199">
        <v>723.73299999999995</v>
      </c>
      <c r="I1396" s="200"/>
      <c r="J1396" s="14"/>
      <c r="K1396" s="14"/>
      <c r="L1396" s="196"/>
      <c r="M1396" s="201"/>
      <c r="N1396" s="202"/>
      <c r="O1396" s="202"/>
      <c r="P1396" s="202"/>
      <c r="Q1396" s="202"/>
      <c r="R1396" s="202"/>
      <c r="S1396" s="202"/>
      <c r="T1396" s="203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197" t="s">
        <v>329</v>
      </c>
      <c r="AU1396" s="197" t="s">
        <v>85</v>
      </c>
      <c r="AV1396" s="14" t="s">
        <v>88</v>
      </c>
      <c r="AW1396" s="14" t="s">
        <v>33</v>
      </c>
      <c r="AX1396" s="14" t="s">
        <v>8</v>
      </c>
      <c r="AY1396" s="197" t="s">
        <v>321</v>
      </c>
    </row>
    <row r="1397" s="2" customFormat="1" ht="16.5" customHeight="1">
      <c r="A1397" s="38"/>
      <c r="B1397" s="173"/>
      <c r="C1397" s="174" t="s">
        <v>2072</v>
      </c>
      <c r="D1397" s="174" t="s">
        <v>323</v>
      </c>
      <c r="E1397" s="175" t="s">
        <v>2073</v>
      </c>
      <c r="F1397" s="176" t="s">
        <v>2074</v>
      </c>
      <c r="G1397" s="177" t="s">
        <v>497</v>
      </c>
      <c r="H1397" s="178">
        <v>40</v>
      </c>
      <c r="I1397" s="179"/>
      <c r="J1397" s="180">
        <f>ROUND(I1397*H1397,0)</f>
        <v>0</v>
      </c>
      <c r="K1397" s="176" t="s">
        <v>327</v>
      </c>
      <c r="L1397" s="39"/>
      <c r="M1397" s="181" t="s">
        <v>1</v>
      </c>
      <c r="N1397" s="182" t="s">
        <v>42</v>
      </c>
      <c r="O1397" s="77"/>
      <c r="P1397" s="183">
        <f>O1397*H1397</f>
        <v>0</v>
      </c>
      <c r="Q1397" s="183">
        <v>0</v>
      </c>
      <c r="R1397" s="183">
        <f>Q1397*H1397</f>
        <v>0</v>
      </c>
      <c r="S1397" s="183">
        <v>0.0018699999999999999</v>
      </c>
      <c r="T1397" s="184">
        <f>S1397*H1397</f>
        <v>0.074799999999999991</v>
      </c>
      <c r="U1397" s="38"/>
      <c r="V1397" s="38"/>
      <c r="W1397" s="38"/>
      <c r="X1397" s="38"/>
      <c r="Y1397" s="38"/>
      <c r="Z1397" s="38"/>
      <c r="AA1397" s="38"/>
      <c r="AB1397" s="38"/>
      <c r="AC1397" s="38"/>
      <c r="AD1397" s="38"/>
      <c r="AE1397" s="38"/>
      <c r="AR1397" s="185" t="s">
        <v>415</v>
      </c>
      <c r="AT1397" s="185" t="s">
        <v>323</v>
      </c>
      <c r="AU1397" s="185" t="s">
        <v>85</v>
      </c>
      <c r="AY1397" s="19" t="s">
        <v>321</v>
      </c>
      <c r="BE1397" s="186">
        <f>IF(N1397="základní",J1397,0)</f>
        <v>0</v>
      </c>
      <c r="BF1397" s="186">
        <f>IF(N1397="snížená",J1397,0)</f>
        <v>0</v>
      </c>
      <c r="BG1397" s="186">
        <f>IF(N1397="zákl. přenesená",J1397,0)</f>
        <v>0</v>
      </c>
      <c r="BH1397" s="186">
        <f>IF(N1397="sníž. přenesená",J1397,0)</f>
        <v>0</v>
      </c>
      <c r="BI1397" s="186">
        <f>IF(N1397="nulová",J1397,0)</f>
        <v>0</v>
      </c>
      <c r="BJ1397" s="19" t="s">
        <v>8</v>
      </c>
      <c r="BK1397" s="186">
        <f>ROUND(I1397*H1397,0)</f>
        <v>0</v>
      </c>
      <c r="BL1397" s="19" t="s">
        <v>415</v>
      </c>
      <c r="BM1397" s="185" t="s">
        <v>2075</v>
      </c>
    </row>
    <row r="1398" s="2" customFormat="1" ht="16.5" customHeight="1">
      <c r="A1398" s="38"/>
      <c r="B1398" s="173"/>
      <c r="C1398" s="174" t="s">
        <v>2076</v>
      </c>
      <c r="D1398" s="174" t="s">
        <v>323</v>
      </c>
      <c r="E1398" s="175" t="s">
        <v>2077</v>
      </c>
      <c r="F1398" s="176" t="s">
        <v>2078</v>
      </c>
      <c r="G1398" s="177" t="s">
        <v>497</v>
      </c>
      <c r="H1398" s="178">
        <v>52</v>
      </c>
      <c r="I1398" s="179"/>
      <c r="J1398" s="180">
        <f>ROUND(I1398*H1398,0)</f>
        <v>0</v>
      </c>
      <c r="K1398" s="176" t="s">
        <v>327</v>
      </c>
      <c r="L1398" s="39"/>
      <c r="M1398" s="181" t="s">
        <v>1</v>
      </c>
      <c r="N1398" s="182" t="s">
        <v>42</v>
      </c>
      <c r="O1398" s="77"/>
      <c r="P1398" s="183">
        <f>O1398*H1398</f>
        <v>0</v>
      </c>
      <c r="Q1398" s="183">
        <v>0</v>
      </c>
      <c r="R1398" s="183">
        <f>Q1398*H1398</f>
        <v>0</v>
      </c>
      <c r="S1398" s="183">
        <v>0.0016999999999999999</v>
      </c>
      <c r="T1398" s="184">
        <f>S1398*H1398</f>
        <v>0.088399999999999992</v>
      </c>
      <c r="U1398" s="38"/>
      <c r="V1398" s="38"/>
      <c r="W1398" s="38"/>
      <c r="X1398" s="38"/>
      <c r="Y1398" s="38"/>
      <c r="Z1398" s="38"/>
      <c r="AA1398" s="38"/>
      <c r="AB1398" s="38"/>
      <c r="AC1398" s="38"/>
      <c r="AD1398" s="38"/>
      <c r="AE1398" s="38"/>
      <c r="AR1398" s="185" t="s">
        <v>415</v>
      </c>
      <c r="AT1398" s="185" t="s">
        <v>323</v>
      </c>
      <c r="AU1398" s="185" t="s">
        <v>85</v>
      </c>
      <c r="AY1398" s="19" t="s">
        <v>321</v>
      </c>
      <c r="BE1398" s="186">
        <f>IF(N1398="základní",J1398,0)</f>
        <v>0</v>
      </c>
      <c r="BF1398" s="186">
        <f>IF(N1398="snížená",J1398,0)</f>
        <v>0</v>
      </c>
      <c r="BG1398" s="186">
        <f>IF(N1398="zákl. přenesená",J1398,0)</f>
        <v>0</v>
      </c>
      <c r="BH1398" s="186">
        <f>IF(N1398="sníž. přenesená",J1398,0)</f>
        <v>0</v>
      </c>
      <c r="BI1398" s="186">
        <f>IF(N1398="nulová",J1398,0)</f>
        <v>0</v>
      </c>
      <c r="BJ1398" s="19" t="s">
        <v>8</v>
      </c>
      <c r="BK1398" s="186">
        <f>ROUND(I1398*H1398,0)</f>
        <v>0</v>
      </c>
      <c r="BL1398" s="19" t="s">
        <v>415</v>
      </c>
      <c r="BM1398" s="185" t="s">
        <v>2079</v>
      </c>
    </row>
    <row r="1399" s="2" customFormat="1" ht="16.5" customHeight="1">
      <c r="A1399" s="38"/>
      <c r="B1399" s="173"/>
      <c r="C1399" s="174" t="s">
        <v>2080</v>
      </c>
      <c r="D1399" s="174" t="s">
        <v>323</v>
      </c>
      <c r="E1399" s="175" t="s">
        <v>2081</v>
      </c>
      <c r="F1399" s="176" t="s">
        <v>2082</v>
      </c>
      <c r="G1399" s="177" t="s">
        <v>418</v>
      </c>
      <c r="H1399" s="178">
        <v>5</v>
      </c>
      <c r="I1399" s="179"/>
      <c r="J1399" s="180">
        <f>ROUND(I1399*H1399,0)</f>
        <v>0</v>
      </c>
      <c r="K1399" s="176" t="s">
        <v>327</v>
      </c>
      <c r="L1399" s="39"/>
      <c r="M1399" s="181" t="s">
        <v>1</v>
      </c>
      <c r="N1399" s="182" t="s">
        <v>42</v>
      </c>
      <c r="O1399" s="77"/>
      <c r="P1399" s="183">
        <f>O1399*H1399</f>
        <v>0</v>
      </c>
      <c r="Q1399" s="183">
        <v>0</v>
      </c>
      <c r="R1399" s="183">
        <f>Q1399*H1399</f>
        <v>0</v>
      </c>
      <c r="S1399" s="183">
        <v>0.014999999999999999</v>
      </c>
      <c r="T1399" s="184">
        <f>S1399*H1399</f>
        <v>0.074999999999999997</v>
      </c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  <c r="AR1399" s="185" t="s">
        <v>415</v>
      </c>
      <c r="AT1399" s="185" t="s">
        <v>323</v>
      </c>
      <c r="AU1399" s="185" t="s">
        <v>85</v>
      </c>
      <c r="AY1399" s="19" t="s">
        <v>321</v>
      </c>
      <c r="BE1399" s="186">
        <f>IF(N1399="základní",J1399,0)</f>
        <v>0</v>
      </c>
      <c r="BF1399" s="186">
        <f>IF(N1399="snížená",J1399,0)</f>
        <v>0</v>
      </c>
      <c r="BG1399" s="186">
        <f>IF(N1399="zákl. přenesená",J1399,0)</f>
        <v>0</v>
      </c>
      <c r="BH1399" s="186">
        <f>IF(N1399="sníž. přenesená",J1399,0)</f>
        <v>0</v>
      </c>
      <c r="BI1399" s="186">
        <f>IF(N1399="nulová",J1399,0)</f>
        <v>0</v>
      </c>
      <c r="BJ1399" s="19" t="s">
        <v>8</v>
      </c>
      <c r="BK1399" s="186">
        <f>ROUND(I1399*H1399,0)</f>
        <v>0</v>
      </c>
      <c r="BL1399" s="19" t="s">
        <v>415</v>
      </c>
      <c r="BM1399" s="185" t="s">
        <v>2083</v>
      </c>
    </row>
    <row r="1400" s="2" customFormat="1" ht="21.75" customHeight="1">
      <c r="A1400" s="38"/>
      <c r="B1400" s="173"/>
      <c r="C1400" s="174" t="s">
        <v>2084</v>
      </c>
      <c r="D1400" s="174" t="s">
        <v>323</v>
      </c>
      <c r="E1400" s="175" t="s">
        <v>2085</v>
      </c>
      <c r="F1400" s="176" t="s">
        <v>2086</v>
      </c>
      <c r="G1400" s="177" t="s">
        <v>497</v>
      </c>
      <c r="H1400" s="178">
        <v>82</v>
      </c>
      <c r="I1400" s="179"/>
      <c r="J1400" s="180">
        <f>ROUND(I1400*H1400,0)</f>
        <v>0</v>
      </c>
      <c r="K1400" s="176" t="s">
        <v>327</v>
      </c>
      <c r="L1400" s="39"/>
      <c r="M1400" s="181" t="s">
        <v>1</v>
      </c>
      <c r="N1400" s="182" t="s">
        <v>42</v>
      </c>
      <c r="O1400" s="77"/>
      <c r="P1400" s="183">
        <f>O1400*H1400</f>
        <v>0</v>
      </c>
      <c r="Q1400" s="183">
        <v>0</v>
      </c>
      <c r="R1400" s="183">
        <f>Q1400*H1400</f>
        <v>0</v>
      </c>
      <c r="S1400" s="183">
        <v>0.002</v>
      </c>
      <c r="T1400" s="184">
        <f>S1400*H1400</f>
        <v>0.16400000000000001</v>
      </c>
      <c r="U1400" s="38"/>
      <c r="V1400" s="38"/>
      <c r="W1400" s="38"/>
      <c r="X1400" s="38"/>
      <c r="Y1400" s="38"/>
      <c r="Z1400" s="38"/>
      <c r="AA1400" s="38"/>
      <c r="AB1400" s="38"/>
      <c r="AC1400" s="38"/>
      <c r="AD1400" s="38"/>
      <c r="AE1400" s="38"/>
      <c r="AR1400" s="185" t="s">
        <v>415</v>
      </c>
      <c r="AT1400" s="185" t="s">
        <v>323</v>
      </c>
      <c r="AU1400" s="185" t="s">
        <v>85</v>
      </c>
      <c r="AY1400" s="19" t="s">
        <v>321</v>
      </c>
      <c r="BE1400" s="186">
        <f>IF(N1400="základní",J1400,0)</f>
        <v>0</v>
      </c>
      <c r="BF1400" s="186">
        <f>IF(N1400="snížená",J1400,0)</f>
        <v>0</v>
      </c>
      <c r="BG1400" s="186">
        <f>IF(N1400="zákl. přenesená",J1400,0)</f>
        <v>0</v>
      </c>
      <c r="BH1400" s="186">
        <f>IF(N1400="sníž. přenesená",J1400,0)</f>
        <v>0</v>
      </c>
      <c r="BI1400" s="186">
        <f>IF(N1400="nulová",J1400,0)</f>
        <v>0</v>
      </c>
      <c r="BJ1400" s="19" t="s">
        <v>8</v>
      </c>
      <c r="BK1400" s="186">
        <f>ROUND(I1400*H1400,0)</f>
        <v>0</v>
      </c>
      <c r="BL1400" s="19" t="s">
        <v>415</v>
      </c>
      <c r="BM1400" s="185" t="s">
        <v>2087</v>
      </c>
    </row>
    <row r="1401" s="2" customFormat="1" ht="16.5" customHeight="1">
      <c r="A1401" s="38"/>
      <c r="B1401" s="173"/>
      <c r="C1401" s="174" t="s">
        <v>2088</v>
      </c>
      <c r="D1401" s="174" t="s">
        <v>323</v>
      </c>
      <c r="E1401" s="175" t="s">
        <v>2089</v>
      </c>
      <c r="F1401" s="176" t="s">
        <v>2090</v>
      </c>
      <c r="G1401" s="177" t="s">
        <v>497</v>
      </c>
      <c r="H1401" s="178">
        <v>127</v>
      </c>
      <c r="I1401" s="179"/>
      <c r="J1401" s="180">
        <f>ROUND(I1401*H1401,0)</f>
        <v>0</v>
      </c>
      <c r="K1401" s="176" t="s">
        <v>327</v>
      </c>
      <c r="L1401" s="39"/>
      <c r="M1401" s="181" t="s">
        <v>1</v>
      </c>
      <c r="N1401" s="182" t="s">
        <v>42</v>
      </c>
      <c r="O1401" s="77"/>
      <c r="P1401" s="183">
        <f>O1401*H1401</f>
        <v>0</v>
      </c>
      <c r="Q1401" s="183">
        <v>0</v>
      </c>
      <c r="R1401" s="183">
        <f>Q1401*H1401</f>
        <v>0</v>
      </c>
      <c r="S1401" s="183">
        <v>0.00167</v>
      </c>
      <c r="T1401" s="184">
        <f>S1401*H1401</f>
        <v>0.21209</v>
      </c>
      <c r="U1401" s="38"/>
      <c r="V1401" s="38"/>
      <c r="W1401" s="38"/>
      <c r="X1401" s="38"/>
      <c r="Y1401" s="38"/>
      <c r="Z1401" s="38"/>
      <c r="AA1401" s="38"/>
      <c r="AB1401" s="38"/>
      <c r="AC1401" s="38"/>
      <c r="AD1401" s="38"/>
      <c r="AE1401" s="38"/>
      <c r="AR1401" s="185" t="s">
        <v>415</v>
      </c>
      <c r="AT1401" s="185" t="s">
        <v>323</v>
      </c>
      <c r="AU1401" s="185" t="s">
        <v>85</v>
      </c>
      <c r="AY1401" s="19" t="s">
        <v>321</v>
      </c>
      <c r="BE1401" s="186">
        <f>IF(N1401="základní",J1401,0)</f>
        <v>0</v>
      </c>
      <c r="BF1401" s="186">
        <f>IF(N1401="snížená",J1401,0)</f>
        <v>0</v>
      </c>
      <c r="BG1401" s="186">
        <f>IF(N1401="zákl. přenesená",J1401,0)</f>
        <v>0</v>
      </c>
      <c r="BH1401" s="186">
        <f>IF(N1401="sníž. přenesená",J1401,0)</f>
        <v>0</v>
      </c>
      <c r="BI1401" s="186">
        <f>IF(N1401="nulová",J1401,0)</f>
        <v>0</v>
      </c>
      <c r="BJ1401" s="19" t="s">
        <v>8</v>
      </c>
      <c r="BK1401" s="186">
        <f>ROUND(I1401*H1401,0)</f>
        <v>0</v>
      </c>
      <c r="BL1401" s="19" t="s">
        <v>415</v>
      </c>
      <c r="BM1401" s="185" t="s">
        <v>2091</v>
      </c>
    </row>
    <row r="1402" s="2" customFormat="1" ht="21.75" customHeight="1">
      <c r="A1402" s="38"/>
      <c r="B1402" s="173"/>
      <c r="C1402" s="174" t="s">
        <v>2092</v>
      </c>
      <c r="D1402" s="174" t="s">
        <v>323</v>
      </c>
      <c r="E1402" s="175" t="s">
        <v>2093</v>
      </c>
      <c r="F1402" s="176" t="s">
        <v>2094</v>
      </c>
      <c r="G1402" s="177" t="s">
        <v>497</v>
      </c>
      <c r="H1402" s="178">
        <v>93</v>
      </c>
      <c r="I1402" s="179"/>
      <c r="J1402" s="180">
        <f>ROUND(I1402*H1402,0)</f>
        <v>0</v>
      </c>
      <c r="K1402" s="176" t="s">
        <v>327</v>
      </c>
      <c r="L1402" s="39"/>
      <c r="M1402" s="181" t="s">
        <v>1</v>
      </c>
      <c r="N1402" s="182" t="s">
        <v>42</v>
      </c>
      <c r="O1402" s="77"/>
      <c r="P1402" s="183">
        <f>O1402*H1402</f>
        <v>0</v>
      </c>
      <c r="Q1402" s="183">
        <v>0</v>
      </c>
      <c r="R1402" s="183">
        <f>Q1402*H1402</f>
        <v>0</v>
      </c>
      <c r="S1402" s="183">
        <v>0.0022300000000000002</v>
      </c>
      <c r="T1402" s="184">
        <f>S1402*H1402</f>
        <v>0.20739000000000002</v>
      </c>
      <c r="U1402" s="38"/>
      <c r="V1402" s="38"/>
      <c r="W1402" s="38"/>
      <c r="X1402" s="38"/>
      <c r="Y1402" s="38"/>
      <c r="Z1402" s="38"/>
      <c r="AA1402" s="38"/>
      <c r="AB1402" s="38"/>
      <c r="AC1402" s="38"/>
      <c r="AD1402" s="38"/>
      <c r="AE1402" s="38"/>
      <c r="AR1402" s="185" t="s">
        <v>415</v>
      </c>
      <c r="AT1402" s="185" t="s">
        <v>323</v>
      </c>
      <c r="AU1402" s="185" t="s">
        <v>85</v>
      </c>
      <c r="AY1402" s="19" t="s">
        <v>321</v>
      </c>
      <c r="BE1402" s="186">
        <f>IF(N1402="základní",J1402,0)</f>
        <v>0</v>
      </c>
      <c r="BF1402" s="186">
        <f>IF(N1402="snížená",J1402,0)</f>
        <v>0</v>
      </c>
      <c r="BG1402" s="186">
        <f>IF(N1402="zákl. přenesená",J1402,0)</f>
        <v>0</v>
      </c>
      <c r="BH1402" s="186">
        <f>IF(N1402="sníž. přenesená",J1402,0)</f>
        <v>0</v>
      </c>
      <c r="BI1402" s="186">
        <f>IF(N1402="nulová",J1402,0)</f>
        <v>0</v>
      </c>
      <c r="BJ1402" s="19" t="s">
        <v>8</v>
      </c>
      <c r="BK1402" s="186">
        <f>ROUND(I1402*H1402,0)</f>
        <v>0</v>
      </c>
      <c r="BL1402" s="19" t="s">
        <v>415</v>
      </c>
      <c r="BM1402" s="185" t="s">
        <v>2095</v>
      </c>
    </row>
    <row r="1403" s="2" customFormat="1" ht="16.5" customHeight="1">
      <c r="A1403" s="38"/>
      <c r="B1403" s="173"/>
      <c r="C1403" s="174" t="s">
        <v>2096</v>
      </c>
      <c r="D1403" s="174" t="s">
        <v>323</v>
      </c>
      <c r="E1403" s="175" t="s">
        <v>2097</v>
      </c>
      <c r="F1403" s="176" t="s">
        <v>2098</v>
      </c>
      <c r="G1403" s="177" t="s">
        <v>355</v>
      </c>
      <c r="H1403" s="178">
        <v>14</v>
      </c>
      <c r="I1403" s="179"/>
      <c r="J1403" s="180">
        <f>ROUND(I1403*H1403,0)</f>
        <v>0</v>
      </c>
      <c r="K1403" s="176" t="s">
        <v>327</v>
      </c>
      <c r="L1403" s="39"/>
      <c r="M1403" s="181" t="s">
        <v>1</v>
      </c>
      <c r="N1403" s="182" t="s">
        <v>42</v>
      </c>
      <c r="O1403" s="77"/>
      <c r="P1403" s="183">
        <f>O1403*H1403</f>
        <v>0</v>
      </c>
      <c r="Q1403" s="183">
        <v>0</v>
      </c>
      <c r="R1403" s="183">
        <f>Q1403*H1403</f>
        <v>0</v>
      </c>
      <c r="S1403" s="183">
        <v>0.0058399999999999997</v>
      </c>
      <c r="T1403" s="184">
        <f>S1403*H1403</f>
        <v>0.081759999999999999</v>
      </c>
      <c r="U1403" s="38"/>
      <c r="V1403" s="38"/>
      <c r="W1403" s="38"/>
      <c r="X1403" s="38"/>
      <c r="Y1403" s="38"/>
      <c r="Z1403" s="38"/>
      <c r="AA1403" s="38"/>
      <c r="AB1403" s="38"/>
      <c r="AC1403" s="38"/>
      <c r="AD1403" s="38"/>
      <c r="AE1403" s="38"/>
      <c r="AR1403" s="185" t="s">
        <v>415</v>
      </c>
      <c r="AT1403" s="185" t="s">
        <v>323</v>
      </c>
      <c r="AU1403" s="185" t="s">
        <v>85</v>
      </c>
      <c r="AY1403" s="19" t="s">
        <v>321</v>
      </c>
      <c r="BE1403" s="186">
        <f>IF(N1403="základní",J1403,0)</f>
        <v>0</v>
      </c>
      <c r="BF1403" s="186">
        <f>IF(N1403="snížená",J1403,0)</f>
        <v>0</v>
      </c>
      <c r="BG1403" s="186">
        <f>IF(N1403="zákl. přenesená",J1403,0)</f>
        <v>0</v>
      </c>
      <c r="BH1403" s="186">
        <f>IF(N1403="sníž. přenesená",J1403,0)</f>
        <v>0</v>
      </c>
      <c r="BI1403" s="186">
        <f>IF(N1403="nulová",J1403,0)</f>
        <v>0</v>
      </c>
      <c r="BJ1403" s="19" t="s">
        <v>8</v>
      </c>
      <c r="BK1403" s="186">
        <f>ROUND(I1403*H1403,0)</f>
        <v>0</v>
      </c>
      <c r="BL1403" s="19" t="s">
        <v>415</v>
      </c>
      <c r="BM1403" s="185" t="s">
        <v>2099</v>
      </c>
    </row>
    <row r="1404" s="2" customFormat="1" ht="33" customHeight="1">
      <c r="A1404" s="38"/>
      <c r="B1404" s="173"/>
      <c r="C1404" s="174" t="s">
        <v>2100</v>
      </c>
      <c r="D1404" s="174" t="s">
        <v>323</v>
      </c>
      <c r="E1404" s="175" t="s">
        <v>2101</v>
      </c>
      <c r="F1404" s="176" t="s">
        <v>2102</v>
      </c>
      <c r="G1404" s="177" t="s">
        <v>418</v>
      </c>
      <c r="H1404" s="178">
        <v>6</v>
      </c>
      <c r="I1404" s="179"/>
      <c r="J1404" s="180">
        <f>ROUND(I1404*H1404,0)</f>
        <v>0</v>
      </c>
      <c r="K1404" s="176" t="s">
        <v>327</v>
      </c>
      <c r="L1404" s="39"/>
      <c r="M1404" s="181" t="s">
        <v>1</v>
      </c>
      <c r="N1404" s="182" t="s">
        <v>42</v>
      </c>
      <c r="O1404" s="77"/>
      <c r="P1404" s="183">
        <f>O1404*H1404</f>
        <v>0</v>
      </c>
      <c r="Q1404" s="183">
        <v>0</v>
      </c>
      <c r="R1404" s="183">
        <f>Q1404*H1404</f>
        <v>0</v>
      </c>
      <c r="S1404" s="183">
        <v>0.0018799999999999999</v>
      </c>
      <c r="T1404" s="184">
        <f>S1404*H1404</f>
        <v>0.01128</v>
      </c>
      <c r="U1404" s="38"/>
      <c r="V1404" s="38"/>
      <c r="W1404" s="38"/>
      <c r="X1404" s="38"/>
      <c r="Y1404" s="38"/>
      <c r="Z1404" s="38"/>
      <c r="AA1404" s="38"/>
      <c r="AB1404" s="38"/>
      <c r="AC1404" s="38"/>
      <c r="AD1404" s="38"/>
      <c r="AE1404" s="38"/>
      <c r="AR1404" s="185" t="s">
        <v>415</v>
      </c>
      <c r="AT1404" s="185" t="s">
        <v>323</v>
      </c>
      <c r="AU1404" s="185" t="s">
        <v>85</v>
      </c>
      <c r="AY1404" s="19" t="s">
        <v>321</v>
      </c>
      <c r="BE1404" s="186">
        <f>IF(N1404="základní",J1404,0)</f>
        <v>0</v>
      </c>
      <c r="BF1404" s="186">
        <f>IF(N1404="snížená",J1404,0)</f>
        <v>0</v>
      </c>
      <c r="BG1404" s="186">
        <f>IF(N1404="zákl. přenesená",J1404,0)</f>
        <v>0</v>
      </c>
      <c r="BH1404" s="186">
        <f>IF(N1404="sníž. přenesená",J1404,0)</f>
        <v>0</v>
      </c>
      <c r="BI1404" s="186">
        <f>IF(N1404="nulová",J1404,0)</f>
        <v>0</v>
      </c>
      <c r="BJ1404" s="19" t="s">
        <v>8</v>
      </c>
      <c r="BK1404" s="186">
        <f>ROUND(I1404*H1404,0)</f>
        <v>0</v>
      </c>
      <c r="BL1404" s="19" t="s">
        <v>415</v>
      </c>
      <c r="BM1404" s="185" t="s">
        <v>2103</v>
      </c>
    </row>
    <row r="1405" s="2" customFormat="1" ht="16.5" customHeight="1">
      <c r="A1405" s="38"/>
      <c r="B1405" s="173"/>
      <c r="C1405" s="174" t="s">
        <v>2104</v>
      </c>
      <c r="D1405" s="174" t="s">
        <v>323</v>
      </c>
      <c r="E1405" s="175" t="s">
        <v>2105</v>
      </c>
      <c r="F1405" s="176" t="s">
        <v>2106</v>
      </c>
      <c r="G1405" s="177" t="s">
        <v>497</v>
      </c>
      <c r="H1405" s="178">
        <v>72</v>
      </c>
      <c r="I1405" s="179"/>
      <c r="J1405" s="180">
        <f>ROUND(I1405*H1405,0)</f>
        <v>0</v>
      </c>
      <c r="K1405" s="176" t="s">
        <v>327</v>
      </c>
      <c r="L1405" s="39"/>
      <c r="M1405" s="181" t="s">
        <v>1</v>
      </c>
      <c r="N1405" s="182" t="s">
        <v>42</v>
      </c>
      <c r="O1405" s="77"/>
      <c r="P1405" s="183">
        <f>O1405*H1405</f>
        <v>0</v>
      </c>
      <c r="Q1405" s="183">
        <v>0</v>
      </c>
      <c r="R1405" s="183">
        <f>Q1405*H1405</f>
        <v>0</v>
      </c>
      <c r="S1405" s="183">
        <v>0.0060499999999999998</v>
      </c>
      <c r="T1405" s="184">
        <f>S1405*H1405</f>
        <v>0.43559999999999999</v>
      </c>
      <c r="U1405" s="38"/>
      <c r="V1405" s="38"/>
      <c r="W1405" s="38"/>
      <c r="X1405" s="38"/>
      <c r="Y1405" s="38"/>
      <c r="Z1405" s="38"/>
      <c r="AA1405" s="38"/>
      <c r="AB1405" s="38"/>
      <c r="AC1405" s="38"/>
      <c r="AD1405" s="38"/>
      <c r="AE1405" s="38"/>
      <c r="AR1405" s="185" t="s">
        <v>415</v>
      </c>
      <c r="AT1405" s="185" t="s">
        <v>323</v>
      </c>
      <c r="AU1405" s="185" t="s">
        <v>85</v>
      </c>
      <c r="AY1405" s="19" t="s">
        <v>321</v>
      </c>
      <c r="BE1405" s="186">
        <f>IF(N1405="základní",J1405,0)</f>
        <v>0</v>
      </c>
      <c r="BF1405" s="186">
        <f>IF(N1405="snížená",J1405,0)</f>
        <v>0</v>
      </c>
      <c r="BG1405" s="186">
        <f>IF(N1405="zákl. přenesená",J1405,0)</f>
        <v>0</v>
      </c>
      <c r="BH1405" s="186">
        <f>IF(N1405="sníž. přenesená",J1405,0)</f>
        <v>0</v>
      </c>
      <c r="BI1405" s="186">
        <f>IF(N1405="nulová",J1405,0)</f>
        <v>0</v>
      </c>
      <c r="BJ1405" s="19" t="s">
        <v>8</v>
      </c>
      <c r="BK1405" s="186">
        <f>ROUND(I1405*H1405,0)</f>
        <v>0</v>
      </c>
      <c r="BL1405" s="19" t="s">
        <v>415</v>
      </c>
      <c r="BM1405" s="185" t="s">
        <v>2107</v>
      </c>
    </row>
    <row r="1406" s="2" customFormat="1" ht="16.5" customHeight="1">
      <c r="A1406" s="38"/>
      <c r="B1406" s="173"/>
      <c r="C1406" s="174" t="s">
        <v>2108</v>
      </c>
      <c r="D1406" s="174" t="s">
        <v>323</v>
      </c>
      <c r="E1406" s="175" t="s">
        <v>2109</v>
      </c>
      <c r="F1406" s="176" t="s">
        <v>2110</v>
      </c>
      <c r="G1406" s="177" t="s">
        <v>497</v>
      </c>
      <c r="H1406" s="178">
        <v>81</v>
      </c>
      <c r="I1406" s="179"/>
      <c r="J1406" s="180">
        <f>ROUND(I1406*H1406,0)</f>
        <v>0</v>
      </c>
      <c r="K1406" s="176" t="s">
        <v>327</v>
      </c>
      <c r="L1406" s="39"/>
      <c r="M1406" s="181" t="s">
        <v>1</v>
      </c>
      <c r="N1406" s="182" t="s">
        <v>42</v>
      </c>
      <c r="O1406" s="77"/>
      <c r="P1406" s="183">
        <f>O1406*H1406</f>
        <v>0</v>
      </c>
      <c r="Q1406" s="183">
        <v>0</v>
      </c>
      <c r="R1406" s="183">
        <f>Q1406*H1406</f>
        <v>0</v>
      </c>
      <c r="S1406" s="183">
        <v>0.0039399999999999999</v>
      </c>
      <c r="T1406" s="184">
        <f>S1406*H1406</f>
        <v>0.31913999999999998</v>
      </c>
      <c r="U1406" s="38"/>
      <c r="V1406" s="38"/>
      <c r="W1406" s="38"/>
      <c r="X1406" s="38"/>
      <c r="Y1406" s="38"/>
      <c r="Z1406" s="38"/>
      <c r="AA1406" s="38"/>
      <c r="AB1406" s="38"/>
      <c r="AC1406" s="38"/>
      <c r="AD1406" s="38"/>
      <c r="AE1406" s="38"/>
      <c r="AR1406" s="185" t="s">
        <v>415</v>
      </c>
      <c r="AT1406" s="185" t="s">
        <v>323</v>
      </c>
      <c r="AU1406" s="185" t="s">
        <v>85</v>
      </c>
      <c r="AY1406" s="19" t="s">
        <v>321</v>
      </c>
      <c r="BE1406" s="186">
        <f>IF(N1406="základní",J1406,0)</f>
        <v>0</v>
      </c>
      <c r="BF1406" s="186">
        <f>IF(N1406="snížená",J1406,0)</f>
        <v>0</v>
      </c>
      <c r="BG1406" s="186">
        <f>IF(N1406="zákl. přenesená",J1406,0)</f>
        <v>0</v>
      </c>
      <c r="BH1406" s="186">
        <f>IF(N1406="sníž. přenesená",J1406,0)</f>
        <v>0</v>
      </c>
      <c r="BI1406" s="186">
        <f>IF(N1406="nulová",J1406,0)</f>
        <v>0</v>
      </c>
      <c r="BJ1406" s="19" t="s">
        <v>8</v>
      </c>
      <c r="BK1406" s="186">
        <f>ROUND(I1406*H1406,0)</f>
        <v>0</v>
      </c>
      <c r="BL1406" s="19" t="s">
        <v>415</v>
      </c>
      <c r="BM1406" s="185" t="s">
        <v>2111</v>
      </c>
    </row>
    <row r="1407" s="2" customFormat="1" ht="16.5" customHeight="1">
      <c r="A1407" s="38"/>
      <c r="B1407" s="173"/>
      <c r="C1407" s="174" t="s">
        <v>2112</v>
      </c>
      <c r="D1407" s="174" t="s">
        <v>323</v>
      </c>
      <c r="E1407" s="175" t="s">
        <v>2113</v>
      </c>
      <c r="F1407" s="176" t="s">
        <v>2114</v>
      </c>
      <c r="G1407" s="177" t="s">
        <v>497</v>
      </c>
      <c r="H1407" s="178">
        <v>74</v>
      </c>
      <c r="I1407" s="179"/>
      <c r="J1407" s="180">
        <f>ROUND(I1407*H1407,0)</f>
        <v>0</v>
      </c>
      <c r="K1407" s="176" t="s">
        <v>327</v>
      </c>
      <c r="L1407" s="39"/>
      <c r="M1407" s="181" t="s">
        <v>1</v>
      </c>
      <c r="N1407" s="182" t="s">
        <v>42</v>
      </c>
      <c r="O1407" s="77"/>
      <c r="P1407" s="183">
        <f>O1407*H1407</f>
        <v>0</v>
      </c>
      <c r="Q1407" s="183">
        <v>0.00060625000000000002</v>
      </c>
      <c r="R1407" s="183">
        <f>Q1407*H1407</f>
        <v>0.0448625</v>
      </c>
      <c r="S1407" s="183">
        <v>0</v>
      </c>
      <c r="T1407" s="184">
        <f>S1407*H1407</f>
        <v>0</v>
      </c>
      <c r="U1407" s="38"/>
      <c r="V1407" s="38"/>
      <c r="W1407" s="38"/>
      <c r="X1407" s="38"/>
      <c r="Y1407" s="38"/>
      <c r="Z1407" s="38"/>
      <c r="AA1407" s="38"/>
      <c r="AB1407" s="38"/>
      <c r="AC1407" s="38"/>
      <c r="AD1407" s="38"/>
      <c r="AE1407" s="38"/>
      <c r="AR1407" s="185" t="s">
        <v>415</v>
      </c>
      <c r="AT1407" s="185" t="s">
        <v>323</v>
      </c>
      <c r="AU1407" s="185" t="s">
        <v>85</v>
      </c>
      <c r="AY1407" s="19" t="s">
        <v>321</v>
      </c>
      <c r="BE1407" s="186">
        <f>IF(N1407="základní",J1407,0)</f>
        <v>0</v>
      </c>
      <c r="BF1407" s="186">
        <f>IF(N1407="snížená",J1407,0)</f>
        <v>0</v>
      </c>
      <c r="BG1407" s="186">
        <f>IF(N1407="zákl. přenesená",J1407,0)</f>
        <v>0</v>
      </c>
      <c r="BH1407" s="186">
        <f>IF(N1407="sníž. přenesená",J1407,0)</f>
        <v>0</v>
      </c>
      <c r="BI1407" s="186">
        <f>IF(N1407="nulová",J1407,0)</f>
        <v>0</v>
      </c>
      <c r="BJ1407" s="19" t="s">
        <v>8</v>
      </c>
      <c r="BK1407" s="186">
        <f>ROUND(I1407*H1407,0)</f>
        <v>0</v>
      </c>
      <c r="BL1407" s="19" t="s">
        <v>415</v>
      </c>
      <c r="BM1407" s="185" t="s">
        <v>2115</v>
      </c>
    </row>
    <row r="1408" s="13" customFormat="1">
      <c r="A1408" s="13"/>
      <c r="B1408" s="187"/>
      <c r="C1408" s="13"/>
      <c r="D1408" s="188" t="s">
        <v>329</v>
      </c>
      <c r="E1408" s="189" t="s">
        <v>1</v>
      </c>
      <c r="F1408" s="190" t="s">
        <v>2116</v>
      </c>
      <c r="G1408" s="13"/>
      <c r="H1408" s="191">
        <v>74</v>
      </c>
      <c r="I1408" s="192"/>
      <c r="J1408" s="13"/>
      <c r="K1408" s="13"/>
      <c r="L1408" s="187"/>
      <c r="M1408" s="193"/>
      <c r="N1408" s="194"/>
      <c r="O1408" s="194"/>
      <c r="P1408" s="194"/>
      <c r="Q1408" s="194"/>
      <c r="R1408" s="194"/>
      <c r="S1408" s="194"/>
      <c r="T1408" s="195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189" t="s">
        <v>329</v>
      </c>
      <c r="AU1408" s="189" t="s">
        <v>85</v>
      </c>
      <c r="AV1408" s="13" t="s">
        <v>85</v>
      </c>
      <c r="AW1408" s="13" t="s">
        <v>33</v>
      </c>
      <c r="AX1408" s="13" t="s">
        <v>8</v>
      </c>
      <c r="AY1408" s="189" t="s">
        <v>321</v>
      </c>
    </row>
    <row r="1409" s="2" customFormat="1" ht="16.5" customHeight="1">
      <c r="A1409" s="38"/>
      <c r="B1409" s="173"/>
      <c r="C1409" s="174" t="s">
        <v>2117</v>
      </c>
      <c r="D1409" s="174" t="s">
        <v>323</v>
      </c>
      <c r="E1409" s="175" t="s">
        <v>2118</v>
      </c>
      <c r="F1409" s="176" t="s">
        <v>2119</v>
      </c>
      <c r="G1409" s="177" t="s">
        <v>497</v>
      </c>
      <c r="H1409" s="178">
        <v>74</v>
      </c>
      <c r="I1409" s="179"/>
      <c r="J1409" s="180">
        <f>ROUND(I1409*H1409,0)</f>
        <v>0</v>
      </c>
      <c r="K1409" s="176" t="s">
        <v>327</v>
      </c>
      <c r="L1409" s="39"/>
      <c r="M1409" s="181" t="s">
        <v>1</v>
      </c>
      <c r="N1409" s="182" t="s">
        <v>42</v>
      </c>
      <c r="O1409" s="77"/>
      <c r="P1409" s="183">
        <f>O1409*H1409</f>
        <v>0</v>
      </c>
      <c r="Q1409" s="183">
        <v>0.00078105000000000004</v>
      </c>
      <c r="R1409" s="183">
        <f>Q1409*H1409</f>
        <v>0.0577977</v>
      </c>
      <c r="S1409" s="183">
        <v>0</v>
      </c>
      <c r="T1409" s="184">
        <f>S1409*H1409</f>
        <v>0</v>
      </c>
      <c r="U1409" s="38"/>
      <c r="V1409" s="38"/>
      <c r="W1409" s="38"/>
      <c r="X1409" s="38"/>
      <c r="Y1409" s="38"/>
      <c r="Z1409" s="38"/>
      <c r="AA1409" s="38"/>
      <c r="AB1409" s="38"/>
      <c r="AC1409" s="38"/>
      <c r="AD1409" s="38"/>
      <c r="AE1409" s="38"/>
      <c r="AR1409" s="185" t="s">
        <v>415</v>
      </c>
      <c r="AT1409" s="185" t="s">
        <v>323</v>
      </c>
      <c r="AU1409" s="185" t="s">
        <v>85</v>
      </c>
      <c r="AY1409" s="19" t="s">
        <v>321</v>
      </c>
      <c r="BE1409" s="186">
        <f>IF(N1409="základní",J1409,0)</f>
        <v>0</v>
      </c>
      <c r="BF1409" s="186">
        <f>IF(N1409="snížená",J1409,0)</f>
        <v>0</v>
      </c>
      <c r="BG1409" s="186">
        <f>IF(N1409="zákl. přenesená",J1409,0)</f>
        <v>0</v>
      </c>
      <c r="BH1409" s="186">
        <f>IF(N1409="sníž. přenesená",J1409,0)</f>
        <v>0</v>
      </c>
      <c r="BI1409" s="186">
        <f>IF(N1409="nulová",J1409,0)</f>
        <v>0</v>
      </c>
      <c r="BJ1409" s="19" t="s">
        <v>8</v>
      </c>
      <c r="BK1409" s="186">
        <f>ROUND(I1409*H1409,0)</f>
        <v>0</v>
      </c>
      <c r="BL1409" s="19" t="s">
        <v>415</v>
      </c>
      <c r="BM1409" s="185" t="s">
        <v>2120</v>
      </c>
    </row>
    <row r="1410" s="13" customFormat="1">
      <c r="A1410" s="13"/>
      <c r="B1410" s="187"/>
      <c r="C1410" s="13"/>
      <c r="D1410" s="188" t="s">
        <v>329</v>
      </c>
      <c r="E1410" s="189" t="s">
        <v>1</v>
      </c>
      <c r="F1410" s="190" t="s">
        <v>2121</v>
      </c>
      <c r="G1410" s="13"/>
      <c r="H1410" s="191">
        <v>74</v>
      </c>
      <c r="I1410" s="192"/>
      <c r="J1410" s="13"/>
      <c r="K1410" s="13"/>
      <c r="L1410" s="187"/>
      <c r="M1410" s="193"/>
      <c r="N1410" s="194"/>
      <c r="O1410" s="194"/>
      <c r="P1410" s="194"/>
      <c r="Q1410" s="194"/>
      <c r="R1410" s="194"/>
      <c r="S1410" s="194"/>
      <c r="T1410" s="195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189" t="s">
        <v>329</v>
      </c>
      <c r="AU1410" s="189" t="s">
        <v>85</v>
      </c>
      <c r="AV1410" s="13" t="s">
        <v>85</v>
      </c>
      <c r="AW1410" s="13" t="s">
        <v>33</v>
      </c>
      <c r="AX1410" s="13" t="s">
        <v>8</v>
      </c>
      <c r="AY1410" s="189" t="s">
        <v>321</v>
      </c>
    </row>
    <row r="1411" s="2" customFormat="1" ht="24.15" customHeight="1">
      <c r="A1411" s="38"/>
      <c r="B1411" s="173"/>
      <c r="C1411" s="174" t="s">
        <v>2122</v>
      </c>
      <c r="D1411" s="174" t="s">
        <v>323</v>
      </c>
      <c r="E1411" s="175" t="s">
        <v>2123</v>
      </c>
      <c r="F1411" s="176" t="s">
        <v>2124</v>
      </c>
      <c r="G1411" s="177" t="s">
        <v>497</v>
      </c>
      <c r="H1411" s="178">
        <v>27</v>
      </c>
      <c r="I1411" s="179"/>
      <c r="J1411" s="180">
        <f>ROUND(I1411*H1411,0)</f>
        <v>0</v>
      </c>
      <c r="K1411" s="176" t="s">
        <v>327</v>
      </c>
      <c r="L1411" s="39"/>
      <c r="M1411" s="181" t="s">
        <v>1</v>
      </c>
      <c r="N1411" s="182" t="s">
        <v>42</v>
      </c>
      <c r="O1411" s="77"/>
      <c r="P1411" s="183">
        <f>O1411*H1411</f>
        <v>0</v>
      </c>
      <c r="Q1411" s="183">
        <v>0.00024882000000000002</v>
      </c>
      <c r="R1411" s="183">
        <f>Q1411*H1411</f>
        <v>0.0067181400000000009</v>
      </c>
      <c r="S1411" s="183">
        <v>0</v>
      </c>
      <c r="T1411" s="184">
        <f>S1411*H1411</f>
        <v>0</v>
      </c>
      <c r="U1411" s="38"/>
      <c r="V1411" s="38"/>
      <c r="W1411" s="38"/>
      <c r="X1411" s="38"/>
      <c r="Y1411" s="38"/>
      <c r="Z1411" s="38"/>
      <c r="AA1411" s="38"/>
      <c r="AB1411" s="38"/>
      <c r="AC1411" s="38"/>
      <c r="AD1411" s="38"/>
      <c r="AE1411" s="38"/>
      <c r="AR1411" s="185" t="s">
        <v>415</v>
      </c>
      <c r="AT1411" s="185" t="s">
        <v>323</v>
      </c>
      <c r="AU1411" s="185" t="s">
        <v>85</v>
      </c>
      <c r="AY1411" s="19" t="s">
        <v>321</v>
      </c>
      <c r="BE1411" s="186">
        <f>IF(N1411="základní",J1411,0)</f>
        <v>0</v>
      </c>
      <c r="BF1411" s="186">
        <f>IF(N1411="snížená",J1411,0)</f>
        <v>0</v>
      </c>
      <c r="BG1411" s="186">
        <f>IF(N1411="zákl. přenesená",J1411,0)</f>
        <v>0</v>
      </c>
      <c r="BH1411" s="186">
        <f>IF(N1411="sníž. přenesená",J1411,0)</f>
        <v>0</v>
      </c>
      <c r="BI1411" s="186">
        <f>IF(N1411="nulová",J1411,0)</f>
        <v>0</v>
      </c>
      <c r="BJ1411" s="19" t="s">
        <v>8</v>
      </c>
      <c r="BK1411" s="186">
        <f>ROUND(I1411*H1411,0)</f>
        <v>0</v>
      </c>
      <c r="BL1411" s="19" t="s">
        <v>415</v>
      </c>
      <c r="BM1411" s="185" t="s">
        <v>2125</v>
      </c>
    </row>
    <row r="1412" s="13" customFormat="1">
      <c r="A1412" s="13"/>
      <c r="B1412" s="187"/>
      <c r="C1412" s="13"/>
      <c r="D1412" s="188" t="s">
        <v>329</v>
      </c>
      <c r="E1412" s="189" t="s">
        <v>1</v>
      </c>
      <c r="F1412" s="190" t="s">
        <v>2126</v>
      </c>
      <c r="G1412" s="13"/>
      <c r="H1412" s="191">
        <v>6.2999999999999998</v>
      </c>
      <c r="I1412" s="192"/>
      <c r="J1412" s="13"/>
      <c r="K1412" s="13"/>
      <c r="L1412" s="187"/>
      <c r="M1412" s="193"/>
      <c r="N1412" s="194"/>
      <c r="O1412" s="194"/>
      <c r="P1412" s="194"/>
      <c r="Q1412" s="194"/>
      <c r="R1412" s="194"/>
      <c r="S1412" s="194"/>
      <c r="T1412" s="195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189" t="s">
        <v>329</v>
      </c>
      <c r="AU1412" s="189" t="s">
        <v>85</v>
      </c>
      <c r="AV1412" s="13" t="s">
        <v>85</v>
      </c>
      <c r="AW1412" s="13" t="s">
        <v>33</v>
      </c>
      <c r="AX1412" s="13" t="s">
        <v>77</v>
      </c>
      <c r="AY1412" s="189" t="s">
        <v>321</v>
      </c>
    </row>
    <row r="1413" s="13" customFormat="1">
      <c r="A1413" s="13"/>
      <c r="B1413" s="187"/>
      <c r="C1413" s="13"/>
      <c r="D1413" s="188" t="s">
        <v>329</v>
      </c>
      <c r="E1413" s="189" t="s">
        <v>1</v>
      </c>
      <c r="F1413" s="190" t="s">
        <v>2127</v>
      </c>
      <c r="G1413" s="13"/>
      <c r="H1413" s="191">
        <v>4</v>
      </c>
      <c r="I1413" s="192"/>
      <c r="J1413" s="13"/>
      <c r="K1413" s="13"/>
      <c r="L1413" s="187"/>
      <c r="M1413" s="193"/>
      <c r="N1413" s="194"/>
      <c r="O1413" s="194"/>
      <c r="P1413" s="194"/>
      <c r="Q1413" s="194"/>
      <c r="R1413" s="194"/>
      <c r="S1413" s="194"/>
      <c r="T1413" s="195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189" t="s">
        <v>329</v>
      </c>
      <c r="AU1413" s="189" t="s">
        <v>85</v>
      </c>
      <c r="AV1413" s="13" t="s">
        <v>85</v>
      </c>
      <c r="AW1413" s="13" t="s">
        <v>33</v>
      </c>
      <c r="AX1413" s="13" t="s">
        <v>77</v>
      </c>
      <c r="AY1413" s="189" t="s">
        <v>321</v>
      </c>
    </row>
    <row r="1414" s="13" customFormat="1">
      <c r="A1414" s="13"/>
      <c r="B1414" s="187"/>
      <c r="C1414" s="13"/>
      <c r="D1414" s="188" t="s">
        <v>329</v>
      </c>
      <c r="E1414" s="189" t="s">
        <v>1</v>
      </c>
      <c r="F1414" s="190" t="s">
        <v>2128</v>
      </c>
      <c r="G1414" s="13"/>
      <c r="H1414" s="191">
        <v>2.2999999999999998</v>
      </c>
      <c r="I1414" s="192"/>
      <c r="J1414" s="13"/>
      <c r="K1414" s="13"/>
      <c r="L1414" s="187"/>
      <c r="M1414" s="193"/>
      <c r="N1414" s="194"/>
      <c r="O1414" s="194"/>
      <c r="P1414" s="194"/>
      <c r="Q1414" s="194"/>
      <c r="R1414" s="194"/>
      <c r="S1414" s="194"/>
      <c r="T1414" s="195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189" t="s">
        <v>329</v>
      </c>
      <c r="AU1414" s="189" t="s">
        <v>85</v>
      </c>
      <c r="AV1414" s="13" t="s">
        <v>85</v>
      </c>
      <c r="AW1414" s="13" t="s">
        <v>33</v>
      </c>
      <c r="AX1414" s="13" t="s">
        <v>77</v>
      </c>
      <c r="AY1414" s="189" t="s">
        <v>321</v>
      </c>
    </row>
    <row r="1415" s="13" customFormat="1">
      <c r="A1415" s="13"/>
      <c r="B1415" s="187"/>
      <c r="C1415" s="13"/>
      <c r="D1415" s="188" t="s">
        <v>329</v>
      </c>
      <c r="E1415" s="189" t="s">
        <v>1</v>
      </c>
      <c r="F1415" s="190" t="s">
        <v>2129</v>
      </c>
      <c r="G1415" s="13"/>
      <c r="H1415" s="191">
        <v>5.4000000000000004</v>
      </c>
      <c r="I1415" s="192"/>
      <c r="J1415" s="13"/>
      <c r="K1415" s="13"/>
      <c r="L1415" s="187"/>
      <c r="M1415" s="193"/>
      <c r="N1415" s="194"/>
      <c r="O1415" s="194"/>
      <c r="P1415" s="194"/>
      <c r="Q1415" s="194"/>
      <c r="R1415" s="194"/>
      <c r="S1415" s="194"/>
      <c r="T1415" s="195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189" t="s">
        <v>329</v>
      </c>
      <c r="AU1415" s="189" t="s">
        <v>85</v>
      </c>
      <c r="AV1415" s="13" t="s">
        <v>85</v>
      </c>
      <c r="AW1415" s="13" t="s">
        <v>33</v>
      </c>
      <c r="AX1415" s="13" t="s">
        <v>77</v>
      </c>
      <c r="AY1415" s="189" t="s">
        <v>321</v>
      </c>
    </row>
    <row r="1416" s="13" customFormat="1">
      <c r="A1416" s="13"/>
      <c r="B1416" s="187"/>
      <c r="C1416" s="13"/>
      <c r="D1416" s="188" t="s">
        <v>329</v>
      </c>
      <c r="E1416" s="189" t="s">
        <v>1</v>
      </c>
      <c r="F1416" s="190" t="s">
        <v>2130</v>
      </c>
      <c r="G1416" s="13"/>
      <c r="H1416" s="191">
        <v>4</v>
      </c>
      <c r="I1416" s="192"/>
      <c r="J1416" s="13"/>
      <c r="K1416" s="13"/>
      <c r="L1416" s="187"/>
      <c r="M1416" s="193"/>
      <c r="N1416" s="194"/>
      <c r="O1416" s="194"/>
      <c r="P1416" s="194"/>
      <c r="Q1416" s="194"/>
      <c r="R1416" s="194"/>
      <c r="S1416" s="194"/>
      <c r="T1416" s="195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189" t="s">
        <v>329</v>
      </c>
      <c r="AU1416" s="189" t="s">
        <v>85</v>
      </c>
      <c r="AV1416" s="13" t="s">
        <v>85</v>
      </c>
      <c r="AW1416" s="13" t="s">
        <v>33</v>
      </c>
      <c r="AX1416" s="13" t="s">
        <v>77</v>
      </c>
      <c r="AY1416" s="189" t="s">
        <v>321</v>
      </c>
    </row>
    <row r="1417" s="13" customFormat="1">
      <c r="A1417" s="13"/>
      <c r="B1417" s="187"/>
      <c r="C1417" s="13"/>
      <c r="D1417" s="188" t="s">
        <v>329</v>
      </c>
      <c r="E1417" s="189" t="s">
        <v>1</v>
      </c>
      <c r="F1417" s="190" t="s">
        <v>2131</v>
      </c>
      <c r="G1417" s="13"/>
      <c r="H1417" s="191">
        <v>5</v>
      </c>
      <c r="I1417" s="192"/>
      <c r="J1417" s="13"/>
      <c r="K1417" s="13"/>
      <c r="L1417" s="187"/>
      <c r="M1417" s="193"/>
      <c r="N1417" s="194"/>
      <c r="O1417" s="194"/>
      <c r="P1417" s="194"/>
      <c r="Q1417" s="194"/>
      <c r="R1417" s="194"/>
      <c r="S1417" s="194"/>
      <c r="T1417" s="195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189" t="s">
        <v>329</v>
      </c>
      <c r="AU1417" s="189" t="s">
        <v>85</v>
      </c>
      <c r="AV1417" s="13" t="s">
        <v>85</v>
      </c>
      <c r="AW1417" s="13" t="s">
        <v>33</v>
      </c>
      <c r="AX1417" s="13" t="s">
        <v>77</v>
      </c>
      <c r="AY1417" s="189" t="s">
        <v>321</v>
      </c>
    </row>
    <row r="1418" s="14" customFormat="1">
      <c r="A1418" s="14"/>
      <c r="B1418" s="196"/>
      <c r="C1418" s="14"/>
      <c r="D1418" s="188" t="s">
        <v>329</v>
      </c>
      <c r="E1418" s="197" t="s">
        <v>1</v>
      </c>
      <c r="F1418" s="198" t="s">
        <v>2132</v>
      </c>
      <c r="G1418" s="14"/>
      <c r="H1418" s="199">
        <v>27</v>
      </c>
      <c r="I1418" s="200"/>
      <c r="J1418" s="14"/>
      <c r="K1418" s="14"/>
      <c r="L1418" s="196"/>
      <c r="M1418" s="201"/>
      <c r="N1418" s="202"/>
      <c r="O1418" s="202"/>
      <c r="P1418" s="202"/>
      <c r="Q1418" s="202"/>
      <c r="R1418" s="202"/>
      <c r="S1418" s="202"/>
      <c r="T1418" s="203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197" t="s">
        <v>329</v>
      </c>
      <c r="AU1418" s="197" t="s">
        <v>85</v>
      </c>
      <c r="AV1418" s="14" t="s">
        <v>88</v>
      </c>
      <c r="AW1418" s="14" t="s">
        <v>33</v>
      </c>
      <c r="AX1418" s="14" t="s">
        <v>8</v>
      </c>
      <c r="AY1418" s="197" t="s">
        <v>321</v>
      </c>
    </row>
    <row r="1419" s="2" customFormat="1" ht="24.15" customHeight="1">
      <c r="A1419" s="38"/>
      <c r="B1419" s="173"/>
      <c r="C1419" s="174" t="s">
        <v>2133</v>
      </c>
      <c r="D1419" s="174" t="s">
        <v>323</v>
      </c>
      <c r="E1419" s="175" t="s">
        <v>2134</v>
      </c>
      <c r="F1419" s="176" t="s">
        <v>2135</v>
      </c>
      <c r="G1419" s="177" t="s">
        <v>355</v>
      </c>
      <c r="H1419" s="178">
        <v>760</v>
      </c>
      <c r="I1419" s="179"/>
      <c r="J1419" s="180">
        <f>ROUND(I1419*H1419,0)</f>
        <v>0</v>
      </c>
      <c r="K1419" s="176" t="s">
        <v>327</v>
      </c>
      <c r="L1419" s="39"/>
      <c r="M1419" s="181" t="s">
        <v>1</v>
      </c>
      <c r="N1419" s="182" t="s">
        <v>42</v>
      </c>
      <c r="O1419" s="77"/>
      <c r="P1419" s="183">
        <f>O1419*H1419</f>
        <v>0</v>
      </c>
      <c r="Q1419" s="183">
        <v>0.0026304000000000002</v>
      </c>
      <c r="R1419" s="183">
        <f>Q1419*H1419</f>
        <v>1.9991040000000002</v>
      </c>
      <c r="S1419" s="183">
        <v>0</v>
      </c>
      <c r="T1419" s="184">
        <f>S1419*H1419</f>
        <v>0</v>
      </c>
      <c r="U1419" s="38"/>
      <c r="V1419" s="38"/>
      <c r="W1419" s="38"/>
      <c r="X1419" s="38"/>
      <c r="Y1419" s="38"/>
      <c r="Z1419" s="38"/>
      <c r="AA1419" s="38"/>
      <c r="AB1419" s="38"/>
      <c r="AC1419" s="38"/>
      <c r="AD1419" s="38"/>
      <c r="AE1419" s="38"/>
      <c r="AR1419" s="185" t="s">
        <v>415</v>
      </c>
      <c r="AT1419" s="185" t="s">
        <v>323</v>
      </c>
      <c r="AU1419" s="185" t="s">
        <v>85</v>
      </c>
      <c r="AY1419" s="19" t="s">
        <v>321</v>
      </c>
      <c r="BE1419" s="186">
        <f>IF(N1419="základní",J1419,0)</f>
        <v>0</v>
      </c>
      <c r="BF1419" s="186">
        <f>IF(N1419="snížená",J1419,0)</f>
        <v>0</v>
      </c>
      <c r="BG1419" s="186">
        <f>IF(N1419="zákl. přenesená",J1419,0)</f>
        <v>0</v>
      </c>
      <c r="BH1419" s="186">
        <f>IF(N1419="sníž. přenesená",J1419,0)</f>
        <v>0</v>
      </c>
      <c r="BI1419" s="186">
        <f>IF(N1419="nulová",J1419,0)</f>
        <v>0</v>
      </c>
      <c r="BJ1419" s="19" t="s">
        <v>8</v>
      </c>
      <c r="BK1419" s="186">
        <f>ROUND(I1419*H1419,0)</f>
        <v>0</v>
      </c>
      <c r="BL1419" s="19" t="s">
        <v>415</v>
      </c>
      <c r="BM1419" s="185" t="s">
        <v>2136</v>
      </c>
    </row>
    <row r="1420" s="13" customFormat="1">
      <c r="A1420" s="13"/>
      <c r="B1420" s="187"/>
      <c r="C1420" s="13"/>
      <c r="D1420" s="188" t="s">
        <v>329</v>
      </c>
      <c r="E1420" s="189" t="s">
        <v>1</v>
      </c>
      <c r="F1420" s="190" t="s">
        <v>2137</v>
      </c>
      <c r="G1420" s="13"/>
      <c r="H1420" s="191">
        <v>747.64999999999998</v>
      </c>
      <c r="I1420" s="192"/>
      <c r="J1420" s="13"/>
      <c r="K1420" s="13"/>
      <c r="L1420" s="187"/>
      <c r="M1420" s="193"/>
      <c r="N1420" s="194"/>
      <c r="O1420" s="194"/>
      <c r="P1420" s="194"/>
      <c r="Q1420" s="194"/>
      <c r="R1420" s="194"/>
      <c r="S1420" s="194"/>
      <c r="T1420" s="195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189" t="s">
        <v>329</v>
      </c>
      <c r="AU1420" s="189" t="s">
        <v>85</v>
      </c>
      <c r="AV1420" s="13" t="s">
        <v>85</v>
      </c>
      <c r="AW1420" s="13" t="s">
        <v>33</v>
      </c>
      <c r="AX1420" s="13" t="s">
        <v>77</v>
      </c>
      <c r="AY1420" s="189" t="s">
        <v>321</v>
      </c>
    </row>
    <row r="1421" s="14" customFormat="1">
      <c r="A1421" s="14"/>
      <c r="B1421" s="196"/>
      <c r="C1421" s="14"/>
      <c r="D1421" s="188" t="s">
        <v>329</v>
      </c>
      <c r="E1421" s="197" t="s">
        <v>1</v>
      </c>
      <c r="F1421" s="198" t="s">
        <v>346</v>
      </c>
      <c r="G1421" s="14"/>
      <c r="H1421" s="199">
        <v>747.64999999999998</v>
      </c>
      <c r="I1421" s="200"/>
      <c r="J1421" s="14"/>
      <c r="K1421" s="14"/>
      <c r="L1421" s="196"/>
      <c r="M1421" s="201"/>
      <c r="N1421" s="202"/>
      <c r="O1421" s="202"/>
      <c r="P1421" s="202"/>
      <c r="Q1421" s="202"/>
      <c r="R1421" s="202"/>
      <c r="S1421" s="202"/>
      <c r="T1421" s="203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197" t="s">
        <v>329</v>
      </c>
      <c r="AU1421" s="197" t="s">
        <v>85</v>
      </c>
      <c r="AV1421" s="14" t="s">
        <v>88</v>
      </c>
      <c r="AW1421" s="14" t="s">
        <v>33</v>
      </c>
      <c r="AX1421" s="14" t="s">
        <v>77</v>
      </c>
      <c r="AY1421" s="197" t="s">
        <v>321</v>
      </c>
    </row>
    <row r="1422" s="13" customFormat="1">
      <c r="A1422" s="13"/>
      <c r="B1422" s="187"/>
      <c r="C1422" s="13"/>
      <c r="D1422" s="188" t="s">
        <v>329</v>
      </c>
      <c r="E1422" s="189" t="s">
        <v>1</v>
      </c>
      <c r="F1422" s="190" t="s">
        <v>2138</v>
      </c>
      <c r="G1422" s="13"/>
      <c r="H1422" s="191">
        <v>760</v>
      </c>
      <c r="I1422" s="192"/>
      <c r="J1422" s="13"/>
      <c r="K1422" s="13"/>
      <c r="L1422" s="187"/>
      <c r="M1422" s="193"/>
      <c r="N1422" s="194"/>
      <c r="O1422" s="194"/>
      <c r="P1422" s="194"/>
      <c r="Q1422" s="194"/>
      <c r="R1422" s="194"/>
      <c r="S1422" s="194"/>
      <c r="T1422" s="195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189" t="s">
        <v>329</v>
      </c>
      <c r="AU1422" s="189" t="s">
        <v>85</v>
      </c>
      <c r="AV1422" s="13" t="s">
        <v>85</v>
      </c>
      <c r="AW1422" s="13" t="s">
        <v>33</v>
      </c>
      <c r="AX1422" s="13" t="s">
        <v>8</v>
      </c>
      <c r="AY1422" s="189" t="s">
        <v>321</v>
      </c>
    </row>
    <row r="1423" s="2" customFormat="1" ht="24.15" customHeight="1">
      <c r="A1423" s="38"/>
      <c r="B1423" s="173"/>
      <c r="C1423" s="174" t="s">
        <v>2139</v>
      </c>
      <c r="D1423" s="174" t="s">
        <v>323</v>
      </c>
      <c r="E1423" s="175" t="s">
        <v>2140</v>
      </c>
      <c r="F1423" s="176" t="s">
        <v>2141</v>
      </c>
      <c r="G1423" s="177" t="s">
        <v>497</v>
      </c>
      <c r="H1423" s="178">
        <v>40</v>
      </c>
      <c r="I1423" s="179"/>
      <c r="J1423" s="180">
        <f>ROUND(I1423*H1423,0)</f>
        <v>0</v>
      </c>
      <c r="K1423" s="176" t="s">
        <v>327</v>
      </c>
      <c r="L1423" s="39"/>
      <c r="M1423" s="181" t="s">
        <v>1</v>
      </c>
      <c r="N1423" s="182" t="s">
        <v>42</v>
      </c>
      <c r="O1423" s="77"/>
      <c r="P1423" s="183">
        <f>O1423*H1423</f>
        <v>0</v>
      </c>
      <c r="Q1423" s="183">
        <v>0.0018699999999999999</v>
      </c>
      <c r="R1423" s="183">
        <f>Q1423*H1423</f>
        <v>0.074799999999999991</v>
      </c>
      <c r="S1423" s="183">
        <v>0</v>
      </c>
      <c r="T1423" s="184">
        <f>S1423*H1423</f>
        <v>0</v>
      </c>
      <c r="U1423" s="38"/>
      <c r="V1423" s="38"/>
      <c r="W1423" s="38"/>
      <c r="X1423" s="38"/>
      <c r="Y1423" s="38"/>
      <c r="Z1423" s="38"/>
      <c r="AA1423" s="38"/>
      <c r="AB1423" s="38"/>
      <c r="AC1423" s="38"/>
      <c r="AD1423" s="38"/>
      <c r="AE1423" s="38"/>
      <c r="AR1423" s="185" t="s">
        <v>415</v>
      </c>
      <c r="AT1423" s="185" t="s">
        <v>323</v>
      </c>
      <c r="AU1423" s="185" t="s">
        <v>85</v>
      </c>
      <c r="AY1423" s="19" t="s">
        <v>321</v>
      </c>
      <c r="BE1423" s="186">
        <f>IF(N1423="základní",J1423,0)</f>
        <v>0</v>
      </c>
      <c r="BF1423" s="186">
        <f>IF(N1423="snížená",J1423,0)</f>
        <v>0</v>
      </c>
      <c r="BG1423" s="186">
        <f>IF(N1423="zákl. přenesená",J1423,0)</f>
        <v>0</v>
      </c>
      <c r="BH1423" s="186">
        <f>IF(N1423="sníž. přenesená",J1423,0)</f>
        <v>0</v>
      </c>
      <c r="BI1423" s="186">
        <f>IF(N1423="nulová",J1423,0)</f>
        <v>0</v>
      </c>
      <c r="BJ1423" s="19" t="s">
        <v>8</v>
      </c>
      <c r="BK1423" s="186">
        <f>ROUND(I1423*H1423,0)</f>
        <v>0</v>
      </c>
      <c r="BL1423" s="19" t="s">
        <v>415</v>
      </c>
      <c r="BM1423" s="185" t="s">
        <v>2142</v>
      </c>
    </row>
    <row r="1424" s="13" customFormat="1">
      <c r="A1424" s="13"/>
      <c r="B1424" s="187"/>
      <c r="C1424" s="13"/>
      <c r="D1424" s="188" t="s">
        <v>329</v>
      </c>
      <c r="E1424" s="189" t="s">
        <v>1</v>
      </c>
      <c r="F1424" s="190" t="s">
        <v>2143</v>
      </c>
      <c r="G1424" s="13"/>
      <c r="H1424" s="191">
        <v>40.774999999999999</v>
      </c>
      <c r="I1424" s="192"/>
      <c r="J1424" s="13"/>
      <c r="K1424" s="13"/>
      <c r="L1424" s="187"/>
      <c r="M1424" s="193"/>
      <c r="N1424" s="194"/>
      <c r="O1424" s="194"/>
      <c r="P1424" s="194"/>
      <c r="Q1424" s="194"/>
      <c r="R1424" s="194"/>
      <c r="S1424" s="194"/>
      <c r="T1424" s="195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189" t="s">
        <v>329</v>
      </c>
      <c r="AU1424" s="189" t="s">
        <v>85</v>
      </c>
      <c r="AV1424" s="13" t="s">
        <v>85</v>
      </c>
      <c r="AW1424" s="13" t="s">
        <v>33</v>
      </c>
      <c r="AX1424" s="13" t="s">
        <v>77</v>
      </c>
      <c r="AY1424" s="189" t="s">
        <v>321</v>
      </c>
    </row>
    <row r="1425" s="14" customFormat="1">
      <c r="A1425" s="14"/>
      <c r="B1425" s="196"/>
      <c r="C1425" s="14"/>
      <c r="D1425" s="188" t="s">
        <v>329</v>
      </c>
      <c r="E1425" s="197" t="s">
        <v>1</v>
      </c>
      <c r="F1425" s="198" t="s">
        <v>346</v>
      </c>
      <c r="G1425" s="14"/>
      <c r="H1425" s="199">
        <v>40.774999999999999</v>
      </c>
      <c r="I1425" s="200"/>
      <c r="J1425" s="14"/>
      <c r="K1425" s="14"/>
      <c r="L1425" s="196"/>
      <c r="M1425" s="201"/>
      <c r="N1425" s="202"/>
      <c r="O1425" s="202"/>
      <c r="P1425" s="202"/>
      <c r="Q1425" s="202"/>
      <c r="R1425" s="202"/>
      <c r="S1425" s="202"/>
      <c r="T1425" s="203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197" t="s">
        <v>329</v>
      </c>
      <c r="AU1425" s="197" t="s">
        <v>85</v>
      </c>
      <c r="AV1425" s="14" t="s">
        <v>88</v>
      </c>
      <c r="AW1425" s="14" t="s">
        <v>33</v>
      </c>
      <c r="AX1425" s="14" t="s">
        <v>77</v>
      </c>
      <c r="AY1425" s="197" t="s">
        <v>321</v>
      </c>
    </row>
    <row r="1426" s="13" customFormat="1">
      <c r="A1426" s="13"/>
      <c r="B1426" s="187"/>
      <c r="C1426" s="13"/>
      <c r="D1426" s="188" t="s">
        <v>329</v>
      </c>
      <c r="E1426" s="189" t="s">
        <v>1</v>
      </c>
      <c r="F1426" s="190" t="s">
        <v>2144</v>
      </c>
      <c r="G1426" s="13"/>
      <c r="H1426" s="191">
        <v>40</v>
      </c>
      <c r="I1426" s="192"/>
      <c r="J1426" s="13"/>
      <c r="K1426" s="13"/>
      <c r="L1426" s="187"/>
      <c r="M1426" s="193"/>
      <c r="N1426" s="194"/>
      <c r="O1426" s="194"/>
      <c r="P1426" s="194"/>
      <c r="Q1426" s="194"/>
      <c r="R1426" s="194"/>
      <c r="S1426" s="194"/>
      <c r="T1426" s="195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189" t="s">
        <v>329</v>
      </c>
      <c r="AU1426" s="189" t="s">
        <v>85</v>
      </c>
      <c r="AV1426" s="13" t="s">
        <v>85</v>
      </c>
      <c r="AW1426" s="13" t="s">
        <v>33</v>
      </c>
      <c r="AX1426" s="13" t="s">
        <v>8</v>
      </c>
      <c r="AY1426" s="189" t="s">
        <v>321</v>
      </c>
    </row>
    <row r="1427" s="2" customFormat="1" ht="24.15" customHeight="1">
      <c r="A1427" s="38"/>
      <c r="B1427" s="173"/>
      <c r="C1427" s="174" t="s">
        <v>2145</v>
      </c>
      <c r="D1427" s="174" t="s">
        <v>323</v>
      </c>
      <c r="E1427" s="175" t="s">
        <v>2146</v>
      </c>
      <c r="F1427" s="176" t="s">
        <v>2147</v>
      </c>
      <c r="G1427" s="177" t="s">
        <v>497</v>
      </c>
      <c r="H1427" s="178">
        <v>52</v>
      </c>
      <c r="I1427" s="179"/>
      <c r="J1427" s="180">
        <f>ROUND(I1427*H1427,0)</f>
        <v>0</v>
      </c>
      <c r="K1427" s="176" t="s">
        <v>327</v>
      </c>
      <c r="L1427" s="39"/>
      <c r="M1427" s="181" t="s">
        <v>1</v>
      </c>
      <c r="N1427" s="182" t="s">
        <v>42</v>
      </c>
      <c r="O1427" s="77"/>
      <c r="P1427" s="183">
        <f>O1427*H1427</f>
        <v>0</v>
      </c>
      <c r="Q1427" s="183">
        <v>0.00056525</v>
      </c>
      <c r="R1427" s="183">
        <f>Q1427*H1427</f>
        <v>0.029392999999999999</v>
      </c>
      <c r="S1427" s="183">
        <v>0</v>
      </c>
      <c r="T1427" s="184">
        <f>S1427*H1427</f>
        <v>0</v>
      </c>
      <c r="U1427" s="38"/>
      <c r="V1427" s="38"/>
      <c r="W1427" s="38"/>
      <c r="X1427" s="38"/>
      <c r="Y1427" s="38"/>
      <c r="Z1427" s="38"/>
      <c r="AA1427" s="38"/>
      <c r="AB1427" s="38"/>
      <c r="AC1427" s="38"/>
      <c r="AD1427" s="38"/>
      <c r="AE1427" s="38"/>
      <c r="AR1427" s="185" t="s">
        <v>415</v>
      </c>
      <c r="AT1427" s="185" t="s">
        <v>323</v>
      </c>
      <c r="AU1427" s="185" t="s">
        <v>85</v>
      </c>
      <c r="AY1427" s="19" t="s">
        <v>321</v>
      </c>
      <c r="BE1427" s="186">
        <f>IF(N1427="základní",J1427,0)</f>
        <v>0</v>
      </c>
      <c r="BF1427" s="186">
        <f>IF(N1427="snížená",J1427,0)</f>
        <v>0</v>
      </c>
      <c r="BG1427" s="186">
        <f>IF(N1427="zákl. přenesená",J1427,0)</f>
        <v>0</v>
      </c>
      <c r="BH1427" s="186">
        <f>IF(N1427="sníž. přenesená",J1427,0)</f>
        <v>0</v>
      </c>
      <c r="BI1427" s="186">
        <f>IF(N1427="nulová",J1427,0)</f>
        <v>0</v>
      </c>
      <c r="BJ1427" s="19" t="s">
        <v>8</v>
      </c>
      <c r="BK1427" s="186">
        <f>ROUND(I1427*H1427,0)</f>
        <v>0</v>
      </c>
      <c r="BL1427" s="19" t="s">
        <v>415</v>
      </c>
      <c r="BM1427" s="185" t="s">
        <v>2148</v>
      </c>
    </row>
    <row r="1428" s="13" customFormat="1">
      <c r="A1428" s="13"/>
      <c r="B1428" s="187"/>
      <c r="C1428" s="13"/>
      <c r="D1428" s="188" t="s">
        <v>329</v>
      </c>
      <c r="E1428" s="189" t="s">
        <v>1</v>
      </c>
      <c r="F1428" s="190" t="s">
        <v>2149</v>
      </c>
      <c r="G1428" s="13"/>
      <c r="H1428" s="191">
        <v>49.399999999999999</v>
      </c>
      <c r="I1428" s="192"/>
      <c r="J1428" s="13"/>
      <c r="K1428" s="13"/>
      <c r="L1428" s="187"/>
      <c r="M1428" s="193"/>
      <c r="N1428" s="194"/>
      <c r="O1428" s="194"/>
      <c r="P1428" s="194"/>
      <c r="Q1428" s="194"/>
      <c r="R1428" s="194"/>
      <c r="S1428" s="194"/>
      <c r="T1428" s="195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189" t="s">
        <v>329</v>
      </c>
      <c r="AU1428" s="189" t="s">
        <v>85</v>
      </c>
      <c r="AV1428" s="13" t="s">
        <v>85</v>
      </c>
      <c r="AW1428" s="13" t="s">
        <v>33</v>
      </c>
      <c r="AX1428" s="13" t="s">
        <v>77</v>
      </c>
      <c r="AY1428" s="189" t="s">
        <v>321</v>
      </c>
    </row>
    <row r="1429" s="14" customFormat="1">
      <c r="A1429" s="14"/>
      <c r="B1429" s="196"/>
      <c r="C1429" s="14"/>
      <c r="D1429" s="188" t="s">
        <v>329</v>
      </c>
      <c r="E1429" s="197" t="s">
        <v>1</v>
      </c>
      <c r="F1429" s="198" t="s">
        <v>346</v>
      </c>
      <c r="G1429" s="14"/>
      <c r="H1429" s="199">
        <v>49.399999999999999</v>
      </c>
      <c r="I1429" s="200"/>
      <c r="J1429" s="14"/>
      <c r="K1429" s="14"/>
      <c r="L1429" s="196"/>
      <c r="M1429" s="201"/>
      <c r="N1429" s="202"/>
      <c r="O1429" s="202"/>
      <c r="P1429" s="202"/>
      <c r="Q1429" s="202"/>
      <c r="R1429" s="202"/>
      <c r="S1429" s="202"/>
      <c r="T1429" s="203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197" t="s">
        <v>329</v>
      </c>
      <c r="AU1429" s="197" t="s">
        <v>85</v>
      </c>
      <c r="AV1429" s="14" t="s">
        <v>88</v>
      </c>
      <c r="AW1429" s="14" t="s">
        <v>33</v>
      </c>
      <c r="AX1429" s="14" t="s">
        <v>77</v>
      </c>
      <c r="AY1429" s="197" t="s">
        <v>321</v>
      </c>
    </row>
    <row r="1430" s="13" customFormat="1">
      <c r="A1430" s="13"/>
      <c r="B1430" s="187"/>
      <c r="C1430" s="13"/>
      <c r="D1430" s="188" t="s">
        <v>329</v>
      </c>
      <c r="E1430" s="189" t="s">
        <v>1</v>
      </c>
      <c r="F1430" s="190" t="s">
        <v>2150</v>
      </c>
      <c r="G1430" s="13"/>
      <c r="H1430" s="191">
        <v>52</v>
      </c>
      <c r="I1430" s="192"/>
      <c r="J1430" s="13"/>
      <c r="K1430" s="13"/>
      <c r="L1430" s="187"/>
      <c r="M1430" s="193"/>
      <c r="N1430" s="194"/>
      <c r="O1430" s="194"/>
      <c r="P1430" s="194"/>
      <c r="Q1430" s="194"/>
      <c r="R1430" s="194"/>
      <c r="S1430" s="194"/>
      <c r="T1430" s="195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189" t="s">
        <v>329</v>
      </c>
      <c r="AU1430" s="189" t="s">
        <v>85</v>
      </c>
      <c r="AV1430" s="13" t="s">
        <v>85</v>
      </c>
      <c r="AW1430" s="13" t="s">
        <v>33</v>
      </c>
      <c r="AX1430" s="13" t="s">
        <v>8</v>
      </c>
      <c r="AY1430" s="189" t="s">
        <v>321</v>
      </c>
    </row>
    <row r="1431" s="2" customFormat="1" ht="24.15" customHeight="1">
      <c r="A1431" s="38"/>
      <c r="B1431" s="173"/>
      <c r="C1431" s="174" t="s">
        <v>2151</v>
      </c>
      <c r="D1431" s="174" t="s">
        <v>323</v>
      </c>
      <c r="E1431" s="175" t="s">
        <v>2152</v>
      </c>
      <c r="F1431" s="176" t="s">
        <v>2153</v>
      </c>
      <c r="G1431" s="177" t="s">
        <v>497</v>
      </c>
      <c r="H1431" s="178">
        <v>74</v>
      </c>
      <c r="I1431" s="179"/>
      <c r="J1431" s="180">
        <f>ROUND(I1431*H1431,0)</f>
        <v>0</v>
      </c>
      <c r="K1431" s="176" t="s">
        <v>327</v>
      </c>
      <c r="L1431" s="39"/>
      <c r="M1431" s="181" t="s">
        <v>1</v>
      </c>
      <c r="N1431" s="182" t="s">
        <v>42</v>
      </c>
      <c r="O1431" s="77"/>
      <c r="P1431" s="183">
        <f>O1431*H1431</f>
        <v>0</v>
      </c>
      <c r="Q1431" s="183">
        <v>0.00044860000000000001</v>
      </c>
      <c r="R1431" s="183">
        <f>Q1431*H1431</f>
        <v>0.033196400000000001</v>
      </c>
      <c r="S1431" s="183">
        <v>0</v>
      </c>
      <c r="T1431" s="184">
        <f>S1431*H1431</f>
        <v>0</v>
      </c>
      <c r="U1431" s="38"/>
      <c r="V1431" s="38"/>
      <c r="W1431" s="38"/>
      <c r="X1431" s="38"/>
      <c r="Y1431" s="38"/>
      <c r="Z1431" s="38"/>
      <c r="AA1431" s="38"/>
      <c r="AB1431" s="38"/>
      <c r="AC1431" s="38"/>
      <c r="AD1431" s="38"/>
      <c r="AE1431" s="38"/>
      <c r="AR1431" s="185" t="s">
        <v>415</v>
      </c>
      <c r="AT1431" s="185" t="s">
        <v>323</v>
      </c>
      <c r="AU1431" s="185" t="s">
        <v>85</v>
      </c>
      <c r="AY1431" s="19" t="s">
        <v>321</v>
      </c>
      <c r="BE1431" s="186">
        <f>IF(N1431="základní",J1431,0)</f>
        <v>0</v>
      </c>
      <c r="BF1431" s="186">
        <f>IF(N1431="snížená",J1431,0)</f>
        <v>0</v>
      </c>
      <c r="BG1431" s="186">
        <f>IF(N1431="zákl. přenesená",J1431,0)</f>
        <v>0</v>
      </c>
      <c r="BH1431" s="186">
        <f>IF(N1431="sníž. přenesená",J1431,0)</f>
        <v>0</v>
      </c>
      <c r="BI1431" s="186">
        <f>IF(N1431="nulová",J1431,0)</f>
        <v>0</v>
      </c>
      <c r="BJ1431" s="19" t="s">
        <v>8</v>
      </c>
      <c r="BK1431" s="186">
        <f>ROUND(I1431*H1431,0)</f>
        <v>0</v>
      </c>
      <c r="BL1431" s="19" t="s">
        <v>415</v>
      </c>
      <c r="BM1431" s="185" t="s">
        <v>2154</v>
      </c>
    </row>
    <row r="1432" s="13" customFormat="1">
      <c r="A1432" s="13"/>
      <c r="B1432" s="187"/>
      <c r="C1432" s="13"/>
      <c r="D1432" s="188" t="s">
        <v>329</v>
      </c>
      <c r="E1432" s="189" t="s">
        <v>1</v>
      </c>
      <c r="F1432" s="190" t="s">
        <v>2155</v>
      </c>
      <c r="G1432" s="13"/>
      <c r="H1432" s="191">
        <v>74</v>
      </c>
      <c r="I1432" s="192"/>
      <c r="J1432" s="13"/>
      <c r="K1432" s="13"/>
      <c r="L1432" s="187"/>
      <c r="M1432" s="193"/>
      <c r="N1432" s="194"/>
      <c r="O1432" s="194"/>
      <c r="P1432" s="194"/>
      <c r="Q1432" s="194"/>
      <c r="R1432" s="194"/>
      <c r="S1432" s="194"/>
      <c r="T1432" s="195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189" t="s">
        <v>329</v>
      </c>
      <c r="AU1432" s="189" t="s">
        <v>85</v>
      </c>
      <c r="AV1432" s="13" t="s">
        <v>85</v>
      </c>
      <c r="AW1432" s="13" t="s">
        <v>33</v>
      </c>
      <c r="AX1432" s="13" t="s">
        <v>8</v>
      </c>
      <c r="AY1432" s="189" t="s">
        <v>321</v>
      </c>
    </row>
    <row r="1433" s="2" customFormat="1" ht="24.15" customHeight="1">
      <c r="A1433" s="38"/>
      <c r="B1433" s="173"/>
      <c r="C1433" s="174" t="s">
        <v>2156</v>
      </c>
      <c r="D1433" s="174" t="s">
        <v>323</v>
      </c>
      <c r="E1433" s="175" t="s">
        <v>2157</v>
      </c>
      <c r="F1433" s="176" t="s">
        <v>2158</v>
      </c>
      <c r="G1433" s="177" t="s">
        <v>418</v>
      </c>
      <c r="H1433" s="178">
        <v>5</v>
      </c>
      <c r="I1433" s="179"/>
      <c r="J1433" s="180">
        <f>ROUND(I1433*H1433,0)</f>
        <v>0</v>
      </c>
      <c r="K1433" s="176" t="s">
        <v>327</v>
      </c>
      <c r="L1433" s="39"/>
      <c r="M1433" s="181" t="s">
        <v>1</v>
      </c>
      <c r="N1433" s="182" t="s">
        <v>42</v>
      </c>
      <c r="O1433" s="77"/>
      <c r="P1433" s="183">
        <f>O1433*H1433</f>
        <v>0</v>
      </c>
      <c r="Q1433" s="183">
        <v>0.008711</v>
      </c>
      <c r="R1433" s="183">
        <f>Q1433*H1433</f>
        <v>0.043554999999999996</v>
      </c>
      <c r="S1433" s="183">
        <v>0</v>
      </c>
      <c r="T1433" s="184">
        <f>S1433*H1433</f>
        <v>0</v>
      </c>
      <c r="U1433" s="38"/>
      <c r="V1433" s="38"/>
      <c r="W1433" s="38"/>
      <c r="X1433" s="38"/>
      <c r="Y1433" s="38"/>
      <c r="Z1433" s="38"/>
      <c r="AA1433" s="38"/>
      <c r="AB1433" s="38"/>
      <c r="AC1433" s="38"/>
      <c r="AD1433" s="38"/>
      <c r="AE1433" s="38"/>
      <c r="AR1433" s="185" t="s">
        <v>415</v>
      </c>
      <c r="AT1433" s="185" t="s">
        <v>323</v>
      </c>
      <c r="AU1433" s="185" t="s">
        <v>85</v>
      </c>
      <c r="AY1433" s="19" t="s">
        <v>321</v>
      </c>
      <c r="BE1433" s="186">
        <f>IF(N1433="základní",J1433,0)</f>
        <v>0</v>
      </c>
      <c r="BF1433" s="186">
        <f>IF(N1433="snížená",J1433,0)</f>
        <v>0</v>
      </c>
      <c r="BG1433" s="186">
        <f>IF(N1433="zákl. přenesená",J1433,0)</f>
        <v>0</v>
      </c>
      <c r="BH1433" s="186">
        <f>IF(N1433="sníž. přenesená",J1433,0)</f>
        <v>0</v>
      </c>
      <c r="BI1433" s="186">
        <f>IF(N1433="nulová",J1433,0)</f>
        <v>0</v>
      </c>
      <c r="BJ1433" s="19" t="s">
        <v>8</v>
      </c>
      <c r="BK1433" s="186">
        <f>ROUND(I1433*H1433,0)</f>
        <v>0</v>
      </c>
      <c r="BL1433" s="19" t="s">
        <v>415</v>
      </c>
      <c r="BM1433" s="185" t="s">
        <v>2159</v>
      </c>
    </row>
    <row r="1434" s="13" customFormat="1">
      <c r="A1434" s="13"/>
      <c r="B1434" s="187"/>
      <c r="C1434" s="13"/>
      <c r="D1434" s="188" t="s">
        <v>329</v>
      </c>
      <c r="E1434" s="189" t="s">
        <v>1</v>
      </c>
      <c r="F1434" s="190" t="s">
        <v>2160</v>
      </c>
      <c r="G1434" s="13"/>
      <c r="H1434" s="191">
        <v>5</v>
      </c>
      <c r="I1434" s="192"/>
      <c r="J1434" s="13"/>
      <c r="K1434" s="13"/>
      <c r="L1434" s="187"/>
      <c r="M1434" s="193"/>
      <c r="N1434" s="194"/>
      <c r="O1434" s="194"/>
      <c r="P1434" s="194"/>
      <c r="Q1434" s="194"/>
      <c r="R1434" s="194"/>
      <c r="S1434" s="194"/>
      <c r="T1434" s="195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189" t="s">
        <v>329</v>
      </c>
      <c r="AU1434" s="189" t="s">
        <v>85</v>
      </c>
      <c r="AV1434" s="13" t="s">
        <v>85</v>
      </c>
      <c r="AW1434" s="13" t="s">
        <v>33</v>
      </c>
      <c r="AX1434" s="13" t="s">
        <v>8</v>
      </c>
      <c r="AY1434" s="189" t="s">
        <v>321</v>
      </c>
    </row>
    <row r="1435" s="2" customFormat="1" ht="24.15" customHeight="1">
      <c r="A1435" s="38"/>
      <c r="B1435" s="173"/>
      <c r="C1435" s="174" t="s">
        <v>2161</v>
      </c>
      <c r="D1435" s="174" t="s">
        <v>323</v>
      </c>
      <c r="E1435" s="175" t="s">
        <v>2162</v>
      </c>
      <c r="F1435" s="176" t="s">
        <v>2163</v>
      </c>
      <c r="G1435" s="177" t="s">
        <v>497</v>
      </c>
      <c r="H1435" s="178">
        <v>81</v>
      </c>
      <c r="I1435" s="179"/>
      <c r="J1435" s="180">
        <f>ROUND(I1435*H1435,0)</f>
        <v>0</v>
      </c>
      <c r="K1435" s="176" t="s">
        <v>327</v>
      </c>
      <c r="L1435" s="39"/>
      <c r="M1435" s="181" t="s">
        <v>1</v>
      </c>
      <c r="N1435" s="182" t="s">
        <v>42</v>
      </c>
      <c r="O1435" s="77"/>
      <c r="P1435" s="183">
        <f>O1435*H1435</f>
        <v>0</v>
      </c>
      <c r="Q1435" s="183">
        <v>0.0017160000000000001</v>
      </c>
      <c r="R1435" s="183">
        <f>Q1435*H1435</f>
        <v>0.13899600000000001</v>
      </c>
      <c r="S1435" s="183">
        <v>0</v>
      </c>
      <c r="T1435" s="184">
        <f>S1435*H1435</f>
        <v>0</v>
      </c>
      <c r="U1435" s="38"/>
      <c r="V1435" s="38"/>
      <c r="W1435" s="38"/>
      <c r="X1435" s="38"/>
      <c r="Y1435" s="38"/>
      <c r="Z1435" s="38"/>
      <c r="AA1435" s="38"/>
      <c r="AB1435" s="38"/>
      <c r="AC1435" s="38"/>
      <c r="AD1435" s="38"/>
      <c r="AE1435" s="38"/>
      <c r="AR1435" s="185" t="s">
        <v>415</v>
      </c>
      <c r="AT1435" s="185" t="s">
        <v>323</v>
      </c>
      <c r="AU1435" s="185" t="s">
        <v>85</v>
      </c>
      <c r="AY1435" s="19" t="s">
        <v>321</v>
      </c>
      <c r="BE1435" s="186">
        <f>IF(N1435="základní",J1435,0)</f>
        <v>0</v>
      </c>
      <c r="BF1435" s="186">
        <f>IF(N1435="snížená",J1435,0)</f>
        <v>0</v>
      </c>
      <c r="BG1435" s="186">
        <f>IF(N1435="zákl. přenesená",J1435,0)</f>
        <v>0</v>
      </c>
      <c r="BH1435" s="186">
        <f>IF(N1435="sníž. přenesená",J1435,0)</f>
        <v>0</v>
      </c>
      <c r="BI1435" s="186">
        <f>IF(N1435="nulová",J1435,0)</f>
        <v>0</v>
      </c>
      <c r="BJ1435" s="19" t="s">
        <v>8</v>
      </c>
      <c r="BK1435" s="186">
        <f>ROUND(I1435*H1435,0)</f>
        <v>0</v>
      </c>
      <c r="BL1435" s="19" t="s">
        <v>415</v>
      </c>
      <c r="BM1435" s="185" t="s">
        <v>2164</v>
      </c>
    </row>
    <row r="1436" s="13" customFormat="1">
      <c r="A1436" s="13"/>
      <c r="B1436" s="187"/>
      <c r="C1436" s="13"/>
      <c r="D1436" s="188" t="s">
        <v>329</v>
      </c>
      <c r="E1436" s="189" t="s">
        <v>1</v>
      </c>
      <c r="F1436" s="190" t="s">
        <v>2165</v>
      </c>
      <c r="G1436" s="13"/>
      <c r="H1436" s="191">
        <v>75</v>
      </c>
      <c r="I1436" s="192"/>
      <c r="J1436" s="13"/>
      <c r="K1436" s="13"/>
      <c r="L1436" s="187"/>
      <c r="M1436" s="193"/>
      <c r="N1436" s="194"/>
      <c r="O1436" s="194"/>
      <c r="P1436" s="194"/>
      <c r="Q1436" s="194"/>
      <c r="R1436" s="194"/>
      <c r="S1436" s="194"/>
      <c r="T1436" s="195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189" t="s">
        <v>329</v>
      </c>
      <c r="AU1436" s="189" t="s">
        <v>85</v>
      </c>
      <c r="AV1436" s="13" t="s">
        <v>85</v>
      </c>
      <c r="AW1436" s="13" t="s">
        <v>33</v>
      </c>
      <c r="AX1436" s="13" t="s">
        <v>77</v>
      </c>
      <c r="AY1436" s="189" t="s">
        <v>321</v>
      </c>
    </row>
    <row r="1437" s="14" customFormat="1">
      <c r="A1437" s="14"/>
      <c r="B1437" s="196"/>
      <c r="C1437" s="14"/>
      <c r="D1437" s="188" t="s">
        <v>329</v>
      </c>
      <c r="E1437" s="197" t="s">
        <v>1</v>
      </c>
      <c r="F1437" s="198" t="s">
        <v>346</v>
      </c>
      <c r="G1437" s="14"/>
      <c r="H1437" s="199">
        <v>75</v>
      </c>
      <c r="I1437" s="200"/>
      <c r="J1437" s="14"/>
      <c r="K1437" s="14"/>
      <c r="L1437" s="196"/>
      <c r="M1437" s="201"/>
      <c r="N1437" s="202"/>
      <c r="O1437" s="202"/>
      <c r="P1437" s="202"/>
      <c r="Q1437" s="202"/>
      <c r="R1437" s="202"/>
      <c r="S1437" s="202"/>
      <c r="T1437" s="203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197" t="s">
        <v>329</v>
      </c>
      <c r="AU1437" s="197" t="s">
        <v>85</v>
      </c>
      <c r="AV1437" s="14" t="s">
        <v>88</v>
      </c>
      <c r="AW1437" s="14" t="s">
        <v>33</v>
      </c>
      <c r="AX1437" s="14" t="s">
        <v>77</v>
      </c>
      <c r="AY1437" s="197" t="s">
        <v>321</v>
      </c>
    </row>
    <row r="1438" s="13" customFormat="1">
      <c r="A1438" s="13"/>
      <c r="B1438" s="187"/>
      <c r="C1438" s="13"/>
      <c r="D1438" s="188" t="s">
        <v>329</v>
      </c>
      <c r="E1438" s="189" t="s">
        <v>1</v>
      </c>
      <c r="F1438" s="190" t="s">
        <v>2166</v>
      </c>
      <c r="G1438" s="13"/>
      <c r="H1438" s="191">
        <v>81</v>
      </c>
      <c r="I1438" s="192"/>
      <c r="J1438" s="13"/>
      <c r="K1438" s="13"/>
      <c r="L1438" s="187"/>
      <c r="M1438" s="193"/>
      <c r="N1438" s="194"/>
      <c r="O1438" s="194"/>
      <c r="P1438" s="194"/>
      <c r="Q1438" s="194"/>
      <c r="R1438" s="194"/>
      <c r="S1438" s="194"/>
      <c r="T1438" s="195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189" t="s">
        <v>329</v>
      </c>
      <c r="AU1438" s="189" t="s">
        <v>85</v>
      </c>
      <c r="AV1438" s="13" t="s">
        <v>85</v>
      </c>
      <c r="AW1438" s="13" t="s">
        <v>33</v>
      </c>
      <c r="AX1438" s="13" t="s">
        <v>8</v>
      </c>
      <c r="AY1438" s="189" t="s">
        <v>321</v>
      </c>
    </row>
    <row r="1439" s="2" customFormat="1" ht="24.15" customHeight="1">
      <c r="A1439" s="38"/>
      <c r="B1439" s="173"/>
      <c r="C1439" s="174" t="s">
        <v>2167</v>
      </c>
      <c r="D1439" s="174" t="s">
        <v>323</v>
      </c>
      <c r="E1439" s="175" t="s">
        <v>2168</v>
      </c>
      <c r="F1439" s="176" t="s">
        <v>2169</v>
      </c>
      <c r="G1439" s="177" t="s">
        <v>497</v>
      </c>
      <c r="H1439" s="178">
        <v>83</v>
      </c>
      <c r="I1439" s="179"/>
      <c r="J1439" s="180">
        <f>ROUND(I1439*H1439,0)</f>
        <v>0</v>
      </c>
      <c r="K1439" s="176" t="s">
        <v>327</v>
      </c>
      <c r="L1439" s="39"/>
      <c r="M1439" s="181" t="s">
        <v>1</v>
      </c>
      <c r="N1439" s="182" t="s">
        <v>42</v>
      </c>
      <c r="O1439" s="77"/>
      <c r="P1439" s="183">
        <f>O1439*H1439</f>
        <v>0</v>
      </c>
      <c r="Q1439" s="183">
        <v>0.0028319999999999999</v>
      </c>
      <c r="R1439" s="183">
        <f>Q1439*H1439</f>
        <v>0.23505599999999999</v>
      </c>
      <c r="S1439" s="183">
        <v>0</v>
      </c>
      <c r="T1439" s="184">
        <f>S1439*H1439</f>
        <v>0</v>
      </c>
      <c r="U1439" s="38"/>
      <c r="V1439" s="38"/>
      <c r="W1439" s="38"/>
      <c r="X1439" s="38"/>
      <c r="Y1439" s="38"/>
      <c r="Z1439" s="38"/>
      <c r="AA1439" s="38"/>
      <c r="AB1439" s="38"/>
      <c r="AC1439" s="38"/>
      <c r="AD1439" s="38"/>
      <c r="AE1439" s="38"/>
      <c r="AR1439" s="185" t="s">
        <v>415</v>
      </c>
      <c r="AT1439" s="185" t="s">
        <v>323</v>
      </c>
      <c r="AU1439" s="185" t="s">
        <v>85</v>
      </c>
      <c r="AY1439" s="19" t="s">
        <v>321</v>
      </c>
      <c r="BE1439" s="186">
        <f>IF(N1439="základní",J1439,0)</f>
        <v>0</v>
      </c>
      <c r="BF1439" s="186">
        <f>IF(N1439="snížená",J1439,0)</f>
        <v>0</v>
      </c>
      <c r="BG1439" s="186">
        <f>IF(N1439="zákl. přenesená",J1439,0)</f>
        <v>0</v>
      </c>
      <c r="BH1439" s="186">
        <f>IF(N1439="sníž. přenesená",J1439,0)</f>
        <v>0</v>
      </c>
      <c r="BI1439" s="186">
        <f>IF(N1439="nulová",J1439,0)</f>
        <v>0</v>
      </c>
      <c r="BJ1439" s="19" t="s">
        <v>8</v>
      </c>
      <c r="BK1439" s="186">
        <f>ROUND(I1439*H1439,0)</f>
        <v>0</v>
      </c>
      <c r="BL1439" s="19" t="s">
        <v>415</v>
      </c>
      <c r="BM1439" s="185" t="s">
        <v>2170</v>
      </c>
    </row>
    <row r="1440" s="13" customFormat="1">
      <c r="A1440" s="13"/>
      <c r="B1440" s="187"/>
      <c r="C1440" s="13"/>
      <c r="D1440" s="188" t="s">
        <v>329</v>
      </c>
      <c r="E1440" s="189" t="s">
        <v>1</v>
      </c>
      <c r="F1440" s="190" t="s">
        <v>2171</v>
      </c>
      <c r="G1440" s="13"/>
      <c r="H1440" s="191">
        <v>83</v>
      </c>
      <c r="I1440" s="192"/>
      <c r="J1440" s="13"/>
      <c r="K1440" s="13"/>
      <c r="L1440" s="187"/>
      <c r="M1440" s="193"/>
      <c r="N1440" s="194"/>
      <c r="O1440" s="194"/>
      <c r="P1440" s="194"/>
      <c r="Q1440" s="194"/>
      <c r="R1440" s="194"/>
      <c r="S1440" s="194"/>
      <c r="T1440" s="195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189" t="s">
        <v>329</v>
      </c>
      <c r="AU1440" s="189" t="s">
        <v>85</v>
      </c>
      <c r="AV1440" s="13" t="s">
        <v>85</v>
      </c>
      <c r="AW1440" s="13" t="s">
        <v>33</v>
      </c>
      <c r="AX1440" s="13" t="s">
        <v>77</v>
      </c>
      <c r="AY1440" s="189" t="s">
        <v>321</v>
      </c>
    </row>
    <row r="1441" s="14" customFormat="1">
      <c r="A1441" s="14"/>
      <c r="B1441" s="196"/>
      <c r="C1441" s="14"/>
      <c r="D1441" s="188" t="s">
        <v>329</v>
      </c>
      <c r="E1441" s="197" t="s">
        <v>1</v>
      </c>
      <c r="F1441" s="198" t="s">
        <v>346</v>
      </c>
      <c r="G1441" s="14"/>
      <c r="H1441" s="199">
        <v>83</v>
      </c>
      <c r="I1441" s="200"/>
      <c r="J1441" s="14"/>
      <c r="K1441" s="14"/>
      <c r="L1441" s="196"/>
      <c r="M1441" s="201"/>
      <c r="N1441" s="202"/>
      <c r="O1441" s="202"/>
      <c r="P1441" s="202"/>
      <c r="Q1441" s="202"/>
      <c r="R1441" s="202"/>
      <c r="S1441" s="202"/>
      <c r="T1441" s="203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197" t="s">
        <v>329</v>
      </c>
      <c r="AU1441" s="197" t="s">
        <v>85</v>
      </c>
      <c r="AV1441" s="14" t="s">
        <v>88</v>
      </c>
      <c r="AW1441" s="14" t="s">
        <v>33</v>
      </c>
      <c r="AX1441" s="14" t="s">
        <v>77</v>
      </c>
      <c r="AY1441" s="197" t="s">
        <v>321</v>
      </c>
    </row>
    <row r="1442" s="13" customFormat="1">
      <c r="A1442" s="13"/>
      <c r="B1442" s="187"/>
      <c r="C1442" s="13"/>
      <c r="D1442" s="188" t="s">
        <v>329</v>
      </c>
      <c r="E1442" s="189" t="s">
        <v>1</v>
      </c>
      <c r="F1442" s="190" t="s">
        <v>2172</v>
      </c>
      <c r="G1442" s="13"/>
      <c r="H1442" s="191">
        <v>83</v>
      </c>
      <c r="I1442" s="192"/>
      <c r="J1442" s="13"/>
      <c r="K1442" s="13"/>
      <c r="L1442" s="187"/>
      <c r="M1442" s="193"/>
      <c r="N1442" s="194"/>
      <c r="O1442" s="194"/>
      <c r="P1442" s="194"/>
      <c r="Q1442" s="194"/>
      <c r="R1442" s="194"/>
      <c r="S1442" s="194"/>
      <c r="T1442" s="195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189" t="s">
        <v>329</v>
      </c>
      <c r="AU1442" s="189" t="s">
        <v>85</v>
      </c>
      <c r="AV1442" s="13" t="s">
        <v>85</v>
      </c>
      <c r="AW1442" s="13" t="s">
        <v>33</v>
      </c>
      <c r="AX1442" s="13" t="s">
        <v>8</v>
      </c>
      <c r="AY1442" s="189" t="s">
        <v>321</v>
      </c>
    </row>
    <row r="1443" s="2" customFormat="1" ht="24.15" customHeight="1">
      <c r="A1443" s="38"/>
      <c r="B1443" s="173"/>
      <c r="C1443" s="174" t="s">
        <v>2173</v>
      </c>
      <c r="D1443" s="174" t="s">
        <v>323</v>
      </c>
      <c r="E1443" s="175" t="s">
        <v>2174</v>
      </c>
      <c r="F1443" s="176" t="s">
        <v>2175</v>
      </c>
      <c r="G1443" s="177" t="s">
        <v>497</v>
      </c>
      <c r="H1443" s="178">
        <v>4</v>
      </c>
      <c r="I1443" s="179"/>
      <c r="J1443" s="180">
        <f>ROUND(I1443*H1443,0)</f>
        <v>0</v>
      </c>
      <c r="K1443" s="176" t="s">
        <v>327</v>
      </c>
      <c r="L1443" s="39"/>
      <c r="M1443" s="181" t="s">
        <v>1</v>
      </c>
      <c r="N1443" s="182" t="s">
        <v>42</v>
      </c>
      <c r="O1443" s="77"/>
      <c r="P1443" s="183">
        <f>O1443*H1443</f>
        <v>0</v>
      </c>
      <c r="Q1443" s="183">
        <v>0.0010814659999999999</v>
      </c>
      <c r="R1443" s="183">
        <f>Q1443*H1443</f>
        <v>0.0043258639999999996</v>
      </c>
      <c r="S1443" s="183">
        <v>0</v>
      </c>
      <c r="T1443" s="184">
        <f>S1443*H1443</f>
        <v>0</v>
      </c>
      <c r="U1443" s="38"/>
      <c r="V1443" s="38"/>
      <c r="W1443" s="38"/>
      <c r="X1443" s="38"/>
      <c r="Y1443" s="38"/>
      <c r="Z1443" s="38"/>
      <c r="AA1443" s="38"/>
      <c r="AB1443" s="38"/>
      <c r="AC1443" s="38"/>
      <c r="AD1443" s="38"/>
      <c r="AE1443" s="38"/>
      <c r="AR1443" s="185" t="s">
        <v>415</v>
      </c>
      <c r="AT1443" s="185" t="s">
        <v>323</v>
      </c>
      <c r="AU1443" s="185" t="s">
        <v>85</v>
      </c>
      <c r="AY1443" s="19" t="s">
        <v>321</v>
      </c>
      <c r="BE1443" s="186">
        <f>IF(N1443="základní",J1443,0)</f>
        <v>0</v>
      </c>
      <c r="BF1443" s="186">
        <f>IF(N1443="snížená",J1443,0)</f>
        <v>0</v>
      </c>
      <c r="BG1443" s="186">
        <f>IF(N1443="zákl. přenesená",J1443,0)</f>
        <v>0</v>
      </c>
      <c r="BH1443" s="186">
        <f>IF(N1443="sníž. přenesená",J1443,0)</f>
        <v>0</v>
      </c>
      <c r="BI1443" s="186">
        <f>IF(N1443="nulová",J1443,0)</f>
        <v>0</v>
      </c>
      <c r="BJ1443" s="19" t="s">
        <v>8</v>
      </c>
      <c r="BK1443" s="186">
        <f>ROUND(I1443*H1443,0)</f>
        <v>0</v>
      </c>
      <c r="BL1443" s="19" t="s">
        <v>415</v>
      </c>
      <c r="BM1443" s="185" t="s">
        <v>2176</v>
      </c>
    </row>
    <row r="1444" s="13" customFormat="1">
      <c r="A1444" s="13"/>
      <c r="B1444" s="187"/>
      <c r="C1444" s="13"/>
      <c r="D1444" s="188" t="s">
        <v>329</v>
      </c>
      <c r="E1444" s="189" t="s">
        <v>1</v>
      </c>
      <c r="F1444" s="190" t="s">
        <v>2177</v>
      </c>
      <c r="G1444" s="13"/>
      <c r="H1444" s="191">
        <v>4</v>
      </c>
      <c r="I1444" s="192"/>
      <c r="J1444" s="13"/>
      <c r="K1444" s="13"/>
      <c r="L1444" s="187"/>
      <c r="M1444" s="193"/>
      <c r="N1444" s="194"/>
      <c r="O1444" s="194"/>
      <c r="P1444" s="194"/>
      <c r="Q1444" s="194"/>
      <c r="R1444" s="194"/>
      <c r="S1444" s="194"/>
      <c r="T1444" s="195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189" t="s">
        <v>329</v>
      </c>
      <c r="AU1444" s="189" t="s">
        <v>85</v>
      </c>
      <c r="AV1444" s="13" t="s">
        <v>85</v>
      </c>
      <c r="AW1444" s="13" t="s">
        <v>33</v>
      </c>
      <c r="AX1444" s="13" t="s">
        <v>8</v>
      </c>
      <c r="AY1444" s="189" t="s">
        <v>321</v>
      </c>
    </row>
    <row r="1445" s="2" customFormat="1" ht="24.15" customHeight="1">
      <c r="A1445" s="38"/>
      <c r="B1445" s="173"/>
      <c r="C1445" s="174" t="s">
        <v>2178</v>
      </c>
      <c r="D1445" s="174" t="s">
        <v>323</v>
      </c>
      <c r="E1445" s="175" t="s">
        <v>2179</v>
      </c>
      <c r="F1445" s="176" t="s">
        <v>2180</v>
      </c>
      <c r="G1445" s="177" t="s">
        <v>497</v>
      </c>
      <c r="H1445" s="178">
        <v>89</v>
      </c>
      <c r="I1445" s="179"/>
      <c r="J1445" s="180">
        <f>ROUND(I1445*H1445,0)</f>
        <v>0</v>
      </c>
      <c r="K1445" s="176" t="s">
        <v>327</v>
      </c>
      <c r="L1445" s="39"/>
      <c r="M1445" s="181" t="s">
        <v>1</v>
      </c>
      <c r="N1445" s="182" t="s">
        <v>42</v>
      </c>
      <c r="O1445" s="77"/>
      <c r="P1445" s="183">
        <f>O1445*H1445</f>
        <v>0</v>
      </c>
      <c r="Q1445" s="183">
        <v>0.0014562659999999999</v>
      </c>
      <c r="R1445" s="183">
        <f>Q1445*H1445</f>
        <v>0.12960767399999998</v>
      </c>
      <c r="S1445" s="183">
        <v>0</v>
      </c>
      <c r="T1445" s="184">
        <f>S1445*H1445</f>
        <v>0</v>
      </c>
      <c r="U1445" s="38"/>
      <c r="V1445" s="38"/>
      <c r="W1445" s="38"/>
      <c r="X1445" s="38"/>
      <c r="Y1445" s="38"/>
      <c r="Z1445" s="38"/>
      <c r="AA1445" s="38"/>
      <c r="AB1445" s="38"/>
      <c r="AC1445" s="38"/>
      <c r="AD1445" s="38"/>
      <c r="AE1445" s="38"/>
      <c r="AR1445" s="185" t="s">
        <v>415</v>
      </c>
      <c r="AT1445" s="185" t="s">
        <v>323</v>
      </c>
      <c r="AU1445" s="185" t="s">
        <v>85</v>
      </c>
      <c r="AY1445" s="19" t="s">
        <v>321</v>
      </c>
      <c r="BE1445" s="186">
        <f>IF(N1445="základní",J1445,0)</f>
        <v>0</v>
      </c>
      <c r="BF1445" s="186">
        <f>IF(N1445="snížená",J1445,0)</f>
        <v>0</v>
      </c>
      <c r="BG1445" s="186">
        <f>IF(N1445="zákl. přenesená",J1445,0)</f>
        <v>0</v>
      </c>
      <c r="BH1445" s="186">
        <f>IF(N1445="sníž. přenesená",J1445,0)</f>
        <v>0</v>
      </c>
      <c r="BI1445" s="186">
        <f>IF(N1445="nulová",J1445,0)</f>
        <v>0</v>
      </c>
      <c r="BJ1445" s="19" t="s">
        <v>8</v>
      </c>
      <c r="BK1445" s="186">
        <f>ROUND(I1445*H1445,0)</f>
        <v>0</v>
      </c>
      <c r="BL1445" s="19" t="s">
        <v>415</v>
      </c>
      <c r="BM1445" s="185" t="s">
        <v>2181</v>
      </c>
    </row>
    <row r="1446" s="13" customFormat="1">
      <c r="A1446" s="13"/>
      <c r="B1446" s="187"/>
      <c r="C1446" s="13"/>
      <c r="D1446" s="188" t="s">
        <v>329</v>
      </c>
      <c r="E1446" s="189" t="s">
        <v>1</v>
      </c>
      <c r="F1446" s="190" t="s">
        <v>2182</v>
      </c>
      <c r="G1446" s="13"/>
      <c r="H1446" s="191">
        <v>9</v>
      </c>
      <c r="I1446" s="192"/>
      <c r="J1446" s="13"/>
      <c r="K1446" s="13"/>
      <c r="L1446" s="187"/>
      <c r="M1446" s="193"/>
      <c r="N1446" s="194"/>
      <c r="O1446" s="194"/>
      <c r="P1446" s="194"/>
      <c r="Q1446" s="194"/>
      <c r="R1446" s="194"/>
      <c r="S1446" s="194"/>
      <c r="T1446" s="195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189" t="s">
        <v>329</v>
      </c>
      <c r="AU1446" s="189" t="s">
        <v>85</v>
      </c>
      <c r="AV1446" s="13" t="s">
        <v>85</v>
      </c>
      <c r="AW1446" s="13" t="s">
        <v>33</v>
      </c>
      <c r="AX1446" s="13" t="s">
        <v>77</v>
      </c>
      <c r="AY1446" s="189" t="s">
        <v>321</v>
      </c>
    </row>
    <row r="1447" s="13" customFormat="1">
      <c r="A1447" s="13"/>
      <c r="B1447" s="187"/>
      <c r="C1447" s="13"/>
      <c r="D1447" s="188" t="s">
        <v>329</v>
      </c>
      <c r="E1447" s="189" t="s">
        <v>1</v>
      </c>
      <c r="F1447" s="190" t="s">
        <v>2183</v>
      </c>
      <c r="G1447" s="13"/>
      <c r="H1447" s="191">
        <v>80</v>
      </c>
      <c r="I1447" s="192"/>
      <c r="J1447" s="13"/>
      <c r="K1447" s="13"/>
      <c r="L1447" s="187"/>
      <c r="M1447" s="193"/>
      <c r="N1447" s="194"/>
      <c r="O1447" s="194"/>
      <c r="P1447" s="194"/>
      <c r="Q1447" s="194"/>
      <c r="R1447" s="194"/>
      <c r="S1447" s="194"/>
      <c r="T1447" s="195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189" t="s">
        <v>329</v>
      </c>
      <c r="AU1447" s="189" t="s">
        <v>85</v>
      </c>
      <c r="AV1447" s="13" t="s">
        <v>85</v>
      </c>
      <c r="AW1447" s="13" t="s">
        <v>33</v>
      </c>
      <c r="AX1447" s="13" t="s">
        <v>77</v>
      </c>
      <c r="AY1447" s="189" t="s">
        <v>321</v>
      </c>
    </row>
    <row r="1448" s="14" customFormat="1">
      <c r="A1448" s="14"/>
      <c r="B1448" s="196"/>
      <c r="C1448" s="14"/>
      <c r="D1448" s="188" t="s">
        <v>329</v>
      </c>
      <c r="E1448" s="197" t="s">
        <v>1</v>
      </c>
      <c r="F1448" s="198" t="s">
        <v>346</v>
      </c>
      <c r="G1448" s="14"/>
      <c r="H1448" s="199">
        <v>89</v>
      </c>
      <c r="I1448" s="200"/>
      <c r="J1448" s="14"/>
      <c r="K1448" s="14"/>
      <c r="L1448" s="196"/>
      <c r="M1448" s="201"/>
      <c r="N1448" s="202"/>
      <c r="O1448" s="202"/>
      <c r="P1448" s="202"/>
      <c r="Q1448" s="202"/>
      <c r="R1448" s="202"/>
      <c r="S1448" s="202"/>
      <c r="T1448" s="203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197" t="s">
        <v>329</v>
      </c>
      <c r="AU1448" s="197" t="s">
        <v>85</v>
      </c>
      <c r="AV1448" s="14" t="s">
        <v>88</v>
      </c>
      <c r="AW1448" s="14" t="s">
        <v>33</v>
      </c>
      <c r="AX1448" s="14" t="s">
        <v>8</v>
      </c>
      <c r="AY1448" s="197" t="s">
        <v>321</v>
      </c>
    </row>
    <row r="1449" s="2" customFormat="1" ht="24.15" customHeight="1">
      <c r="A1449" s="38"/>
      <c r="B1449" s="173"/>
      <c r="C1449" s="174" t="s">
        <v>2184</v>
      </c>
      <c r="D1449" s="174" t="s">
        <v>323</v>
      </c>
      <c r="E1449" s="175" t="s">
        <v>2179</v>
      </c>
      <c r="F1449" s="176" t="s">
        <v>2180</v>
      </c>
      <c r="G1449" s="177" t="s">
        <v>497</v>
      </c>
      <c r="H1449" s="178">
        <v>59.770000000000003</v>
      </c>
      <c r="I1449" s="179"/>
      <c r="J1449" s="180">
        <f>ROUND(I1449*H1449,0)</f>
        <v>0</v>
      </c>
      <c r="K1449" s="176" t="s">
        <v>327</v>
      </c>
      <c r="L1449" s="39"/>
      <c r="M1449" s="181" t="s">
        <v>1</v>
      </c>
      <c r="N1449" s="182" t="s">
        <v>42</v>
      </c>
      <c r="O1449" s="77"/>
      <c r="P1449" s="183">
        <f>O1449*H1449</f>
        <v>0</v>
      </c>
      <c r="Q1449" s="183">
        <v>0.0014562659999999999</v>
      </c>
      <c r="R1449" s="183">
        <f>Q1449*H1449</f>
        <v>0.087041018819999996</v>
      </c>
      <c r="S1449" s="183">
        <v>0</v>
      </c>
      <c r="T1449" s="184">
        <f>S1449*H1449</f>
        <v>0</v>
      </c>
      <c r="U1449" s="38"/>
      <c r="V1449" s="38"/>
      <c r="W1449" s="38"/>
      <c r="X1449" s="38"/>
      <c r="Y1449" s="38"/>
      <c r="Z1449" s="38"/>
      <c r="AA1449" s="38"/>
      <c r="AB1449" s="38"/>
      <c r="AC1449" s="38"/>
      <c r="AD1449" s="38"/>
      <c r="AE1449" s="38"/>
      <c r="AR1449" s="185" t="s">
        <v>415</v>
      </c>
      <c r="AT1449" s="185" t="s">
        <v>323</v>
      </c>
      <c r="AU1449" s="185" t="s">
        <v>85</v>
      </c>
      <c r="AY1449" s="19" t="s">
        <v>321</v>
      </c>
      <c r="BE1449" s="186">
        <f>IF(N1449="základní",J1449,0)</f>
        <v>0</v>
      </c>
      <c r="BF1449" s="186">
        <f>IF(N1449="snížená",J1449,0)</f>
        <v>0</v>
      </c>
      <c r="BG1449" s="186">
        <f>IF(N1449="zákl. přenesená",J1449,0)</f>
        <v>0</v>
      </c>
      <c r="BH1449" s="186">
        <f>IF(N1449="sníž. přenesená",J1449,0)</f>
        <v>0</v>
      </c>
      <c r="BI1449" s="186">
        <f>IF(N1449="nulová",J1449,0)</f>
        <v>0</v>
      </c>
      <c r="BJ1449" s="19" t="s">
        <v>8</v>
      </c>
      <c r="BK1449" s="186">
        <f>ROUND(I1449*H1449,0)</f>
        <v>0</v>
      </c>
      <c r="BL1449" s="19" t="s">
        <v>415</v>
      </c>
      <c r="BM1449" s="185" t="s">
        <v>2185</v>
      </c>
    </row>
    <row r="1450" s="13" customFormat="1">
      <c r="A1450" s="13"/>
      <c r="B1450" s="187"/>
      <c r="C1450" s="13"/>
      <c r="D1450" s="188" t="s">
        <v>329</v>
      </c>
      <c r="E1450" s="189" t="s">
        <v>1</v>
      </c>
      <c r="F1450" s="190" t="s">
        <v>2186</v>
      </c>
      <c r="G1450" s="13"/>
      <c r="H1450" s="191">
        <v>18.850000000000001</v>
      </c>
      <c r="I1450" s="192"/>
      <c r="J1450" s="13"/>
      <c r="K1450" s="13"/>
      <c r="L1450" s="187"/>
      <c r="M1450" s="193"/>
      <c r="N1450" s="194"/>
      <c r="O1450" s="194"/>
      <c r="P1450" s="194"/>
      <c r="Q1450" s="194"/>
      <c r="R1450" s="194"/>
      <c r="S1450" s="194"/>
      <c r="T1450" s="195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189" t="s">
        <v>329</v>
      </c>
      <c r="AU1450" s="189" t="s">
        <v>85</v>
      </c>
      <c r="AV1450" s="13" t="s">
        <v>85</v>
      </c>
      <c r="AW1450" s="13" t="s">
        <v>33</v>
      </c>
      <c r="AX1450" s="13" t="s">
        <v>77</v>
      </c>
      <c r="AY1450" s="189" t="s">
        <v>321</v>
      </c>
    </row>
    <row r="1451" s="13" customFormat="1">
      <c r="A1451" s="13"/>
      <c r="B1451" s="187"/>
      <c r="C1451" s="13"/>
      <c r="D1451" s="188" t="s">
        <v>329</v>
      </c>
      <c r="E1451" s="189" t="s">
        <v>1</v>
      </c>
      <c r="F1451" s="190" t="s">
        <v>2187</v>
      </c>
      <c r="G1451" s="13"/>
      <c r="H1451" s="191">
        <v>21.75</v>
      </c>
      <c r="I1451" s="192"/>
      <c r="J1451" s="13"/>
      <c r="K1451" s="13"/>
      <c r="L1451" s="187"/>
      <c r="M1451" s="193"/>
      <c r="N1451" s="194"/>
      <c r="O1451" s="194"/>
      <c r="P1451" s="194"/>
      <c r="Q1451" s="194"/>
      <c r="R1451" s="194"/>
      <c r="S1451" s="194"/>
      <c r="T1451" s="195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189" t="s">
        <v>329</v>
      </c>
      <c r="AU1451" s="189" t="s">
        <v>85</v>
      </c>
      <c r="AV1451" s="13" t="s">
        <v>85</v>
      </c>
      <c r="AW1451" s="13" t="s">
        <v>33</v>
      </c>
      <c r="AX1451" s="13" t="s">
        <v>77</v>
      </c>
      <c r="AY1451" s="189" t="s">
        <v>321</v>
      </c>
    </row>
    <row r="1452" s="13" customFormat="1">
      <c r="A1452" s="13"/>
      <c r="B1452" s="187"/>
      <c r="C1452" s="13"/>
      <c r="D1452" s="188" t="s">
        <v>329</v>
      </c>
      <c r="E1452" s="189" t="s">
        <v>1</v>
      </c>
      <c r="F1452" s="190" t="s">
        <v>2188</v>
      </c>
      <c r="G1452" s="13"/>
      <c r="H1452" s="191">
        <v>18.170000000000002</v>
      </c>
      <c r="I1452" s="192"/>
      <c r="J1452" s="13"/>
      <c r="K1452" s="13"/>
      <c r="L1452" s="187"/>
      <c r="M1452" s="193"/>
      <c r="N1452" s="194"/>
      <c r="O1452" s="194"/>
      <c r="P1452" s="194"/>
      <c r="Q1452" s="194"/>
      <c r="R1452" s="194"/>
      <c r="S1452" s="194"/>
      <c r="T1452" s="195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189" t="s">
        <v>329</v>
      </c>
      <c r="AU1452" s="189" t="s">
        <v>85</v>
      </c>
      <c r="AV1452" s="13" t="s">
        <v>85</v>
      </c>
      <c r="AW1452" s="13" t="s">
        <v>33</v>
      </c>
      <c r="AX1452" s="13" t="s">
        <v>77</v>
      </c>
      <c r="AY1452" s="189" t="s">
        <v>321</v>
      </c>
    </row>
    <row r="1453" s="13" customFormat="1">
      <c r="A1453" s="13"/>
      <c r="B1453" s="187"/>
      <c r="C1453" s="13"/>
      <c r="D1453" s="188" t="s">
        <v>329</v>
      </c>
      <c r="E1453" s="189" t="s">
        <v>1</v>
      </c>
      <c r="F1453" s="190" t="s">
        <v>2189</v>
      </c>
      <c r="G1453" s="13"/>
      <c r="H1453" s="191">
        <v>1</v>
      </c>
      <c r="I1453" s="192"/>
      <c r="J1453" s="13"/>
      <c r="K1453" s="13"/>
      <c r="L1453" s="187"/>
      <c r="M1453" s="193"/>
      <c r="N1453" s="194"/>
      <c r="O1453" s="194"/>
      <c r="P1453" s="194"/>
      <c r="Q1453" s="194"/>
      <c r="R1453" s="194"/>
      <c r="S1453" s="194"/>
      <c r="T1453" s="195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189" t="s">
        <v>329</v>
      </c>
      <c r="AU1453" s="189" t="s">
        <v>85</v>
      </c>
      <c r="AV1453" s="13" t="s">
        <v>85</v>
      </c>
      <c r="AW1453" s="13" t="s">
        <v>33</v>
      </c>
      <c r="AX1453" s="13" t="s">
        <v>77</v>
      </c>
      <c r="AY1453" s="189" t="s">
        <v>321</v>
      </c>
    </row>
    <row r="1454" s="14" customFormat="1">
      <c r="A1454" s="14"/>
      <c r="B1454" s="196"/>
      <c r="C1454" s="14"/>
      <c r="D1454" s="188" t="s">
        <v>329</v>
      </c>
      <c r="E1454" s="197" t="s">
        <v>1</v>
      </c>
      <c r="F1454" s="198" t="s">
        <v>2190</v>
      </c>
      <c r="G1454" s="14"/>
      <c r="H1454" s="199">
        <v>59.770000000000003</v>
      </c>
      <c r="I1454" s="200"/>
      <c r="J1454" s="14"/>
      <c r="K1454" s="14"/>
      <c r="L1454" s="196"/>
      <c r="M1454" s="201"/>
      <c r="N1454" s="202"/>
      <c r="O1454" s="202"/>
      <c r="P1454" s="202"/>
      <c r="Q1454" s="202"/>
      <c r="R1454" s="202"/>
      <c r="S1454" s="202"/>
      <c r="T1454" s="203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197" t="s">
        <v>329</v>
      </c>
      <c r="AU1454" s="197" t="s">
        <v>85</v>
      </c>
      <c r="AV1454" s="14" t="s">
        <v>88</v>
      </c>
      <c r="AW1454" s="14" t="s">
        <v>33</v>
      </c>
      <c r="AX1454" s="14" t="s">
        <v>8</v>
      </c>
      <c r="AY1454" s="197" t="s">
        <v>321</v>
      </c>
    </row>
    <row r="1455" s="2" customFormat="1" ht="24.15" customHeight="1">
      <c r="A1455" s="38"/>
      <c r="B1455" s="173"/>
      <c r="C1455" s="174" t="s">
        <v>2191</v>
      </c>
      <c r="D1455" s="174" t="s">
        <v>323</v>
      </c>
      <c r="E1455" s="175" t="s">
        <v>2192</v>
      </c>
      <c r="F1455" s="176" t="s">
        <v>2193</v>
      </c>
      <c r="G1455" s="177" t="s">
        <v>497</v>
      </c>
      <c r="H1455" s="178">
        <v>65.819999999999993</v>
      </c>
      <c r="I1455" s="179"/>
      <c r="J1455" s="180">
        <f>ROUND(I1455*H1455,0)</f>
        <v>0</v>
      </c>
      <c r="K1455" s="176" t="s">
        <v>327</v>
      </c>
      <c r="L1455" s="39"/>
      <c r="M1455" s="181" t="s">
        <v>1</v>
      </c>
      <c r="N1455" s="182" t="s">
        <v>42</v>
      </c>
      <c r="O1455" s="77"/>
      <c r="P1455" s="183">
        <f>O1455*H1455</f>
        <v>0</v>
      </c>
      <c r="Q1455" s="183">
        <v>0.001709216</v>
      </c>
      <c r="R1455" s="183">
        <f>Q1455*H1455</f>
        <v>0.11250059711999999</v>
      </c>
      <c r="S1455" s="183">
        <v>0</v>
      </c>
      <c r="T1455" s="184">
        <f>S1455*H1455</f>
        <v>0</v>
      </c>
      <c r="U1455" s="38"/>
      <c r="V1455" s="38"/>
      <c r="W1455" s="38"/>
      <c r="X1455" s="38"/>
      <c r="Y1455" s="38"/>
      <c r="Z1455" s="38"/>
      <c r="AA1455" s="38"/>
      <c r="AB1455" s="38"/>
      <c r="AC1455" s="38"/>
      <c r="AD1455" s="38"/>
      <c r="AE1455" s="38"/>
      <c r="AR1455" s="185" t="s">
        <v>415</v>
      </c>
      <c r="AT1455" s="185" t="s">
        <v>323</v>
      </c>
      <c r="AU1455" s="185" t="s">
        <v>85</v>
      </c>
      <c r="AY1455" s="19" t="s">
        <v>321</v>
      </c>
      <c r="BE1455" s="186">
        <f>IF(N1455="základní",J1455,0)</f>
        <v>0</v>
      </c>
      <c r="BF1455" s="186">
        <f>IF(N1455="snížená",J1455,0)</f>
        <v>0</v>
      </c>
      <c r="BG1455" s="186">
        <f>IF(N1455="zákl. přenesená",J1455,0)</f>
        <v>0</v>
      </c>
      <c r="BH1455" s="186">
        <f>IF(N1455="sníž. přenesená",J1455,0)</f>
        <v>0</v>
      </c>
      <c r="BI1455" s="186">
        <f>IF(N1455="nulová",J1455,0)</f>
        <v>0</v>
      </c>
      <c r="BJ1455" s="19" t="s">
        <v>8</v>
      </c>
      <c r="BK1455" s="186">
        <f>ROUND(I1455*H1455,0)</f>
        <v>0</v>
      </c>
      <c r="BL1455" s="19" t="s">
        <v>415</v>
      </c>
      <c r="BM1455" s="185" t="s">
        <v>2194</v>
      </c>
    </row>
    <row r="1456" s="13" customFormat="1">
      <c r="A1456" s="13"/>
      <c r="B1456" s="187"/>
      <c r="C1456" s="13"/>
      <c r="D1456" s="188" t="s">
        <v>329</v>
      </c>
      <c r="E1456" s="189" t="s">
        <v>1</v>
      </c>
      <c r="F1456" s="190" t="s">
        <v>2195</v>
      </c>
      <c r="G1456" s="13"/>
      <c r="H1456" s="191">
        <v>16.100000000000001</v>
      </c>
      <c r="I1456" s="192"/>
      <c r="J1456" s="13"/>
      <c r="K1456" s="13"/>
      <c r="L1456" s="187"/>
      <c r="M1456" s="193"/>
      <c r="N1456" s="194"/>
      <c r="O1456" s="194"/>
      <c r="P1456" s="194"/>
      <c r="Q1456" s="194"/>
      <c r="R1456" s="194"/>
      <c r="S1456" s="194"/>
      <c r="T1456" s="195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189" t="s">
        <v>329</v>
      </c>
      <c r="AU1456" s="189" t="s">
        <v>85</v>
      </c>
      <c r="AV1456" s="13" t="s">
        <v>85</v>
      </c>
      <c r="AW1456" s="13" t="s">
        <v>33</v>
      </c>
      <c r="AX1456" s="13" t="s">
        <v>77</v>
      </c>
      <c r="AY1456" s="189" t="s">
        <v>321</v>
      </c>
    </row>
    <row r="1457" s="13" customFormat="1">
      <c r="A1457" s="13"/>
      <c r="B1457" s="187"/>
      <c r="C1457" s="13"/>
      <c r="D1457" s="188" t="s">
        <v>329</v>
      </c>
      <c r="E1457" s="189" t="s">
        <v>1</v>
      </c>
      <c r="F1457" s="190" t="s">
        <v>2196</v>
      </c>
      <c r="G1457" s="13"/>
      <c r="H1457" s="191">
        <v>19.899999999999999</v>
      </c>
      <c r="I1457" s="192"/>
      <c r="J1457" s="13"/>
      <c r="K1457" s="13"/>
      <c r="L1457" s="187"/>
      <c r="M1457" s="193"/>
      <c r="N1457" s="194"/>
      <c r="O1457" s="194"/>
      <c r="P1457" s="194"/>
      <c r="Q1457" s="194"/>
      <c r="R1457" s="194"/>
      <c r="S1457" s="194"/>
      <c r="T1457" s="195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189" t="s">
        <v>329</v>
      </c>
      <c r="AU1457" s="189" t="s">
        <v>85</v>
      </c>
      <c r="AV1457" s="13" t="s">
        <v>85</v>
      </c>
      <c r="AW1457" s="13" t="s">
        <v>33</v>
      </c>
      <c r="AX1457" s="13" t="s">
        <v>77</v>
      </c>
      <c r="AY1457" s="189" t="s">
        <v>321</v>
      </c>
    </row>
    <row r="1458" s="13" customFormat="1">
      <c r="A1458" s="13"/>
      <c r="B1458" s="187"/>
      <c r="C1458" s="13"/>
      <c r="D1458" s="188" t="s">
        <v>329</v>
      </c>
      <c r="E1458" s="189" t="s">
        <v>1</v>
      </c>
      <c r="F1458" s="190" t="s">
        <v>2197</v>
      </c>
      <c r="G1458" s="13"/>
      <c r="H1458" s="191">
        <v>26.780000000000001</v>
      </c>
      <c r="I1458" s="192"/>
      <c r="J1458" s="13"/>
      <c r="K1458" s="13"/>
      <c r="L1458" s="187"/>
      <c r="M1458" s="193"/>
      <c r="N1458" s="194"/>
      <c r="O1458" s="194"/>
      <c r="P1458" s="194"/>
      <c r="Q1458" s="194"/>
      <c r="R1458" s="194"/>
      <c r="S1458" s="194"/>
      <c r="T1458" s="195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189" t="s">
        <v>329</v>
      </c>
      <c r="AU1458" s="189" t="s">
        <v>85</v>
      </c>
      <c r="AV1458" s="13" t="s">
        <v>85</v>
      </c>
      <c r="AW1458" s="13" t="s">
        <v>33</v>
      </c>
      <c r="AX1458" s="13" t="s">
        <v>77</v>
      </c>
      <c r="AY1458" s="189" t="s">
        <v>321</v>
      </c>
    </row>
    <row r="1459" s="13" customFormat="1">
      <c r="A1459" s="13"/>
      <c r="B1459" s="187"/>
      <c r="C1459" s="13"/>
      <c r="D1459" s="188" t="s">
        <v>329</v>
      </c>
      <c r="E1459" s="189" t="s">
        <v>1</v>
      </c>
      <c r="F1459" s="190" t="s">
        <v>2198</v>
      </c>
      <c r="G1459" s="13"/>
      <c r="H1459" s="191">
        <v>3.04</v>
      </c>
      <c r="I1459" s="192"/>
      <c r="J1459" s="13"/>
      <c r="K1459" s="13"/>
      <c r="L1459" s="187"/>
      <c r="M1459" s="193"/>
      <c r="N1459" s="194"/>
      <c r="O1459" s="194"/>
      <c r="P1459" s="194"/>
      <c r="Q1459" s="194"/>
      <c r="R1459" s="194"/>
      <c r="S1459" s="194"/>
      <c r="T1459" s="195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189" t="s">
        <v>329</v>
      </c>
      <c r="AU1459" s="189" t="s">
        <v>85</v>
      </c>
      <c r="AV1459" s="13" t="s">
        <v>85</v>
      </c>
      <c r="AW1459" s="13" t="s">
        <v>33</v>
      </c>
      <c r="AX1459" s="13" t="s">
        <v>77</v>
      </c>
      <c r="AY1459" s="189" t="s">
        <v>321</v>
      </c>
    </row>
    <row r="1460" s="14" customFormat="1">
      <c r="A1460" s="14"/>
      <c r="B1460" s="196"/>
      <c r="C1460" s="14"/>
      <c r="D1460" s="188" t="s">
        <v>329</v>
      </c>
      <c r="E1460" s="197" t="s">
        <v>1</v>
      </c>
      <c r="F1460" s="198" t="s">
        <v>2190</v>
      </c>
      <c r="G1460" s="14"/>
      <c r="H1460" s="199">
        <v>65.819999999999993</v>
      </c>
      <c r="I1460" s="200"/>
      <c r="J1460" s="14"/>
      <c r="K1460" s="14"/>
      <c r="L1460" s="196"/>
      <c r="M1460" s="201"/>
      <c r="N1460" s="202"/>
      <c r="O1460" s="202"/>
      <c r="P1460" s="202"/>
      <c r="Q1460" s="202"/>
      <c r="R1460" s="202"/>
      <c r="S1460" s="202"/>
      <c r="T1460" s="203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197" t="s">
        <v>329</v>
      </c>
      <c r="AU1460" s="197" t="s">
        <v>85</v>
      </c>
      <c r="AV1460" s="14" t="s">
        <v>88</v>
      </c>
      <c r="AW1460" s="14" t="s">
        <v>33</v>
      </c>
      <c r="AX1460" s="14" t="s">
        <v>8</v>
      </c>
      <c r="AY1460" s="197" t="s">
        <v>321</v>
      </c>
    </row>
    <row r="1461" s="2" customFormat="1" ht="24.15" customHeight="1">
      <c r="A1461" s="38"/>
      <c r="B1461" s="173"/>
      <c r="C1461" s="174" t="s">
        <v>2199</v>
      </c>
      <c r="D1461" s="174" t="s">
        <v>323</v>
      </c>
      <c r="E1461" s="175" t="s">
        <v>2200</v>
      </c>
      <c r="F1461" s="176" t="s">
        <v>2201</v>
      </c>
      <c r="G1461" s="177" t="s">
        <v>497</v>
      </c>
      <c r="H1461" s="178">
        <v>1.2</v>
      </c>
      <c r="I1461" s="179"/>
      <c r="J1461" s="180">
        <f>ROUND(I1461*H1461,0)</f>
        <v>0</v>
      </c>
      <c r="K1461" s="176" t="s">
        <v>327</v>
      </c>
      <c r="L1461" s="39"/>
      <c r="M1461" s="181" t="s">
        <v>1</v>
      </c>
      <c r="N1461" s="182" t="s">
        <v>42</v>
      </c>
      <c r="O1461" s="77"/>
      <c r="P1461" s="183">
        <f>O1461*H1461</f>
        <v>0</v>
      </c>
      <c r="Q1461" s="183">
        <v>0.0033832160000000001</v>
      </c>
      <c r="R1461" s="183">
        <f>Q1461*H1461</f>
        <v>0.0040598591999999999</v>
      </c>
      <c r="S1461" s="183">
        <v>0</v>
      </c>
      <c r="T1461" s="184">
        <f>S1461*H1461</f>
        <v>0</v>
      </c>
      <c r="U1461" s="38"/>
      <c r="V1461" s="38"/>
      <c r="W1461" s="38"/>
      <c r="X1461" s="38"/>
      <c r="Y1461" s="38"/>
      <c r="Z1461" s="38"/>
      <c r="AA1461" s="38"/>
      <c r="AB1461" s="38"/>
      <c r="AC1461" s="38"/>
      <c r="AD1461" s="38"/>
      <c r="AE1461" s="38"/>
      <c r="AR1461" s="185" t="s">
        <v>415</v>
      </c>
      <c r="AT1461" s="185" t="s">
        <v>323</v>
      </c>
      <c r="AU1461" s="185" t="s">
        <v>85</v>
      </c>
      <c r="AY1461" s="19" t="s">
        <v>321</v>
      </c>
      <c r="BE1461" s="186">
        <f>IF(N1461="základní",J1461,0)</f>
        <v>0</v>
      </c>
      <c r="BF1461" s="186">
        <f>IF(N1461="snížená",J1461,0)</f>
        <v>0</v>
      </c>
      <c r="BG1461" s="186">
        <f>IF(N1461="zákl. přenesená",J1461,0)</f>
        <v>0</v>
      </c>
      <c r="BH1461" s="186">
        <f>IF(N1461="sníž. přenesená",J1461,0)</f>
        <v>0</v>
      </c>
      <c r="BI1461" s="186">
        <f>IF(N1461="nulová",J1461,0)</f>
        <v>0</v>
      </c>
      <c r="BJ1461" s="19" t="s">
        <v>8</v>
      </c>
      <c r="BK1461" s="186">
        <f>ROUND(I1461*H1461,0)</f>
        <v>0</v>
      </c>
      <c r="BL1461" s="19" t="s">
        <v>415</v>
      </c>
      <c r="BM1461" s="185" t="s">
        <v>2202</v>
      </c>
    </row>
    <row r="1462" s="13" customFormat="1">
      <c r="A1462" s="13"/>
      <c r="B1462" s="187"/>
      <c r="C1462" s="13"/>
      <c r="D1462" s="188" t="s">
        <v>329</v>
      </c>
      <c r="E1462" s="189" t="s">
        <v>1</v>
      </c>
      <c r="F1462" s="190" t="s">
        <v>2203</v>
      </c>
      <c r="G1462" s="13"/>
      <c r="H1462" s="191">
        <v>1.2</v>
      </c>
      <c r="I1462" s="192"/>
      <c r="J1462" s="13"/>
      <c r="K1462" s="13"/>
      <c r="L1462" s="187"/>
      <c r="M1462" s="193"/>
      <c r="N1462" s="194"/>
      <c r="O1462" s="194"/>
      <c r="P1462" s="194"/>
      <c r="Q1462" s="194"/>
      <c r="R1462" s="194"/>
      <c r="S1462" s="194"/>
      <c r="T1462" s="195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189" t="s">
        <v>329</v>
      </c>
      <c r="AU1462" s="189" t="s">
        <v>85</v>
      </c>
      <c r="AV1462" s="13" t="s">
        <v>85</v>
      </c>
      <c r="AW1462" s="13" t="s">
        <v>33</v>
      </c>
      <c r="AX1462" s="13" t="s">
        <v>77</v>
      </c>
      <c r="AY1462" s="189" t="s">
        <v>321</v>
      </c>
    </row>
    <row r="1463" s="14" customFormat="1">
      <c r="A1463" s="14"/>
      <c r="B1463" s="196"/>
      <c r="C1463" s="14"/>
      <c r="D1463" s="188" t="s">
        <v>329</v>
      </c>
      <c r="E1463" s="197" t="s">
        <v>1</v>
      </c>
      <c r="F1463" s="198" t="s">
        <v>2204</v>
      </c>
      <c r="G1463" s="14"/>
      <c r="H1463" s="199">
        <v>1.2</v>
      </c>
      <c r="I1463" s="200"/>
      <c r="J1463" s="14"/>
      <c r="K1463" s="14"/>
      <c r="L1463" s="196"/>
      <c r="M1463" s="201"/>
      <c r="N1463" s="202"/>
      <c r="O1463" s="202"/>
      <c r="P1463" s="202"/>
      <c r="Q1463" s="202"/>
      <c r="R1463" s="202"/>
      <c r="S1463" s="202"/>
      <c r="T1463" s="203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197" t="s">
        <v>329</v>
      </c>
      <c r="AU1463" s="197" t="s">
        <v>85</v>
      </c>
      <c r="AV1463" s="14" t="s">
        <v>88</v>
      </c>
      <c r="AW1463" s="14" t="s">
        <v>33</v>
      </c>
      <c r="AX1463" s="14" t="s">
        <v>8</v>
      </c>
      <c r="AY1463" s="197" t="s">
        <v>321</v>
      </c>
    </row>
    <row r="1464" s="2" customFormat="1" ht="24.15" customHeight="1">
      <c r="A1464" s="38"/>
      <c r="B1464" s="173"/>
      <c r="C1464" s="174" t="s">
        <v>2205</v>
      </c>
      <c r="D1464" s="174" t="s">
        <v>323</v>
      </c>
      <c r="E1464" s="175" t="s">
        <v>2206</v>
      </c>
      <c r="F1464" s="176" t="s">
        <v>2207</v>
      </c>
      <c r="G1464" s="177" t="s">
        <v>497</v>
      </c>
      <c r="H1464" s="178">
        <v>77.599999999999994</v>
      </c>
      <c r="I1464" s="179"/>
      <c r="J1464" s="180">
        <f>ROUND(I1464*H1464,0)</f>
        <v>0</v>
      </c>
      <c r="K1464" s="176" t="s">
        <v>327</v>
      </c>
      <c r="L1464" s="39"/>
      <c r="M1464" s="181" t="s">
        <v>1</v>
      </c>
      <c r="N1464" s="182" t="s">
        <v>42</v>
      </c>
      <c r="O1464" s="77"/>
      <c r="P1464" s="183">
        <f>O1464*H1464</f>
        <v>0</v>
      </c>
      <c r="Q1464" s="183">
        <v>0.00087221599999999999</v>
      </c>
      <c r="R1464" s="183">
        <f>Q1464*H1464</f>
        <v>0.067683961599999995</v>
      </c>
      <c r="S1464" s="183">
        <v>0</v>
      </c>
      <c r="T1464" s="184">
        <f>S1464*H1464</f>
        <v>0</v>
      </c>
      <c r="U1464" s="38"/>
      <c r="V1464" s="38"/>
      <c r="W1464" s="38"/>
      <c r="X1464" s="38"/>
      <c r="Y1464" s="38"/>
      <c r="Z1464" s="38"/>
      <c r="AA1464" s="38"/>
      <c r="AB1464" s="38"/>
      <c r="AC1464" s="38"/>
      <c r="AD1464" s="38"/>
      <c r="AE1464" s="38"/>
      <c r="AR1464" s="185" t="s">
        <v>415</v>
      </c>
      <c r="AT1464" s="185" t="s">
        <v>323</v>
      </c>
      <c r="AU1464" s="185" t="s">
        <v>85</v>
      </c>
      <c r="AY1464" s="19" t="s">
        <v>321</v>
      </c>
      <c r="BE1464" s="186">
        <f>IF(N1464="základní",J1464,0)</f>
        <v>0</v>
      </c>
      <c r="BF1464" s="186">
        <f>IF(N1464="snížená",J1464,0)</f>
        <v>0</v>
      </c>
      <c r="BG1464" s="186">
        <f>IF(N1464="zákl. přenesená",J1464,0)</f>
        <v>0</v>
      </c>
      <c r="BH1464" s="186">
        <f>IF(N1464="sníž. přenesená",J1464,0)</f>
        <v>0</v>
      </c>
      <c r="BI1464" s="186">
        <f>IF(N1464="nulová",J1464,0)</f>
        <v>0</v>
      </c>
      <c r="BJ1464" s="19" t="s">
        <v>8</v>
      </c>
      <c r="BK1464" s="186">
        <f>ROUND(I1464*H1464,0)</f>
        <v>0</v>
      </c>
      <c r="BL1464" s="19" t="s">
        <v>415</v>
      </c>
      <c r="BM1464" s="185" t="s">
        <v>2208</v>
      </c>
    </row>
    <row r="1465" s="13" customFormat="1">
      <c r="A1465" s="13"/>
      <c r="B1465" s="187"/>
      <c r="C1465" s="13"/>
      <c r="D1465" s="188" t="s">
        <v>329</v>
      </c>
      <c r="E1465" s="189" t="s">
        <v>1</v>
      </c>
      <c r="F1465" s="190" t="s">
        <v>2209</v>
      </c>
      <c r="G1465" s="13"/>
      <c r="H1465" s="191">
        <v>37.799999999999997</v>
      </c>
      <c r="I1465" s="192"/>
      <c r="J1465" s="13"/>
      <c r="K1465" s="13"/>
      <c r="L1465" s="187"/>
      <c r="M1465" s="193"/>
      <c r="N1465" s="194"/>
      <c r="O1465" s="194"/>
      <c r="P1465" s="194"/>
      <c r="Q1465" s="194"/>
      <c r="R1465" s="194"/>
      <c r="S1465" s="194"/>
      <c r="T1465" s="195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189" t="s">
        <v>329</v>
      </c>
      <c r="AU1465" s="189" t="s">
        <v>85</v>
      </c>
      <c r="AV1465" s="13" t="s">
        <v>85</v>
      </c>
      <c r="AW1465" s="13" t="s">
        <v>33</v>
      </c>
      <c r="AX1465" s="13" t="s">
        <v>77</v>
      </c>
      <c r="AY1465" s="189" t="s">
        <v>321</v>
      </c>
    </row>
    <row r="1466" s="13" customFormat="1">
      <c r="A1466" s="13"/>
      <c r="B1466" s="187"/>
      <c r="C1466" s="13"/>
      <c r="D1466" s="188" t="s">
        <v>329</v>
      </c>
      <c r="E1466" s="189" t="s">
        <v>1</v>
      </c>
      <c r="F1466" s="190" t="s">
        <v>2210</v>
      </c>
      <c r="G1466" s="13"/>
      <c r="H1466" s="191">
        <v>27.199999999999999</v>
      </c>
      <c r="I1466" s="192"/>
      <c r="J1466" s="13"/>
      <c r="K1466" s="13"/>
      <c r="L1466" s="187"/>
      <c r="M1466" s="193"/>
      <c r="N1466" s="194"/>
      <c r="O1466" s="194"/>
      <c r="P1466" s="194"/>
      <c r="Q1466" s="194"/>
      <c r="R1466" s="194"/>
      <c r="S1466" s="194"/>
      <c r="T1466" s="195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189" t="s">
        <v>329</v>
      </c>
      <c r="AU1466" s="189" t="s">
        <v>85</v>
      </c>
      <c r="AV1466" s="13" t="s">
        <v>85</v>
      </c>
      <c r="AW1466" s="13" t="s">
        <v>33</v>
      </c>
      <c r="AX1466" s="13" t="s">
        <v>77</v>
      </c>
      <c r="AY1466" s="189" t="s">
        <v>321</v>
      </c>
    </row>
    <row r="1467" s="13" customFormat="1">
      <c r="A1467" s="13"/>
      <c r="B1467" s="187"/>
      <c r="C1467" s="13"/>
      <c r="D1467" s="188" t="s">
        <v>329</v>
      </c>
      <c r="E1467" s="189" t="s">
        <v>1</v>
      </c>
      <c r="F1467" s="190" t="s">
        <v>2211</v>
      </c>
      <c r="G1467" s="13"/>
      <c r="H1467" s="191">
        <v>12.6</v>
      </c>
      <c r="I1467" s="192"/>
      <c r="J1467" s="13"/>
      <c r="K1467" s="13"/>
      <c r="L1467" s="187"/>
      <c r="M1467" s="193"/>
      <c r="N1467" s="194"/>
      <c r="O1467" s="194"/>
      <c r="P1467" s="194"/>
      <c r="Q1467" s="194"/>
      <c r="R1467" s="194"/>
      <c r="S1467" s="194"/>
      <c r="T1467" s="195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189" t="s">
        <v>329</v>
      </c>
      <c r="AU1467" s="189" t="s">
        <v>85</v>
      </c>
      <c r="AV1467" s="13" t="s">
        <v>85</v>
      </c>
      <c r="AW1467" s="13" t="s">
        <v>33</v>
      </c>
      <c r="AX1467" s="13" t="s">
        <v>77</v>
      </c>
      <c r="AY1467" s="189" t="s">
        <v>321</v>
      </c>
    </row>
    <row r="1468" s="14" customFormat="1">
      <c r="A1468" s="14"/>
      <c r="B1468" s="196"/>
      <c r="C1468" s="14"/>
      <c r="D1468" s="188" t="s">
        <v>329</v>
      </c>
      <c r="E1468" s="197" t="s">
        <v>1</v>
      </c>
      <c r="F1468" s="198" t="s">
        <v>2212</v>
      </c>
      <c r="G1468" s="14"/>
      <c r="H1468" s="199">
        <v>77.599999999999994</v>
      </c>
      <c r="I1468" s="200"/>
      <c r="J1468" s="14"/>
      <c r="K1468" s="14"/>
      <c r="L1468" s="196"/>
      <c r="M1468" s="201"/>
      <c r="N1468" s="202"/>
      <c r="O1468" s="202"/>
      <c r="P1468" s="202"/>
      <c r="Q1468" s="202"/>
      <c r="R1468" s="202"/>
      <c r="S1468" s="202"/>
      <c r="T1468" s="203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197" t="s">
        <v>329</v>
      </c>
      <c r="AU1468" s="197" t="s">
        <v>85</v>
      </c>
      <c r="AV1468" s="14" t="s">
        <v>88</v>
      </c>
      <c r="AW1468" s="14" t="s">
        <v>33</v>
      </c>
      <c r="AX1468" s="14" t="s">
        <v>8</v>
      </c>
      <c r="AY1468" s="197" t="s">
        <v>321</v>
      </c>
    </row>
    <row r="1469" s="2" customFormat="1" ht="24.15" customHeight="1">
      <c r="A1469" s="38"/>
      <c r="B1469" s="173"/>
      <c r="C1469" s="174" t="s">
        <v>2213</v>
      </c>
      <c r="D1469" s="174" t="s">
        <v>323</v>
      </c>
      <c r="E1469" s="175" t="s">
        <v>2214</v>
      </c>
      <c r="F1469" s="176" t="s">
        <v>2215</v>
      </c>
      <c r="G1469" s="177" t="s">
        <v>418</v>
      </c>
      <c r="H1469" s="178">
        <v>6</v>
      </c>
      <c r="I1469" s="179"/>
      <c r="J1469" s="180">
        <f>ROUND(I1469*H1469,0)</f>
        <v>0</v>
      </c>
      <c r="K1469" s="176" t="s">
        <v>327</v>
      </c>
      <c r="L1469" s="39"/>
      <c r="M1469" s="181" t="s">
        <v>1</v>
      </c>
      <c r="N1469" s="182" t="s">
        <v>42</v>
      </c>
      <c r="O1469" s="77"/>
      <c r="P1469" s="183">
        <f>O1469*H1469</f>
        <v>0</v>
      </c>
      <c r="Q1469" s="183">
        <v>1.0564799999999999E-05</v>
      </c>
      <c r="R1469" s="183">
        <f>Q1469*H1469</f>
        <v>6.3388799999999999E-05</v>
      </c>
      <c r="S1469" s="183">
        <v>0</v>
      </c>
      <c r="T1469" s="184">
        <f>S1469*H1469</f>
        <v>0</v>
      </c>
      <c r="U1469" s="38"/>
      <c r="V1469" s="38"/>
      <c r="W1469" s="38"/>
      <c r="X1469" s="38"/>
      <c r="Y1469" s="38"/>
      <c r="Z1469" s="38"/>
      <c r="AA1469" s="38"/>
      <c r="AB1469" s="38"/>
      <c r="AC1469" s="38"/>
      <c r="AD1469" s="38"/>
      <c r="AE1469" s="38"/>
      <c r="AR1469" s="185" t="s">
        <v>415</v>
      </c>
      <c r="AT1469" s="185" t="s">
        <v>323</v>
      </c>
      <c r="AU1469" s="185" t="s">
        <v>85</v>
      </c>
      <c r="AY1469" s="19" t="s">
        <v>321</v>
      </c>
      <c r="BE1469" s="186">
        <f>IF(N1469="základní",J1469,0)</f>
        <v>0</v>
      </c>
      <c r="BF1469" s="186">
        <f>IF(N1469="snížená",J1469,0)</f>
        <v>0</v>
      </c>
      <c r="BG1469" s="186">
        <f>IF(N1469="zákl. přenesená",J1469,0)</f>
        <v>0</v>
      </c>
      <c r="BH1469" s="186">
        <f>IF(N1469="sníž. přenesená",J1469,0)</f>
        <v>0</v>
      </c>
      <c r="BI1469" s="186">
        <f>IF(N1469="nulová",J1469,0)</f>
        <v>0</v>
      </c>
      <c r="BJ1469" s="19" t="s">
        <v>8</v>
      </c>
      <c r="BK1469" s="186">
        <f>ROUND(I1469*H1469,0)</f>
        <v>0</v>
      </c>
      <c r="BL1469" s="19" t="s">
        <v>415</v>
      </c>
      <c r="BM1469" s="185" t="s">
        <v>2216</v>
      </c>
    </row>
    <row r="1470" s="13" customFormat="1">
      <c r="A1470" s="13"/>
      <c r="B1470" s="187"/>
      <c r="C1470" s="13"/>
      <c r="D1470" s="188" t="s">
        <v>329</v>
      </c>
      <c r="E1470" s="189" t="s">
        <v>1</v>
      </c>
      <c r="F1470" s="190" t="s">
        <v>2217</v>
      </c>
      <c r="G1470" s="13"/>
      <c r="H1470" s="191">
        <v>6</v>
      </c>
      <c r="I1470" s="192"/>
      <c r="J1470" s="13"/>
      <c r="K1470" s="13"/>
      <c r="L1470" s="187"/>
      <c r="M1470" s="193"/>
      <c r="N1470" s="194"/>
      <c r="O1470" s="194"/>
      <c r="P1470" s="194"/>
      <c r="Q1470" s="194"/>
      <c r="R1470" s="194"/>
      <c r="S1470" s="194"/>
      <c r="T1470" s="195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189" t="s">
        <v>329</v>
      </c>
      <c r="AU1470" s="189" t="s">
        <v>85</v>
      </c>
      <c r="AV1470" s="13" t="s">
        <v>85</v>
      </c>
      <c r="AW1470" s="13" t="s">
        <v>33</v>
      </c>
      <c r="AX1470" s="13" t="s">
        <v>8</v>
      </c>
      <c r="AY1470" s="189" t="s">
        <v>321</v>
      </c>
    </row>
    <row r="1471" s="2" customFormat="1" ht="21.75" customHeight="1">
      <c r="A1471" s="38"/>
      <c r="B1471" s="173"/>
      <c r="C1471" s="212" t="s">
        <v>2218</v>
      </c>
      <c r="D1471" s="212" t="s">
        <v>550</v>
      </c>
      <c r="E1471" s="213" t="s">
        <v>2219</v>
      </c>
      <c r="F1471" s="214" t="s">
        <v>2220</v>
      </c>
      <c r="G1471" s="215" t="s">
        <v>418</v>
      </c>
      <c r="H1471" s="216">
        <v>6</v>
      </c>
      <c r="I1471" s="217"/>
      <c r="J1471" s="218">
        <f>ROUND(I1471*H1471,0)</f>
        <v>0</v>
      </c>
      <c r="K1471" s="214" t="s">
        <v>327</v>
      </c>
      <c r="L1471" s="219"/>
      <c r="M1471" s="220" t="s">
        <v>1</v>
      </c>
      <c r="N1471" s="221" t="s">
        <v>42</v>
      </c>
      <c r="O1471" s="77"/>
      <c r="P1471" s="183">
        <f>O1471*H1471</f>
        <v>0</v>
      </c>
      <c r="Q1471" s="183">
        <v>0.00063000000000000003</v>
      </c>
      <c r="R1471" s="183">
        <f>Q1471*H1471</f>
        <v>0.0037800000000000004</v>
      </c>
      <c r="S1471" s="183">
        <v>0</v>
      </c>
      <c r="T1471" s="184">
        <f>S1471*H1471</f>
        <v>0</v>
      </c>
      <c r="U1471" s="38"/>
      <c r="V1471" s="38"/>
      <c r="W1471" s="38"/>
      <c r="X1471" s="38"/>
      <c r="Y1471" s="38"/>
      <c r="Z1471" s="38"/>
      <c r="AA1471" s="38"/>
      <c r="AB1471" s="38"/>
      <c r="AC1471" s="38"/>
      <c r="AD1471" s="38"/>
      <c r="AE1471" s="38"/>
      <c r="AR1471" s="185" t="s">
        <v>530</v>
      </c>
      <c r="AT1471" s="185" t="s">
        <v>550</v>
      </c>
      <c r="AU1471" s="185" t="s">
        <v>85</v>
      </c>
      <c r="AY1471" s="19" t="s">
        <v>321</v>
      </c>
      <c r="BE1471" s="186">
        <f>IF(N1471="základní",J1471,0)</f>
        <v>0</v>
      </c>
      <c r="BF1471" s="186">
        <f>IF(N1471="snížená",J1471,0)</f>
        <v>0</v>
      </c>
      <c r="BG1471" s="186">
        <f>IF(N1471="zákl. přenesená",J1471,0)</f>
        <v>0</v>
      </c>
      <c r="BH1471" s="186">
        <f>IF(N1471="sníž. přenesená",J1471,0)</f>
        <v>0</v>
      </c>
      <c r="BI1471" s="186">
        <f>IF(N1471="nulová",J1471,0)</f>
        <v>0</v>
      </c>
      <c r="BJ1471" s="19" t="s">
        <v>8</v>
      </c>
      <c r="BK1471" s="186">
        <f>ROUND(I1471*H1471,0)</f>
        <v>0</v>
      </c>
      <c r="BL1471" s="19" t="s">
        <v>415</v>
      </c>
      <c r="BM1471" s="185" t="s">
        <v>2221</v>
      </c>
    </row>
    <row r="1472" s="2" customFormat="1" ht="24.15" customHeight="1">
      <c r="A1472" s="38"/>
      <c r="B1472" s="173"/>
      <c r="C1472" s="174" t="s">
        <v>2222</v>
      </c>
      <c r="D1472" s="174" t="s">
        <v>323</v>
      </c>
      <c r="E1472" s="175" t="s">
        <v>2223</v>
      </c>
      <c r="F1472" s="176" t="s">
        <v>2224</v>
      </c>
      <c r="G1472" s="177" t="s">
        <v>355</v>
      </c>
      <c r="H1472" s="178">
        <v>13.5</v>
      </c>
      <c r="I1472" s="179"/>
      <c r="J1472" s="180">
        <f>ROUND(I1472*H1472,0)</f>
        <v>0</v>
      </c>
      <c r="K1472" s="176" t="s">
        <v>327</v>
      </c>
      <c r="L1472" s="39"/>
      <c r="M1472" s="181" t="s">
        <v>1</v>
      </c>
      <c r="N1472" s="182" t="s">
        <v>42</v>
      </c>
      <c r="O1472" s="77"/>
      <c r="P1472" s="183">
        <f>O1472*H1472</f>
        <v>0</v>
      </c>
      <c r="Q1472" s="183">
        <v>0.0022858000000000002</v>
      </c>
      <c r="R1472" s="183">
        <f>Q1472*H1472</f>
        <v>0.030858300000000002</v>
      </c>
      <c r="S1472" s="183">
        <v>0</v>
      </c>
      <c r="T1472" s="184">
        <f>S1472*H1472</f>
        <v>0</v>
      </c>
      <c r="U1472" s="38"/>
      <c r="V1472" s="38"/>
      <c r="W1472" s="38"/>
      <c r="X1472" s="38"/>
      <c r="Y1472" s="38"/>
      <c r="Z1472" s="38"/>
      <c r="AA1472" s="38"/>
      <c r="AB1472" s="38"/>
      <c r="AC1472" s="38"/>
      <c r="AD1472" s="38"/>
      <c r="AE1472" s="38"/>
      <c r="AR1472" s="185" t="s">
        <v>415</v>
      </c>
      <c r="AT1472" s="185" t="s">
        <v>323</v>
      </c>
      <c r="AU1472" s="185" t="s">
        <v>85</v>
      </c>
      <c r="AY1472" s="19" t="s">
        <v>321</v>
      </c>
      <c r="BE1472" s="186">
        <f>IF(N1472="základní",J1472,0)</f>
        <v>0</v>
      </c>
      <c r="BF1472" s="186">
        <f>IF(N1472="snížená",J1472,0)</f>
        <v>0</v>
      </c>
      <c r="BG1472" s="186">
        <f>IF(N1472="zákl. přenesená",J1472,0)</f>
        <v>0</v>
      </c>
      <c r="BH1472" s="186">
        <f>IF(N1472="sníž. přenesená",J1472,0)</f>
        <v>0</v>
      </c>
      <c r="BI1472" s="186">
        <f>IF(N1472="nulová",J1472,0)</f>
        <v>0</v>
      </c>
      <c r="BJ1472" s="19" t="s">
        <v>8</v>
      </c>
      <c r="BK1472" s="186">
        <f>ROUND(I1472*H1472,0)</f>
        <v>0</v>
      </c>
      <c r="BL1472" s="19" t="s">
        <v>415</v>
      </c>
      <c r="BM1472" s="185" t="s">
        <v>2225</v>
      </c>
    </row>
    <row r="1473" s="13" customFormat="1">
      <c r="A1473" s="13"/>
      <c r="B1473" s="187"/>
      <c r="C1473" s="13"/>
      <c r="D1473" s="188" t="s">
        <v>329</v>
      </c>
      <c r="E1473" s="189" t="s">
        <v>1</v>
      </c>
      <c r="F1473" s="190" t="s">
        <v>2226</v>
      </c>
      <c r="G1473" s="13"/>
      <c r="H1473" s="191">
        <v>3.1499999999999999</v>
      </c>
      <c r="I1473" s="192"/>
      <c r="J1473" s="13"/>
      <c r="K1473" s="13"/>
      <c r="L1473" s="187"/>
      <c r="M1473" s="193"/>
      <c r="N1473" s="194"/>
      <c r="O1473" s="194"/>
      <c r="P1473" s="194"/>
      <c r="Q1473" s="194"/>
      <c r="R1473" s="194"/>
      <c r="S1473" s="194"/>
      <c r="T1473" s="195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189" t="s">
        <v>329</v>
      </c>
      <c r="AU1473" s="189" t="s">
        <v>85</v>
      </c>
      <c r="AV1473" s="13" t="s">
        <v>85</v>
      </c>
      <c r="AW1473" s="13" t="s">
        <v>33</v>
      </c>
      <c r="AX1473" s="13" t="s">
        <v>77</v>
      </c>
      <c r="AY1473" s="189" t="s">
        <v>321</v>
      </c>
    </row>
    <row r="1474" s="13" customFormat="1">
      <c r="A1474" s="13"/>
      <c r="B1474" s="187"/>
      <c r="C1474" s="13"/>
      <c r="D1474" s="188" t="s">
        <v>329</v>
      </c>
      <c r="E1474" s="189" t="s">
        <v>1</v>
      </c>
      <c r="F1474" s="190" t="s">
        <v>2227</v>
      </c>
      <c r="G1474" s="13"/>
      <c r="H1474" s="191">
        <v>2</v>
      </c>
      <c r="I1474" s="192"/>
      <c r="J1474" s="13"/>
      <c r="K1474" s="13"/>
      <c r="L1474" s="187"/>
      <c r="M1474" s="193"/>
      <c r="N1474" s="194"/>
      <c r="O1474" s="194"/>
      <c r="P1474" s="194"/>
      <c r="Q1474" s="194"/>
      <c r="R1474" s="194"/>
      <c r="S1474" s="194"/>
      <c r="T1474" s="195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189" t="s">
        <v>329</v>
      </c>
      <c r="AU1474" s="189" t="s">
        <v>85</v>
      </c>
      <c r="AV1474" s="13" t="s">
        <v>85</v>
      </c>
      <c r="AW1474" s="13" t="s">
        <v>33</v>
      </c>
      <c r="AX1474" s="13" t="s">
        <v>77</v>
      </c>
      <c r="AY1474" s="189" t="s">
        <v>321</v>
      </c>
    </row>
    <row r="1475" s="13" customFormat="1">
      <c r="A1475" s="13"/>
      <c r="B1475" s="187"/>
      <c r="C1475" s="13"/>
      <c r="D1475" s="188" t="s">
        <v>329</v>
      </c>
      <c r="E1475" s="189" t="s">
        <v>1</v>
      </c>
      <c r="F1475" s="190" t="s">
        <v>2228</v>
      </c>
      <c r="G1475" s="13"/>
      <c r="H1475" s="191">
        <v>1.1499999999999999</v>
      </c>
      <c r="I1475" s="192"/>
      <c r="J1475" s="13"/>
      <c r="K1475" s="13"/>
      <c r="L1475" s="187"/>
      <c r="M1475" s="193"/>
      <c r="N1475" s="194"/>
      <c r="O1475" s="194"/>
      <c r="P1475" s="194"/>
      <c r="Q1475" s="194"/>
      <c r="R1475" s="194"/>
      <c r="S1475" s="194"/>
      <c r="T1475" s="195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189" t="s">
        <v>329</v>
      </c>
      <c r="AU1475" s="189" t="s">
        <v>85</v>
      </c>
      <c r="AV1475" s="13" t="s">
        <v>85</v>
      </c>
      <c r="AW1475" s="13" t="s">
        <v>33</v>
      </c>
      <c r="AX1475" s="13" t="s">
        <v>77</v>
      </c>
      <c r="AY1475" s="189" t="s">
        <v>321</v>
      </c>
    </row>
    <row r="1476" s="13" customFormat="1">
      <c r="A1476" s="13"/>
      <c r="B1476" s="187"/>
      <c r="C1476" s="13"/>
      <c r="D1476" s="188" t="s">
        <v>329</v>
      </c>
      <c r="E1476" s="189" t="s">
        <v>1</v>
      </c>
      <c r="F1476" s="190" t="s">
        <v>2229</v>
      </c>
      <c r="G1476" s="13"/>
      <c r="H1476" s="191">
        <v>2.7000000000000002</v>
      </c>
      <c r="I1476" s="192"/>
      <c r="J1476" s="13"/>
      <c r="K1476" s="13"/>
      <c r="L1476" s="187"/>
      <c r="M1476" s="193"/>
      <c r="N1476" s="194"/>
      <c r="O1476" s="194"/>
      <c r="P1476" s="194"/>
      <c r="Q1476" s="194"/>
      <c r="R1476" s="194"/>
      <c r="S1476" s="194"/>
      <c r="T1476" s="195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189" t="s">
        <v>329</v>
      </c>
      <c r="AU1476" s="189" t="s">
        <v>85</v>
      </c>
      <c r="AV1476" s="13" t="s">
        <v>85</v>
      </c>
      <c r="AW1476" s="13" t="s">
        <v>33</v>
      </c>
      <c r="AX1476" s="13" t="s">
        <v>77</v>
      </c>
      <c r="AY1476" s="189" t="s">
        <v>321</v>
      </c>
    </row>
    <row r="1477" s="13" customFormat="1">
      <c r="A1477" s="13"/>
      <c r="B1477" s="187"/>
      <c r="C1477" s="13"/>
      <c r="D1477" s="188" t="s">
        <v>329</v>
      </c>
      <c r="E1477" s="189" t="s">
        <v>1</v>
      </c>
      <c r="F1477" s="190" t="s">
        <v>2230</v>
      </c>
      <c r="G1477" s="13"/>
      <c r="H1477" s="191">
        <v>2</v>
      </c>
      <c r="I1477" s="192"/>
      <c r="J1477" s="13"/>
      <c r="K1477" s="13"/>
      <c r="L1477" s="187"/>
      <c r="M1477" s="193"/>
      <c r="N1477" s="194"/>
      <c r="O1477" s="194"/>
      <c r="P1477" s="194"/>
      <c r="Q1477" s="194"/>
      <c r="R1477" s="194"/>
      <c r="S1477" s="194"/>
      <c r="T1477" s="195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189" t="s">
        <v>329</v>
      </c>
      <c r="AU1477" s="189" t="s">
        <v>85</v>
      </c>
      <c r="AV1477" s="13" t="s">
        <v>85</v>
      </c>
      <c r="AW1477" s="13" t="s">
        <v>33</v>
      </c>
      <c r="AX1477" s="13" t="s">
        <v>77</v>
      </c>
      <c r="AY1477" s="189" t="s">
        <v>321</v>
      </c>
    </row>
    <row r="1478" s="13" customFormat="1">
      <c r="A1478" s="13"/>
      <c r="B1478" s="187"/>
      <c r="C1478" s="13"/>
      <c r="D1478" s="188" t="s">
        <v>329</v>
      </c>
      <c r="E1478" s="189" t="s">
        <v>1</v>
      </c>
      <c r="F1478" s="190" t="s">
        <v>2231</v>
      </c>
      <c r="G1478" s="13"/>
      <c r="H1478" s="191">
        <v>2.5</v>
      </c>
      <c r="I1478" s="192"/>
      <c r="J1478" s="13"/>
      <c r="K1478" s="13"/>
      <c r="L1478" s="187"/>
      <c r="M1478" s="193"/>
      <c r="N1478" s="194"/>
      <c r="O1478" s="194"/>
      <c r="P1478" s="194"/>
      <c r="Q1478" s="194"/>
      <c r="R1478" s="194"/>
      <c r="S1478" s="194"/>
      <c r="T1478" s="195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189" t="s">
        <v>329</v>
      </c>
      <c r="AU1478" s="189" t="s">
        <v>85</v>
      </c>
      <c r="AV1478" s="13" t="s">
        <v>85</v>
      </c>
      <c r="AW1478" s="13" t="s">
        <v>33</v>
      </c>
      <c r="AX1478" s="13" t="s">
        <v>77</v>
      </c>
      <c r="AY1478" s="189" t="s">
        <v>321</v>
      </c>
    </row>
    <row r="1479" s="14" customFormat="1">
      <c r="A1479" s="14"/>
      <c r="B1479" s="196"/>
      <c r="C1479" s="14"/>
      <c r="D1479" s="188" t="s">
        <v>329</v>
      </c>
      <c r="E1479" s="197" t="s">
        <v>1</v>
      </c>
      <c r="F1479" s="198" t="s">
        <v>2132</v>
      </c>
      <c r="G1479" s="14"/>
      <c r="H1479" s="199">
        <v>13.5</v>
      </c>
      <c r="I1479" s="200"/>
      <c r="J1479" s="14"/>
      <c r="K1479" s="14"/>
      <c r="L1479" s="196"/>
      <c r="M1479" s="201"/>
      <c r="N1479" s="202"/>
      <c r="O1479" s="202"/>
      <c r="P1479" s="202"/>
      <c r="Q1479" s="202"/>
      <c r="R1479" s="202"/>
      <c r="S1479" s="202"/>
      <c r="T1479" s="203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197" t="s">
        <v>329</v>
      </c>
      <c r="AU1479" s="197" t="s">
        <v>85</v>
      </c>
      <c r="AV1479" s="14" t="s">
        <v>88</v>
      </c>
      <c r="AW1479" s="14" t="s">
        <v>33</v>
      </c>
      <c r="AX1479" s="14" t="s">
        <v>8</v>
      </c>
      <c r="AY1479" s="197" t="s">
        <v>321</v>
      </c>
    </row>
    <row r="1480" s="2" customFormat="1" ht="24.15" customHeight="1">
      <c r="A1480" s="38"/>
      <c r="B1480" s="173"/>
      <c r="C1480" s="174" t="s">
        <v>2232</v>
      </c>
      <c r="D1480" s="174" t="s">
        <v>323</v>
      </c>
      <c r="E1480" s="175" t="s">
        <v>2233</v>
      </c>
      <c r="F1480" s="176" t="s">
        <v>2234</v>
      </c>
      <c r="G1480" s="177" t="s">
        <v>497</v>
      </c>
      <c r="H1480" s="178">
        <v>74</v>
      </c>
      <c r="I1480" s="179"/>
      <c r="J1480" s="180">
        <f>ROUND(I1480*H1480,0)</f>
        <v>0</v>
      </c>
      <c r="K1480" s="176" t="s">
        <v>327</v>
      </c>
      <c r="L1480" s="39"/>
      <c r="M1480" s="181" t="s">
        <v>1</v>
      </c>
      <c r="N1480" s="182" t="s">
        <v>42</v>
      </c>
      <c r="O1480" s="77"/>
      <c r="P1480" s="183">
        <f>O1480*H1480</f>
        <v>0</v>
      </c>
      <c r="Q1480" s="183">
        <v>0.0028831500000000001</v>
      </c>
      <c r="R1480" s="183">
        <f>Q1480*H1480</f>
        <v>0.21335310000000002</v>
      </c>
      <c r="S1480" s="183">
        <v>0</v>
      </c>
      <c r="T1480" s="184">
        <f>S1480*H1480</f>
        <v>0</v>
      </c>
      <c r="U1480" s="38"/>
      <c r="V1480" s="38"/>
      <c r="W1480" s="38"/>
      <c r="X1480" s="38"/>
      <c r="Y1480" s="38"/>
      <c r="Z1480" s="38"/>
      <c r="AA1480" s="38"/>
      <c r="AB1480" s="38"/>
      <c r="AC1480" s="38"/>
      <c r="AD1480" s="38"/>
      <c r="AE1480" s="38"/>
      <c r="AR1480" s="185" t="s">
        <v>415</v>
      </c>
      <c r="AT1480" s="185" t="s">
        <v>323</v>
      </c>
      <c r="AU1480" s="185" t="s">
        <v>85</v>
      </c>
      <c r="AY1480" s="19" t="s">
        <v>321</v>
      </c>
      <c r="BE1480" s="186">
        <f>IF(N1480="základní",J1480,0)</f>
        <v>0</v>
      </c>
      <c r="BF1480" s="186">
        <f>IF(N1480="snížená",J1480,0)</f>
        <v>0</v>
      </c>
      <c r="BG1480" s="186">
        <f>IF(N1480="zákl. přenesená",J1480,0)</f>
        <v>0</v>
      </c>
      <c r="BH1480" s="186">
        <f>IF(N1480="sníž. přenesená",J1480,0)</f>
        <v>0</v>
      </c>
      <c r="BI1480" s="186">
        <f>IF(N1480="nulová",J1480,0)</f>
        <v>0</v>
      </c>
      <c r="BJ1480" s="19" t="s">
        <v>8</v>
      </c>
      <c r="BK1480" s="186">
        <f>ROUND(I1480*H1480,0)</f>
        <v>0</v>
      </c>
      <c r="BL1480" s="19" t="s">
        <v>415</v>
      </c>
      <c r="BM1480" s="185" t="s">
        <v>2235</v>
      </c>
    </row>
    <row r="1481" s="13" customFormat="1">
      <c r="A1481" s="13"/>
      <c r="B1481" s="187"/>
      <c r="C1481" s="13"/>
      <c r="D1481" s="188" t="s">
        <v>329</v>
      </c>
      <c r="E1481" s="189" t="s">
        <v>1</v>
      </c>
      <c r="F1481" s="190" t="s">
        <v>2236</v>
      </c>
      <c r="G1481" s="13"/>
      <c r="H1481" s="191">
        <v>74</v>
      </c>
      <c r="I1481" s="192"/>
      <c r="J1481" s="13"/>
      <c r="K1481" s="13"/>
      <c r="L1481" s="187"/>
      <c r="M1481" s="193"/>
      <c r="N1481" s="194"/>
      <c r="O1481" s="194"/>
      <c r="P1481" s="194"/>
      <c r="Q1481" s="194"/>
      <c r="R1481" s="194"/>
      <c r="S1481" s="194"/>
      <c r="T1481" s="195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189" t="s">
        <v>329</v>
      </c>
      <c r="AU1481" s="189" t="s">
        <v>85</v>
      </c>
      <c r="AV1481" s="13" t="s">
        <v>85</v>
      </c>
      <c r="AW1481" s="13" t="s">
        <v>33</v>
      </c>
      <c r="AX1481" s="13" t="s">
        <v>8</v>
      </c>
      <c r="AY1481" s="189" t="s">
        <v>321</v>
      </c>
    </row>
    <row r="1482" s="2" customFormat="1" ht="24.15" customHeight="1">
      <c r="A1482" s="38"/>
      <c r="B1482" s="173"/>
      <c r="C1482" s="174" t="s">
        <v>2237</v>
      </c>
      <c r="D1482" s="174" t="s">
        <v>323</v>
      </c>
      <c r="E1482" s="175" t="s">
        <v>2238</v>
      </c>
      <c r="F1482" s="176" t="s">
        <v>2239</v>
      </c>
      <c r="G1482" s="177" t="s">
        <v>497</v>
      </c>
      <c r="H1482" s="178">
        <v>54</v>
      </c>
      <c r="I1482" s="179"/>
      <c r="J1482" s="180">
        <f>ROUND(I1482*H1482,0)</f>
        <v>0</v>
      </c>
      <c r="K1482" s="176" t="s">
        <v>327</v>
      </c>
      <c r="L1482" s="39"/>
      <c r="M1482" s="181" t="s">
        <v>1</v>
      </c>
      <c r="N1482" s="182" t="s">
        <v>42</v>
      </c>
      <c r="O1482" s="77"/>
      <c r="P1482" s="183">
        <f>O1482*H1482</f>
        <v>0</v>
      </c>
      <c r="Q1482" s="183">
        <v>0.0013780000000000001</v>
      </c>
      <c r="R1482" s="183">
        <f>Q1482*H1482</f>
        <v>0.074412000000000006</v>
      </c>
      <c r="S1482" s="183">
        <v>0</v>
      </c>
      <c r="T1482" s="184">
        <f>S1482*H1482</f>
        <v>0</v>
      </c>
      <c r="U1482" s="38"/>
      <c r="V1482" s="38"/>
      <c r="W1482" s="38"/>
      <c r="X1482" s="38"/>
      <c r="Y1482" s="38"/>
      <c r="Z1482" s="38"/>
      <c r="AA1482" s="38"/>
      <c r="AB1482" s="38"/>
      <c r="AC1482" s="38"/>
      <c r="AD1482" s="38"/>
      <c r="AE1482" s="38"/>
      <c r="AR1482" s="185" t="s">
        <v>415</v>
      </c>
      <c r="AT1482" s="185" t="s">
        <v>323</v>
      </c>
      <c r="AU1482" s="185" t="s">
        <v>85</v>
      </c>
      <c r="AY1482" s="19" t="s">
        <v>321</v>
      </c>
      <c r="BE1482" s="186">
        <f>IF(N1482="základní",J1482,0)</f>
        <v>0</v>
      </c>
      <c r="BF1482" s="186">
        <f>IF(N1482="snížená",J1482,0)</f>
        <v>0</v>
      </c>
      <c r="BG1482" s="186">
        <f>IF(N1482="zákl. přenesená",J1482,0)</f>
        <v>0</v>
      </c>
      <c r="BH1482" s="186">
        <f>IF(N1482="sníž. přenesená",J1482,0)</f>
        <v>0</v>
      </c>
      <c r="BI1482" s="186">
        <f>IF(N1482="nulová",J1482,0)</f>
        <v>0</v>
      </c>
      <c r="BJ1482" s="19" t="s">
        <v>8</v>
      </c>
      <c r="BK1482" s="186">
        <f>ROUND(I1482*H1482,0)</f>
        <v>0</v>
      </c>
      <c r="BL1482" s="19" t="s">
        <v>415</v>
      </c>
      <c r="BM1482" s="185" t="s">
        <v>2240</v>
      </c>
    </row>
    <row r="1483" s="13" customFormat="1">
      <c r="A1483" s="13"/>
      <c r="B1483" s="187"/>
      <c r="C1483" s="13"/>
      <c r="D1483" s="188" t="s">
        <v>329</v>
      </c>
      <c r="E1483" s="189" t="s">
        <v>1</v>
      </c>
      <c r="F1483" s="190" t="s">
        <v>2241</v>
      </c>
      <c r="G1483" s="13"/>
      <c r="H1483" s="191">
        <v>54</v>
      </c>
      <c r="I1483" s="192"/>
      <c r="J1483" s="13"/>
      <c r="K1483" s="13"/>
      <c r="L1483" s="187"/>
      <c r="M1483" s="193"/>
      <c r="N1483" s="194"/>
      <c r="O1483" s="194"/>
      <c r="P1483" s="194"/>
      <c r="Q1483" s="194"/>
      <c r="R1483" s="194"/>
      <c r="S1483" s="194"/>
      <c r="T1483" s="195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189" t="s">
        <v>329</v>
      </c>
      <c r="AU1483" s="189" t="s">
        <v>85</v>
      </c>
      <c r="AV1483" s="13" t="s">
        <v>85</v>
      </c>
      <c r="AW1483" s="13" t="s">
        <v>33</v>
      </c>
      <c r="AX1483" s="13" t="s">
        <v>8</v>
      </c>
      <c r="AY1483" s="189" t="s">
        <v>321</v>
      </c>
    </row>
    <row r="1484" s="2" customFormat="1" ht="24.15" customHeight="1">
      <c r="A1484" s="38"/>
      <c r="B1484" s="173"/>
      <c r="C1484" s="174" t="s">
        <v>2242</v>
      </c>
      <c r="D1484" s="174" t="s">
        <v>323</v>
      </c>
      <c r="E1484" s="175" t="s">
        <v>2243</v>
      </c>
      <c r="F1484" s="176" t="s">
        <v>2244</v>
      </c>
      <c r="G1484" s="177" t="s">
        <v>497</v>
      </c>
      <c r="H1484" s="178">
        <v>27</v>
      </c>
      <c r="I1484" s="179"/>
      <c r="J1484" s="180">
        <f>ROUND(I1484*H1484,0)</f>
        <v>0</v>
      </c>
      <c r="K1484" s="176" t="s">
        <v>327</v>
      </c>
      <c r="L1484" s="39"/>
      <c r="M1484" s="181" t="s">
        <v>1</v>
      </c>
      <c r="N1484" s="182" t="s">
        <v>42</v>
      </c>
      <c r="O1484" s="77"/>
      <c r="P1484" s="183">
        <f>O1484*H1484</f>
        <v>0</v>
      </c>
      <c r="Q1484" s="183">
        <v>0.0015755000000000001</v>
      </c>
      <c r="R1484" s="183">
        <f>Q1484*H1484</f>
        <v>0.0425385</v>
      </c>
      <c r="S1484" s="183">
        <v>0</v>
      </c>
      <c r="T1484" s="184">
        <f>S1484*H1484</f>
        <v>0</v>
      </c>
      <c r="U1484" s="38"/>
      <c r="V1484" s="38"/>
      <c r="W1484" s="38"/>
      <c r="X1484" s="38"/>
      <c r="Y1484" s="38"/>
      <c r="Z1484" s="38"/>
      <c r="AA1484" s="38"/>
      <c r="AB1484" s="38"/>
      <c r="AC1484" s="38"/>
      <c r="AD1484" s="38"/>
      <c r="AE1484" s="38"/>
      <c r="AR1484" s="185" t="s">
        <v>415</v>
      </c>
      <c r="AT1484" s="185" t="s">
        <v>323</v>
      </c>
      <c r="AU1484" s="185" t="s">
        <v>85</v>
      </c>
      <c r="AY1484" s="19" t="s">
        <v>321</v>
      </c>
      <c r="BE1484" s="186">
        <f>IF(N1484="základní",J1484,0)</f>
        <v>0</v>
      </c>
      <c r="BF1484" s="186">
        <f>IF(N1484="snížená",J1484,0)</f>
        <v>0</v>
      </c>
      <c r="BG1484" s="186">
        <f>IF(N1484="zákl. přenesená",J1484,0)</f>
        <v>0</v>
      </c>
      <c r="BH1484" s="186">
        <f>IF(N1484="sníž. přenesená",J1484,0)</f>
        <v>0</v>
      </c>
      <c r="BI1484" s="186">
        <f>IF(N1484="nulová",J1484,0)</f>
        <v>0</v>
      </c>
      <c r="BJ1484" s="19" t="s">
        <v>8</v>
      </c>
      <c r="BK1484" s="186">
        <f>ROUND(I1484*H1484,0)</f>
        <v>0</v>
      </c>
      <c r="BL1484" s="19" t="s">
        <v>415</v>
      </c>
      <c r="BM1484" s="185" t="s">
        <v>2245</v>
      </c>
    </row>
    <row r="1485" s="13" customFormat="1">
      <c r="A1485" s="13"/>
      <c r="B1485" s="187"/>
      <c r="C1485" s="13"/>
      <c r="D1485" s="188" t="s">
        <v>329</v>
      </c>
      <c r="E1485" s="189" t="s">
        <v>1</v>
      </c>
      <c r="F1485" s="190" t="s">
        <v>2246</v>
      </c>
      <c r="G1485" s="13"/>
      <c r="H1485" s="191">
        <v>27</v>
      </c>
      <c r="I1485" s="192"/>
      <c r="J1485" s="13"/>
      <c r="K1485" s="13"/>
      <c r="L1485" s="187"/>
      <c r="M1485" s="193"/>
      <c r="N1485" s="194"/>
      <c r="O1485" s="194"/>
      <c r="P1485" s="194"/>
      <c r="Q1485" s="194"/>
      <c r="R1485" s="194"/>
      <c r="S1485" s="194"/>
      <c r="T1485" s="195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189" t="s">
        <v>329</v>
      </c>
      <c r="AU1485" s="189" t="s">
        <v>85</v>
      </c>
      <c r="AV1485" s="13" t="s">
        <v>85</v>
      </c>
      <c r="AW1485" s="13" t="s">
        <v>33</v>
      </c>
      <c r="AX1485" s="13" t="s">
        <v>8</v>
      </c>
      <c r="AY1485" s="189" t="s">
        <v>321</v>
      </c>
    </row>
    <row r="1486" s="2" customFormat="1" ht="24.15" customHeight="1">
      <c r="A1486" s="38"/>
      <c r="B1486" s="173"/>
      <c r="C1486" s="174" t="s">
        <v>2247</v>
      </c>
      <c r="D1486" s="174" t="s">
        <v>323</v>
      </c>
      <c r="E1486" s="175" t="s">
        <v>2248</v>
      </c>
      <c r="F1486" s="176" t="s">
        <v>2249</v>
      </c>
      <c r="G1486" s="177" t="s">
        <v>349</v>
      </c>
      <c r="H1486" s="178">
        <v>3.4340000000000002</v>
      </c>
      <c r="I1486" s="179"/>
      <c r="J1486" s="180">
        <f>ROUND(I1486*H1486,0)</f>
        <v>0</v>
      </c>
      <c r="K1486" s="176" t="s">
        <v>327</v>
      </c>
      <c r="L1486" s="39"/>
      <c r="M1486" s="181" t="s">
        <v>1</v>
      </c>
      <c r="N1486" s="182" t="s">
        <v>42</v>
      </c>
      <c r="O1486" s="77"/>
      <c r="P1486" s="183">
        <f>O1486*H1486</f>
        <v>0</v>
      </c>
      <c r="Q1486" s="183">
        <v>0</v>
      </c>
      <c r="R1486" s="183">
        <f>Q1486*H1486</f>
        <v>0</v>
      </c>
      <c r="S1486" s="183">
        <v>0</v>
      </c>
      <c r="T1486" s="184">
        <f>S1486*H1486</f>
        <v>0</v>
      </c>
      <c r="U1486" s="38"/>
      <c r="V1486" s="38"/>
      <c r="W1486" s="38"/>
      <c r="X1486" s="38"/>
      <c r="Y1486" s="38"/>
      <c r="Z1486" s="38"/>
      <c r="AA1486" s="38"/>
      <c r="AB1486" s="38"/>
      <c r="AC1486" s="38"/>
      <c r="AD1486" s="38"/>
      <c r="AE1486" s="38"/>
      <c r="AR1486" s="185" t="s">
        <v>415</v>
      </c>
      <c r="AT1486" s="185" t="s">
        <v>323</v>
      </c>
      <c r="AU1486" s="185" t="s">
        <v>85</v>
      </c>
      <c r="AY1486" s="19" t="s">
        <v>321</v>
      </c>
      <c r="BE1486" s="186">
        <f>IF(N1486="základní",J1486,0)</f>
        <v>0</v>
      </c>
      <c r="BF1486" s="186">
        <f>IF(N1486="snížená",J1486,0)</f>
        <v>0</v>
      </c>
      <c r="BG1486" s="186">
        <f>IF(N1486="zákl. přenesená",J1486,0)</f>
        <v>0</v>
      </c>
      <c r="BH1486" s="186">
        <f>IF(N1486="sníž. přenesená",J1486,0)</f>
        <v>0</v>
      </c>
      <c r="BI1486" s="186">
        <f>IF(N1486="nulová",J1486,0)</f>
        <v>0</v>
      </c>
      <c r="BJ1486" s="19" t="s">
        <v>8</v>
      </c>
      <c r="BK1486" s="186">
        <f>ROUND(I1486*H1486,0)</f>
        <v>0</v>
      </c>
      <c r="BL1486" s="19" t="s">
        <v>415</v>
      </c>
      <c r="BM1486" s="185" t="s">
        <v>2250</v>
      </c>
    </row>
    <row r="1487" s="12" customFormat="1" ht="22.8" customHeight="1">
      <c r="A1487" s="12"/>
      <c r="B1487" s="160"/>
      <c r="C1487" s="12"/>
      <c r="D1487" s="161" t="s">
        <v>76</v>
      </c>
      <c r="E1487" s="171" t="s">
        <v>2251</v>
      </c>
      <c r="F1487" s="171" t="s">
        <v>2252</v>
      </c>
      <c r="G1487" s="12"/>
      <c r="H1487" s="12"/>
      <c r="I1487" s="163"/>
      <c r="J1487" s="172">
        <f>BK1487</f>
        <v>0</v>
      </c>
      <c r="K1487" s="12"/>
      <c r="L1487" s="160"/>
      <c r="M1487" s="165"/>
      <c r="N1487" s="166"/>
      <c r="O1487" s="166"/>
      <c r="P1487" s="167">
        <f>SUM(P1488:P1504)</f>
        <v>0</v>
      </c>
      <c r="Q1487" s="166"/>
      <c r="R1487" s="167">
        <f>SUM(R1488:R1504)</f>
        <v>0.52473102000000005</v>
      </c>
      <c r="S1487" s="166"/>
      <c r="T1487" s="168">
        <f>SUM(T1488:T1504)</f>
        <v>0</v>
      </c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  <c r="AE1487" s="12"/>
      <c r="AR1487" s="161" t="s">
        <v>85</v>
      </c>
      <c r="AT1487" s="169" t="s">
        <v>76</v>
      </c>
      <c r="AU1487" s="169" t="s">
        <v>8</v>
      </c>
      <c r="AY1487" s="161" t="s">
        <v>321</v>
      </c>
      <c r="BK1487" s="170">
        <f>SUM(BK1488:BK1504)</f>
        <v>0</v>
      </c>
    </row>
    <row r="1488" s="2" customFormat="1" ht="16.5" customHeight="1">
      <c r="A1488" s="38"/>
      <c r="B1488" s="173"/>
      <c r="C1488" s="174" t="s">
        <v>2253</v>
      </c>
      <c r="D1488" s="174" t="s">
        <v>323</v>
      </c>
      <c r="E1488" s="175" t="s">
        <v>2254</v>
      </c>
      <c r="F1488" s="176" t="s">
        <v>2255</v>
      </c>
      <c r="G1488" s="177" t="s">
        <v>497</v>
      </c>
      <c r="H1488" s="178">
        <v>74</v>
      </c>
      <c r="I1488" s="179"/>
      <c r="J1488" s="180">
        <f>ROUND(I1488*H1488,0)</f>
        <v>0</v>
      </c>
      <c r="K1488" s="176" t="s">
        <v>327</v>
      </c>
      <c r="L1488" s="39"/>
      <c r="M1488" s="181" t="s">
        <v>1</v>
      </c>
      <c r="N1488" s="182" t="s">
        <v>42</v>
      </c>
      <c r="O1488" s="77"/>
      <c r="P1488" s="183">
        <f>O1488*H1488</f>
        <v>0</v>
      </c>
      <c r="Q1488" s="183">
        <v>0.00019799999999999999</v>
      </c>
      <c r="R1488" s="183">
        <f>Q1488*H1488</f>
        <v>0.014651999999999998</v>
      </c>
      <c r="S1488" s="183">
        <v>0</v>
      </c>
      <c r="T1488" s="184">
        <f>S1488*H1488</f>
        <v>0</v>
      </c>
      <c r="U1488" s="38"/>
      <c r="V1488" s="38"/>
      <c r="W1488" s="38"/>
      <c r="X1488" s="38"/>
      <c r="Y1488" s="38"/>
      <c r="Z1488" s="38"/>
      <c r="AA1488" s="38"/>
      <c r="AB1488" s="38"/>
      <c r="AC1488" s="38"/>
      <c r="AD1488" s="38"/>
      <c r="AE1488" s="38"/>
      <c r="AR1488" s="185" t="s">
        <v>415</v>
      </c>
      <c r="AT1488" s="185" t="s">
        <v>323</v>
      </c>
      <c r="AU1488" s="185" t="s">
        <v>85</v>
      </c>
      <c r="AY1488" s="19" t="s">
        <v>321</v>
      </c>
      <c r="BE1488" s="186">
        <f>IF(N1488="základní",J1488,0)</f>
        <v>0</v>
      </c>
      <c r="BF1488" s="186">
        <f>IF(N1488="snížená",J1488,0)</f>
        <v>0</v>
      </c>
      <c r="BG1488" s="186">
        <f>IF(N1488="zákl. přenesená",J1488,0)</f>
        <v>0</v>
      </c>
      <c r="BH1488" s="186">
        <f>IF(N1488="sníž. přenesená",J1488,0)</f>
        <v>0</v>
      </c>
      <c r="BI1488" s="186">
        <f>IF(N1488="nulová",J1488,0)</f>
        <v>0</v>
      </c>
      <c r="BJ1488" s="19" t="s">
        <v>8</v>
      </c>
      <c r="BK1488" s="186">
        <f>ROUND(I1488*H1488,0)</f>
        <v>0</v>
      </c>
      <c r="BL1488" s="19" t="s">
        <v>415</v>
      </c>
      <c r="BM1488" s="185" t="s">
        <v>2256</v>
      </c>
    </row>
    <row r="1489" s="13" customFormat="1">
      <c r="A1489" s="13"/>
      <c r="B1489" s="187"/>
      <c r="C1489" s="13"/>
      <c r="D1489" s="188" t="s">
        <v>329</v>
      </c>
      <c r="E1489" s="189" t="s">
        <v>1</v>
      </c>
      <c r="F1489" s="190" t="s">
        <v>2257</v>
      </c>
      <c r="G1489" s="13"/>
      <c r="H1489" s="191">
        <v>74</v>
      </c>
      <c r="I1489" s="192"/>
      <c r="J1489" s="13"/>
      <c r="K1489" s="13"/>
      <c r="L1489" s="187"/>
      <c r="M1489" s="193"/>
      <c r="N1489" s="194"/>
      <c r="O1489" s="194"/>
      <c r="P1489" s="194"/>
      <c r="Q1489" s="194"/>
      <c r="R1489" s="194"/>
      <c r="S1489" s="194"/>
      <c r="T1489" s="195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189" t="s">
        <v>329</v>
      </c>
      <c r="AU1489" s="189" t="s">
        <v>85</v>
      </c>
      <c r="AV1489" s="13" t="s">
        <v>85</v>
      </c>
      <c r="AW1489" s="13" t="s">
        <v>33</v>
      </c>
      <c r="AX1489" s="13" t="s">
        <v>8</v>
      </c>
      <c r="AY1489" s="189" t="s">
        <v>321</v>
      </c>
    </row>
    <row r="1490" s="2" customFormat="1" ht="24.15" customHeight="1">
      <c r="A1490" s="38"/>
      <c r="B1490" s="173"/>
      <c r="C1490" s="174" t="s">
        <v>2258</v>
      </c>
      <c r="D1490" s="174" t="s">
        <v>323</v>
      </c>
      <c r="E1490" s="175" t="s">
        <v>2259</v>
      </c>
      <c r="F1490" s="176" t="s">
        <v>2260</v>
      </c>
      <c r="G1490" s="177" t="s">
        <v>418</v>
      </c>
      <c r="H1490" s="178">
        <v>5</v>
      </c>
      <c r="I1490" s="179"/>
      <c r="J1490" s="180">
        <f>ROUND(I1490*H1490,0)</f>
        <v>0</v>
      </c>
      <c r="K1490" s="176" t="s">
        <v>327</v>
      </c>
      <c r="L1490" s="39"/>
      <c r="M1490" s="181" t="s">
        <v>1</v>
      </c>
      <c r="N1490" s="182" t="s">
        <v>42</v>
      </c>
      <c r="O1490" s="77"/>
      <c r="P1490" s="183">
        <f>O1490*H1490</f>
        <v>0</v>
      </c>
      <c r="Q1490" s="183">
        <v>0</v>
      </c>
      <c r="R1490" s="183">
        <f>Q1490*H1490</f>
        <v>0</v>
      </c>
      <c r="S1490" s="183">
        <v>0</v>
      </c>
      <c r="T1490" s="184">
        <f>S1490*H1490</f>
        <v>0</v>
      </c>
      <c r="U1490" s="38"/>
      <c r="V1490" s="38"/>
      <c r="W1490" s="38"/>
      <c r="X1490" s="38"/>
      <c r="Y1490" s="38"/>
      <c r="Z1490" s="38"/>
      <c r="AA1490" s="38"/>
      <c r="AB1490" s="38"/>
      <c r="AC1490" s="38"/>
      <c r="AD1490" s="38"/>
      <c r="AE1490" s="38"/>
      <c r="AR1490" s="185" t="s">
        <v>415</v>
      </c>
      <c r="AT1490" s="185" t="s">
        <v>323</v>
      </c>
      <c r="AU1490" s="185" t="s">
        <v>85</v>
      </c>
      <c r="AY1490" s="19" t="s">
        <v>321</v>
      </c>
      <c r="BE1490" s="186">
        <f>IF(N1490="základní",J1490,0)</f>
        <v>0</v>
      </c>
      <c r="BF1490" s="186">
        <f>IF(N1490="snížená",J1490,0)</f>
        <v>0</v>
      </c>
      <c r="BG1490" s="186">
        <f>IF(N1490="zákl. přenesená",J1490,0)</f>
        <v>0</v>
      </c>
      <c r="BH1490" s="186">
        <f>IF(N1490="sníž. přenesená",J1490,0)</f>
        <v>0</v>
      </c>
      <c r="BI1490" s="186">
        <f>IF(N1490="nulová",J1490,0)</f>
        <v>0</v>
      </c>
      <c r="BJ1490" s="19" t="s">
        <v>8</v>
      </c>
      <c r="BK1490" s="186">
        <f>ROUND(I1490*H1490,0)</f>
        <v>0</v>
      </c>
      <c r="BL1490" s="19" t="s">
        <v>415</v>
      </c>
      <c r="BM1490" s="185" t="s">
        <v>2261</v>
      </c>
    </row>
    <row r="1491" s="13" customFormat="1">
      <c r="A1491" s="13"/>
      <c r="B1491" s="187"/>
      <c r="C1491" s="13"/>
      <c r="D1491" s="188" t="s">
        <v>329</v>
      </c>
      <c r="E1491" s="189" t="s">
        <v>1</v>
      </c>
      <c r="F1491" s="190" t="s">
        <v>2262</v>
      </c>
      <c r="G1491" s="13"/>
      <c r="H1491" s="191">
        <v>5</v>
      </c>
      <c r="I1491" s="192"/>
      <c r="J1491" s="13"/>
      <c r="K1491" s="13"/>
      <c r="L1491" s="187"/>
      <c r="M1491" s="193"/>
      <c r="N1491" s="194"/>
      <c r="O1491" s="194"/>
      <c r="P1491" s="194"/>
      <c r="Q1491" s="194"/>
      <c r="R1491" s="194"/>
      <c r="S1491" s="194"/>
      <c r="T1491" s="195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189" t="s">
        <v>329</v>
      </c>
      <c r="AU1491" s="189" t="s">
        <v>85</v>
      </c>
      <c r="AV1491" s="13" t="s">
        <v>85</v>
      </c>
      <c r="AW1491" s="13" t="s">
        <v>33</v>
      </c>
      <c r="AX1491" s="13" t="s">
        <v>8</v>
      </c>
      <c r="AY1491" s="189" t="s">
        <v>321</v>
      </c>
    </row>
    <row r="1492" s="2" customFormat="1" ht="24.15" customHeight="1">
      <c r="A1492" s="38"/>
      <c r="B1492" s="173"/>
      <c r="C1492" s="212" t="s">
        <v>2263</v>
      </c>
      <c r="D1492" s="212" t="s">
        <v>550</v>
      </c>
      <c r="E1492" s="213" t="s">
        <v>2264</v>
      </c>
      <c r="F1492" s="214" t="s">
        <v>2265</v>
      </c>
      <c r="G1492" s="215" t="s">
        <v>418</v>
      </c>
      <c r="H1492" s="216">
        <v>5</v>
      </c>
      <c r="I1492" s="217"/>
      <c r="J1492" s="218">
        <f>ROUND(I1492*H1492,0)</f>
        <v>0</v>
      </c>
      <c r="K1492" s="214" t="s">
        <v>327</v>
      </c>
      <c r="L1492" s="219"/>
      <c r="M1492" s="220" t="s">
        <v>1</v>
      </c>
      <c r="N1492" s="221" t="s">
        <v>42</v>
      </c>
      <c r="O1492" s="77"/>
      <c r="P1492" s="183">
        <f>O1492*H1492</f>
        <v>0</v>
      </c>
      <c r="Q1492" s="183">
        <v>0.0033</v>
      </c>
      <c r="R1492" s="183">
        <f>Q1492*H1492</f>
        <v>0.016500000000000001</v>
      </c>
      <c r="S1492" s="183">
        <v>0</v>
      </c>
      <c r="T1492" s="184">
        <f>S1492*H1492</f>
        <v>0</v>
      </c>
      <c r="U1492" s="38"/>
      <c r="V1492" s="38"/>
      <c r="W1492" s="38"/>
      <c r="X1492" s="38"/>
      <c r="Y1492" s="38"/>
      <c r="Z1492" s="38"/>
      <c r="AA1492" s="38"/>
      <c r="AB1492" s="38"/>
      <c r="AC1492" s="38"/>
      <c r="AD1492" s="38"/>
      <c r="AE1492" s="38"/>
      <c r="AR1492" s="185" t="s">
        <v>530</v>
      </c>
      <c r="AT1492" s="185" t="s">
        <v>550</v>
      </c>
      <c r="AU1492" s="185" t="s">
        <v>85</v>
      </c>
      <c r="AY1492" s="19" t="s">
        <v>321</v>
      </c>
      <c r="BE1492" s="186">
        <f>IF(N1492="základní",J1492,0)</f>
        <v>0</v>
      </c>
      <c r="BF1492" s="186">
        <f>IF(N1492="snížená",J1492,0)</f>
        <v>0</v>
      </c>
      <c r="BG1492" s="186">
        <f>IF(N1492="zákl. přenesená",J1492,0)</f>
        <v>0</v>
      </c>
      <c r="BH1492" s="186">
        <f>IF(N1492="sníž. přenesená",J1492,0)</f>
        <v>0</v>
      </c>
      <c r="BI1492" s="186">
        <f>IF(N1492="nulová",J1492,0)</f>
        <v>0</v>
      </c>
      <c r="BJ1492" s="19" t="s">
        <v>8</v>
      </c>
      <c r="BK1492" s="186">
        <f>ROUND(I1492*H1492,0)</f>
        <v>0</v>
      </c>
      <c r="BL1492" s="19" t="s">
        <v>415</v>
      </c>
      <c r="BM1492" s="185" t="s">
        <v>2266</v>
      </c>
    </row>
    <row r="1493" s="2" customFormat="1" ht="24.15" customHeight="1">
      <c r="A1493" s="38"/>
      <c r="B1493" s="173"/>
      <c r="C1493" s="212" t="s">
        <v>2267</v>
      </c>
      <c r="D1493" s="212" t="s">
        <v>550</v>
      </c>
      <c r="E1493" s="213" t="s">
        <v>2268</v>
      </c>
      <c r="F1493" s="214" t="s">
        <v>2269</v>
      </c>
      <c r="G1493" s="215" t="s">
        <v>418</v>
      </c>
      <c r="H1493" s="216">
        <v>10</v>
      </c>
      <c r="I1493" s="217"/>
      <c r="J1493" s="218">
        <f>ROUND(I1493*H1493,0)</f>
        <v>0</v>
      </c>
      <c r="K1493" s="214" t="s">
        <v>327</v>
      </c>
      <c r="L1493" s="219"/>
      <c r="M1493" s="220" t="s">
        <v>1</v>
      </c>
      <c r="N1493" s="221" t="s">
        <v>42</v>
      </c>
      <c r="O1493" s="77"/>
      <c r="P1493" s="183">
        <f>O1493*H1493</f>
        <v>0</v>
      </c>
      <c r="Q1493" s="183">
        <v>0.00164</v>
      </c>
      <c r="R1493" s="183">
        <f>Q1493*H1493</f>
        <v>0.016399999999999998</v>
      </c>
      <c r="S1493" s="183">
        <v>0</v>
      </c>
      <c r="T1493" s="184">
        <f>S1493*H1493</f>
        <v>0</v>
      </c>
      <c r="U1493" s="38"/>
      <c r="V1493" s="38"/>
      <c r="W1493" s="38"/>
      <c r="X1493" s="38"/>
      <c r="Y1493" s="38"/>
      <c r="Z1493" s="38"/>
      <c r="AA1493" s="38"/>
      <c r="AB1493" s="38"/>
      <c r="AC1493" s="38"/>
      <c r="AD1493" s="38"/>
      <c r="AE1493" s="38"/>
      <c r="AR1493" s="185" t="s">
        <v>530</v>
      </c>
      <c r="AT1493" s="185" t="s">
        <v>550</v>
      </c>
      <c r="AU1493" s="185" t="s">
        <v>85</v>
      </c>
      <c r="AY1493" s="19" t="s">
        <v>321</v>
      </c>
      <c r="BE1493" s="186">
        <f>IF(N1493="základní",J1493,0)</f>
        <v>0</v>
      </c>
      <c r="BF1493" s="186">
        <f>IF(N1493="snížená",J1493,0)</f>
        <v>0</v>
      </c>
      <c r="BG1493" s="186">
        <f>IF(N1493="zákl. přenesená",J1493,0)</f>
        <v>0</v>
      </c>
      <c r="BH1493" s="186">
        <f>IF(N1493="sníž. přenesená",J1493,0)</f>
        <v>0</v>
      </c>
      <c r="BI1493" s="186">
        <f>IF(N1493="nulová",J1493,0)</f>
        <v>0</v>
      </c>
      <c r="BJ1493" s="19" t="s">
        <v>8</v>
      </c>
      <c r="BK1493" s="186">
        <f>ROUND(I1493*H1493,0)</f>
        <v>0</v>
      </c>
      <c r="BL1493" s="19" t="s">
        <v>415</v>
      </c>
      <c r="BM1493" s="185" t="s">
        <v>2270</v>
      </c>
    </row>
    <row r="1494" s="2" customFormat="1" ht="33" customHeight="1">
      <c r="A1494" s="38"/>
      <c r="B1494" s="173"/>
      <c r="C1494" s="174" t="s">
        <v>2271</v>
      </c>
      <c r="D1494" s="174" t="s">
        <v>323</v>
      </c>
      <c r="E1494" s="175" t="s">
        <v>2272</v>
      </c>
      <c r="F1494" s="176" t="s">
        <v>2273</v>
      </c>
      <c r="G1494" s="177" t="s">
        <v>355</v>
      </c>
      <c r="H1494" s="178">
        <v>735.25300000000004</v>
      </c>
      <c r="I1494" s="179"/>
      <c r="J1494" s="180">
        <f>ROUND(I1494*H1494,0)</f>
        <v>0</v>
      </c>
      <c r="K1494" s="176" t="s">
        <v>327</v>
      </c>
      <c r="L1494" s="39"/>
      <c r="M1494" s="181" t="s">
        <v>1</v>
      </c>
      <c r="N1494" s="182" t="s">
        <v>42</v>
      </c>
      <c r="O1494" s="77"/>
      <c r="P1494" s="183">
        <f>O1494*H1494</f>
        <v>0</v>
      </c>
      <c r="Q1494" s="183">
        <v>0</v>
      </c>
      <c r="R1494" s="183">
        <f>Q1494*H1494</f>
        <v>0</v>
      </c>
      <c r="S1494" s="183">
        <v>0</v>
      </c>
      <c r="T1494" s="184">
        <f>S1494*H1494</f>
        <v>0</v>
      </c>
      <c r="U1494" s="38"/>
      <c r="V1494" s="38"/>
      <c r="W1494" s="38"/>
      <c r="X1494" s="38"/>
      <c r="Y1494" s="38"/>
      <c r="Z1494" s="38"/>
      <c r="AA1494" s="38"/>
      <c r="AB1494" s="38"/>
      <c r="AC1494" s="38"/>
      <c r="AD1494" s="38"/>
      <c r="AE1494" s="38"/>
      <c r="AR1494" s="185" t="s">
        <v>415</v>
      </c>
      <c r="AT1494" s="185" t="s">
        <v>323</v>
      </c>
      <c r="AU1494" s="185" t="s">
        <v>85</v>
      </c>
      <c r="AY1494" s="19" t="s">
        <v>321</v>
      </c>
      <c r="BE1494" s="186">
        <f>IF(N1494="základní",J1494,0)</f>
        <v>0</v>
      </c>
      <c r="BF1494" s="186">
        <f>IF(N1494="snížená",J1494,0)</f>
        <v>0</v>
      </c>
      <c r="BG1494" s="186">
        <f>IF(N1494="zákl. přenesená",J1494,0)</f>
        <v>0</v>
      </c>
      <c r="BH1494" s="186">
        <f>IF(N1494="sníž. přenesená",J1494,0)</f>
        <v>0</v>
      </c>
      <c r="BI1494" s="186">
        <f>IF(N1494="nulová",J1494,0)</f>
        <v>0</v>
      </c>
      <c r="BJ1494" s="19" t="s">
        <v>8</v>
      </c>
      <c r="BK1494" s="186">
        <f>ROUND(I1494*H1494,0)</f>
        <v>0</v>
      </c>
      <c r="BL1494" s="19" t="s">
        <v>415</v>
      </c>
      <c r="BM1494" s="185" t="s">
        <v>2274</v>
      </c>
    </row>
    <row r="1495" s="13" customFormat="1">
      <c r="A1495" s="13"/>
      <c r="B1495" s="187"/>
      <c r="C1495" s="13"/>
      <c r="D1495" s="188" t="s">
        <v>329</v>
      </c>
      <c r="E1495" s="189" t="s">
        <v>1</v>
      </c>
      <c r="F1495" s="190" t="s">
        <v>177</v>
      </c>
      <c r="G1495" s="13"/>
      <c r="H1495" s="191">
        <v>735.25300000000004</v>
      </c>
      <c r="I1495" s="192"/>
      <c r="J1495" s="13"/>
      <c r="K1495" s="13"/>
      <c r="L1495" s="187"/>
      <c r="M1495" s="193"/>
      <c r="N1495" s="194"/>
      <c r="O1495" s="194"/>
      <c r="P1495" s="194"/>
      <c r="Q1495" s="194"/>
      <c r="R1495" s="194"/>
      <c r="S1495" s="194"/>
      <c r="T1495" s="195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189" t="s">
        <v>329</v>
      </c>
      <c r="AU1495" s="189" t="s">
        <v>85</v>
      </c>
      <c r="AV1495" s="13" t="s">
        <v>85</v>
      </c>
      <c r="AW1495" s="13" t="s">
        <v>33</v>
      </c>
      <c r="AX1495" s="13" t="s">
        <v>8</v>
      </c>
      <c r="AY1495" s="189" t="s">
        <v>321</v>
      </c>
    </row>
    <row r="1496" s="2" customFormat="1" ht="37.8" customHeight="1">
      <c r="A1496" s="38"/>
      <c r="B1496" s="173"/>
      <c r="C1496" s="212" t="s">
        <v>2275</v>
      </c>
      <c r="D1496" s="212" t="s">
        <v>550</v>
      </c>
      <c r="E1496" s="213" t="s">
        <v>2276</v>
      </c>
      <c r="F1496" s="214" t="s">
        <v>2277</v>
      </c>
      <c r="G1496" s="215" t="s">
        <v>355</v>
      </c>
      <c r="H1496" s="216">
        <v>808.77800000000002</v>
      </c>
      <c r="I1496" s="217"/>
      <c r="J1496" s="218">
        <f>ROUND(I1496*H1496,0)</f>
        <v>0</v>
      </c>
      <c r="K1496" s="214" t="s">
        <v>327</v>
      </c>
      <c r="L1496" s="219"/>
      <c r="M1496" s="220" t="s">
        <v>1</v>
      </c>
      <c r="N1496" s="221" t="s">
        <v>42</v>
      </c>
      <c r="O1496" s="77"/>
      <c r="P1496" s="183">
        <f>O1496*H1496</f>
        <v>0</v>
      </c>
      <c r="Q1496" s="183">
        <v>0.00013999999999999999</v>
      </c>
      <c r="R1496" s="183">
        <f>Q1496*H1496</f>
        <v>0.11322892</v>
      </c>
      <c r="S1496" s="183">
        <v>0</v>
      </c>
      <c r="T1496" s="184">
        <f>S1496*H1496</f>
        <v>0</v>
      </c>
      <c r="U1496" s="38"/>
      <c r="V1496" s="38"/>
      <c r="W1496" s="38"/>
      <c r="X1496" s="38"/>
      <c r="Y1496" s="38"/>
      <c r="Z1496" s="38"/>
      <c r="AA1496" s="38"/>
      <c r="AB1496" s="38"/>
      <c r="AC1496" s="38"/>
      <c r="AD1496" s="38"/>
      <c r="AE1496" s="38"/>
      <c r="AR1496" s="185" t="s">
        <v>530</v>
      </c>
      <c r="AT1496" s="185" t="s">
        <v>550</v>
      </c>
      <c r="AU1496" s="185" t="s">
        <v>85</v>
      </c>
      <c r="AY1496" s="19" t="s">
        <v>321</v>
      </c>
      <c r="BE1496" s="186">
        <f>IF(N1496="základní",J1496,0)</f>
        <v>0</v>
      </c>
      <c r="BF1496" s="186">
        <f>IF(N1496="snížená",J1496,0)</f>
        <v>0</v>
      </c>
      <c r="BG1496" s="186">
        <f>IF(N1496="zákl. přenesená",J1496,0)</f>
        <v>0</v>
      </c>
      <c r="BH1496" s="186">
        <f>IF(N1496="sníž. přenesená",J1496,0)</f>
        <v>0</v>
      </c>
      <c r="BI1496" s="186">
        <f>IF(N1496="nulová",J1496,0)</f>
        <v>0</v>
      </c>
      <c r="BJ1496" s="19" t="s">
        <v>8</v>
      </c>
      <c r="BK1496" s="186">
        <f>ROUND(I1496*H1496,0)</f>
        <v>0</v>
      </c>
      <c r="BL1496" s="19" t="s">
        <v>415</v>
      </c>
      <c r="BM1496" s="185" t="s">
        <v>2278</v>
      </c>
    </row>
    <row r="1497" s="13" customFormat="1">
      <c r="A1497" s="13"/>
      <c r="B1497" s="187"/>
      <c r="C1497" s="13"/>
      <c r="D1497" s="188" t="s">
        <v>329</v>
      </c>
      <c r="E1497" s="189" t="s">
        <v>1</v>
      </c>
      <c r="F1497" s="190" t="s">
        <v>2279</v>
      </c>
      <c r="G1497" s="13"/>
      <c r="H1497" s="191">
        <v>808.77800000000002</v>
      </c>
      <c r="I1497" s="192"/>
      <c r="J1497" s="13"/>
      <c r="K1497" s="13"/>
      <c r="L1497" s="187"/>
      <c r="M1497" s="193"/>
      <c r="N1497" s="194"/>
      <c r="O1497" s="194"/>
      <c r="P1497" s="194"/>
      <c r="Q1497" s="194"/>
      <c r="R1497" s="194"/>
      <c r="S1497" s="194"/>
      <c r="T1497" s="195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189" t="s">
        <v>329</v>
      </c>
      <c r="AU1497" s="189" t="s">
        <v>85</v>
      </c>
      <c r="AV1497" s="13" t="s">
        <v>85</v>
      </c>
      <c r="AW1497" s="13" t="s">
        <v>33</v>
      </c>
      <c r="AX1497" s="13" t="s">
        <v>8</v>
      </c>
      <c r="AY1497" s="189" t="s">
        <v>321</v>
      </c>
    </row>
    <row r="1498" s="2" customFormat="1" ht="24.15" customHeight="1">
      <c r="A1498" s="38"/>
      <c r="B1498" s="173"/>
      <c r="C1498" s="174" t="s">
        <v>2280</v>
      </c>
      <c r="D1498" s="174" t="s">
        <v>323</v>
      </c>
      <c r="E1498" s="175" t="s">
        <v>2281</v>
      </c>
      <c r="F1498" s="176" t="s">
        <v>2282</v>
      </c>
      <c r="G1498" s="177" t="s">
        <v>497</v>
      </c>
      <c r="H1498" s="178">
        <v>45</v>
      </c>
      <c r="I1498" s="179"/>
      <c r="J1498" s="180">
        <f>ROUND(I1498*H1498,0)</f>
        <v>0</v>
      </c>
      <c r="K1498" s="176" t="s">
        <v>327</v>
      </c>
      <c r="L1498" s="39"/>
      <c r="M1498" s="181" t="s">
        <v>1</v>
      </c>
      <c r="N1498" s="182" t="s">
        <v>42</v>
      </c>
      <c r="O1498" s="77"/>
      <c r="P1498" s="183">
        <f>O1498*H1498</f>
        <v>0</v>
      </c>
      <c r="Q1498" s="183">
        <v>0</v>
      </c>
      <c r="R1498" s="183">
        <f>Q1498*H1498</f>
        <v>0</v>
      </c>
      <c r="S1498" s="183">
        <v>0</v>
      </c>
      <c r="T1498" s="184">
        <f>S1498*H1498</f>
        <v>0</v>
      </c>
      <c r="U1498" s="38"/>
      <c r="V1498" s="38"/>
      <c r="W1498" s="38"/>
      <c r="X1498" s="38"/>
      <c r="Y1498" s="38"/>
      <c r="Z1498" s="38"/>
      <c r="AA1498" s="38"/>
      <c r="AB1498" s="38"/>
      <c r="AC1498" s="38"/>
      <c r="AD1498" s="38"/>
      <c r="AE1498" s="38"/>
      <c r="AR1498" s="185" t="s">
        <v>415</v>
      </c>
      <c r="AT1498" s="185" t="s">
        <v>323</v>
      </c>
      <c r="AU1498" s="185" t="s">
        <v>85</v>
      </c>
      <c r="AY1498" s="19" t="s">
        <v>321</v>
      </c>
      <c r="BE1498" s="186">
        <f>IF(N1498="základní",J1498,0)</f>
        <v>0</v>
      </c>
      <c r="BF1498" s="186">
        <f>IF(N1498="snížená",J1498,0)</f>
        <v>0</v>
      </c>
      <c r="BG1498" s="186">
        <f>IF(N1498="zákl. přenesená",J1498,0)</f>
        <v>0</v>
      </c>
      <c r="BH1498" s="186">
        <f>IF(N1498="sníž. přenesená",J1498,0)</f>
        <v>0</v>
      </c>
      <c r="BI1498" s="186">
        <f>IF(N1498="nulová",J1498,0)</f>
        <v>0</v>
      </c>
      <c r="BJ1498" s="19" t="s">
        <v>8</v>
      </c>
      <c r="BK1498" s="186">
        <f>ROUND(I1498*H1498,0)</f>
        <v>0</v>
      </c>
      <c r="BL1498" s="19" t="s">
        <v>415</v>
      </c>
      <c r="BM1498" s="185" t="s">
        <v>2283</v>
      </c>
    </row>
    <row r="1499" s="13" customFormat="1">
      <c r="A1499" s="13"/>
      <c r="B1499" s="187"/>
      <c r="C1499" s="13"/>
      <c r="D1499" s="188" t="s">
        <v>329</v>
      </c>
      <c r="E1499" s="189" t="s">
        <v>1</v>
      </c>
      <c r="F1499" s="190" t="s">
        <v>2284</v>
      </c>
      <c r="G1499" s="13"/>
      <c r="H1499" s="191">
        <v>45</v>
      </c>
      <c r="I1499" s="192"/>
      <c r="J1499" s="13"/>
      <c r="K1499" s="13"/>
      <c r="L1499" s="187"/>
      <c r="M1499" s="193"/>
      <c r="N1499" s="194"/>
      <c r="O1499" s="194"/>
      <c r="P1499" s="194"/>
      <c r="Q1499" s="194"/>
      <c r="R1499" s="194"/>
      <c r="S1499" s="194"/>
      <c r="T1499" s="195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189" t="s">
        <v>329</v>
      </c>
      <c r="AU1499" s="189" t="s">
        <v>85</v>
      </c>
      <c r="AV1499" s="13" t="s">
        <v>85</v>
      </c>
      <c r="AW1499" s="13" t="s">
        <v>33</v>
      </c>
      <c r="AX1499" s="13" t="s">
        <v>8</v>
      </c>
      <c r="AY1499" s="189" t="s">
        <v>321</v>
      </c>
    </row>
    <row r="1500" s="2" customFormat="1" ht="16.5" customHeight="1">
      <c r="A1500" s="38"/>
      <c r="B1500" s="173"/>
      <c r="C1500" s="174" t="s">
        <v>2285</v>
      </c>
      <c r="D1500" s="174" t="s">
        <v>323</v>
      </c>
      <c r="E1500" s="175" t="s">
        <v>2286</v>
      </c>
      <c r="F1500" s="176" t="s">
        <v>2287</v>
      </c>
      <c r="G1500" s="177" t="s">
        <v>355</v>
      </c>
      <c r="H1500" s="178">
        <v>735.25300000000004</v>
      </c>
      <c r="I1500" s="179"/>
      <c r="J1500" s="180">
        <f>ROUND(I1500*H1500,0)</f>
        <v>0</v>
      </c>
      <c r="K1500" s="176" t="s">
        <v>327</v>
      </c>
      <c r="L1500" s="39"/>
      <c r="M1500" s="181" t="s">
        <v>1</v>
      </c>
      <c r="N1500" s="182" t="s">
        <v>42</v>
      </c>
      <c r="O1500" s="77"/>
      <c r="P1500" s="183">
        <f>O1500*H1500</f>
        <v>0</v>
      </c>
      <c r="Q1500" s="183">
        <v>0</v>
      </c>
      <c r="R1500" s="183">
        <f>Q1500*H1500</f>
        <v>0</v>
      </c>
      <c r="S1500" s="183">
        <v>0</v>
      </c>
      <c r="T1500" s="184">
        <f>S1500*H1500</f>
        <v>0</v>
      </c>
      <c r="U1500" s="38"/>
      <c r="V1500" s="38"/>
      <c r="W1500" s="38"/>
      <c r="X1500" s="38"/>
      <c r="Y1500" s="38"/>
      <c r="Z1500" s="38"/>
      <c r="AA1500" s="38"/>
      <c r="AB1500" s="38"/>
      <c r="AC1500" s="38"/>
      <c r="AD1500" s="38"/>
      <c r="AE1500" s="38"/>
      <c r="AR1500" s="185" t="s">
        <v>415</v>
      </c>
      <c r="AT1500" s="185" t="s">
        <v>323</v>
      </c>
      <c r="AU1500" s="185" t="s">
        <v>85</v>
      </c>
      <c r="AY1500" s="19" t="s">
        <v>321</v>
      </c>
      <c r="BE1500" s="186">
        <f>IF(N1500="základní",J1500,0)</f>
        <v>0</v>
      </c>
      <c r="BF1500" s="186">
        <f>IF(N1500="snížená",J1500,0)</f>
        <v>0</v>
      </c>
      <c r="BG1500" s="186">
        <f>IF(N1500="zákl. přenesená",J1500,0)</f>
        <v>0</v>
      </c>
      <c r="BH1500" s="186">
        <f>IF(N1500="sníž. přenesená",J1500,0)</f>
        <v>0</v>
      </c>
      <c r="BI1500" s="186">
        <f>IF(N1500="nulová",J1500,0)</f>
        <v>0</v>
      </c>
      <c r="BJ1500" s="19" t="s">
        <v>8</v>
      </c>
      <c r="BK1500" s="186">
        <f>ROUND(I1500*H1500,0)</f>
        <v>0</v>
      </c>
      <c r="BL1500" s="19" t="s">
        <v>415</v>
      </c>
      <c r="BM1500" s="185" t="s">
        <v>2288</v>
      </c>
    </row>
    <row r="1501" s="13" customFormat="1">
      <c r="A1501" s="13"/>
      <c r="B1501" s="187"/>
      <c r="C1501" s="13"/>
      <c r="D1501" s="188" t="s">
        <v>329</v>
      </c>
      <c r="E1501" s="189" t="s">
        <v>1</v>
      </c>
      <c r="F1501" s="190" t="s">
        <v>177</v>
      </c>
      <c r="G1501" s="13"/>
      <c r="H1501" s="191">
        <v>735.25300000000004</v>
      </c>
      <c r="I1501" s="192"/>
      <c r="J1501" s="13"/>
      <c r="K1501" s="13"/>
      <c r="L1501" s="187"/>
      <c r="M1501" s="193"/>
      <c r="N1501" s="194"/>
      <c r="O1501" s="194"/>
      <c r="P1501" s="194"/>
      <c r="Q1501" s="194"/>
      <c r="R1501" s="194"/>
      <c r="S1501" s="194"/>
      <c r="T1501" s="195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189" t="s">
        <v>329</v>
      </c>
      <c r="AU1501" s="189" t="s">
        <v>85</v>
      </c>
      <c r="AV1501" s="13" t="s">
        <v>85</v>
      </c>
      <c r="AW1501" s="13" t="s">
        <v>33</v>
      </c>
      <c r="AX1501" s="13" t="s">
        <v>8</v>
      </c>
      <c r="AY1501" s="189" t="s">
        <v>321</v>
      </c>
    </row>
    <row r="1502" s="2" customFormat="1" ht="16.5" customHeight="1">
      <c r="A1502" s="38"/>
      <c r="B1502" s="173"/>
      <c r="C1502" s="212" t="s">
        <v>2289</v>
      </c>
      <c r="D1502" s="212" t="s">
        <v>550</v>
      </c>
      <c r="E1502" s="213" t="s">
        <v>2290</v>
      </c>
      <c r="F1502" s="214" t="s">
        <v>2291</v>
      </c>
      <c r="G1502" s="215" t="s">
        <v>355</v>
      </c>
      <c r="H1502" s="216">
        <v>808.77800000000002</v>
      </c>
      <c r="I1502" s="217"/>
      <c r="J1502" s="218">
        <f>ROUND(I1502*H1502,0)</f>
        <v>0</v>
      </c>
      <c r="K1502" s="214" t="s">
        <v>1</v>
      </c>
      <c r="L1502" s="219"/>
      <c r="M1502" s="220" t="s">
        <v>1</v>
      </c>
      <c r="N1502" s="221" t="s">
        <v>42</v>
      </c>
      <c r="O1502" s="77"/>
      <c r="P1502" s="183">
        <f>O1502*H1502</f>
        <v>0</v>
      </c>
      <c r="Q1502" s="183">
        <v>0.00044999999999999999</v>
      </c>
      <c r="R1502" s="183">
        <f>Q1502*H1502</f>
        <v>0.3639501</v>
      </c>
      <c r="S1502" s="183">
        <v>0</v>
      </c>
      <c r="T1502" s="184">
        <f>S1502*H1502</f>
        <v>0</v>
      </c>
      <c r="U1502" s="38"/>
      <c r="V1502" s="38"/>
      <c r="W1502" s="38"/>
      <c r="X1502" s="38"/>
      <c r="Y1502" s="38"/>
      <c r="Z1502" s="38"/>
      <c r="AA1502" s="38"/>
      <c r="AB1502" s="38"/>
      <c r="AC1502" s="38"/>
      <c r="AD1502" s="38"/>
      <c r="AE1502" s="38"/>
      <c r="AR1502" s="185" t="s">
        <v>530</v>
      </c>
      <c r="AT1502" s="185" t="s">
        <v>550</v>
      </c>
      <c r="AU1502" s="185" t="s">
        <v>85</v>
      </c>
      <c r="AY1502" s="19" t="s">
        <v>321</v>
      </c>
      <c r="BE1502" s="186">
        <f>IF(N1502="základní",J1502,0)</f>
        <v>0</v>
      </c>
      <c r="BF1502" s="186">
        <f>IF(N1502="snížená",J1502,0)</f>
        <v>0</v>
      </c>
      <c r="BG1502" s="186">
        <f>IF(N1502="zákl. přenesená",J1502,0)</f>
        <v>0</v>
      </c>
      <c r="BH1502" s="186">
        <f>IF(N1502="sníž. přenesená",J1502,0)</f>
        <v>0</v>
      </c>
      <c r="BI1502" s="186">
        <f>IF(N1502="nulová",J1502,0)</f>
        <v>0</v>
      </c>
      <c r="BJ1502" s="19" t="s">
        <v>8</v>
      </c>
      <c r="BK1502" s="186">
        <f>ROUND(I1502*H1502,0)</f>
        <v>0</v>
      </c>
      <c r="BL1502" s="19" t="s">
        <v>415</v>
      </c>
      <c r="BM1502" s="185" t="s">
        <v>2292</v>
      </c>
    </row>
    <row r="1503" s="13" customFormat="1">
      <c r="A1503" s="13"/>
      <c r="B1503" s="187"/>
      <c r="C1503" s="13"/>
      <c r="D1503" s="188" t="s">
        <v>329</v>
      </c>
      <c r="E1503" s="189" t="s">
        <v>1</v>
      </c>
      <c r="F1503" s="190" t="s">
        <v>2279</v>
      </c>
      <c r="G1503" s="13"/>
      <c r="H1503" s="191">
        <v>808.77800000000002</v>
      </c>
      <c r="I1503" s="192"/>
      <c r="J1503" s="13"/>
      <c r="K1503" s="13"/>
      <c r="L1503" s="187"/>
      <c r="M1503" s="193"/>
      <c r="N1503" s="194"/>
      <c r="O1503" s="194"/>
      <c r="P1503" s="194"/>
      <c r="Q1503" s="194"/>
      <c r="R1503" s="194"/>
      <c r="S1503" s="194"/>
      <c r="T1503" s="195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189" t="s">
        <v>329</v>
      </c>
      <c r="AU1503" s="189" t="s">
        <v>85</v>
      </c>
      <c r="AV1503" s="13" t="s">
        <v>85</v>
      </c>
      <c r="AW1503" s="13" t="s">
        <v>33</v>
      </c>
      <c r="AX1503" s="13" t="s">
        <v>8</v>
      </c>
      <c r="AY1503" s="189" t="s">
        <v>321</v>
      </c>
    </row>
    <row r="1504" s="2" customFormat="1" ht="24.15" customHeight="1">
      <c r="A1504" s="38"/>
      <c r="B1504" s="173"/>
      <c r="C1504" s="174" t="s">
        <v>2293</v>
      </c>
      <c r="D1504" s="174" t="s">
        <v>323</v>
      </c>
      <c r="E1504" s="175" t="s">
        <v>2294</v>
      </c>
      <c r="F1504" s="176" t="s">
        <v>2295</v>
      </c>
      <c r="G1504" s="177" t="s">
        <v>349</v>
      </c>
      <c r="H1504" s="178">
        <v>0.52500000000000002</v>
      </c>
      <c r="I1504" s="179"/>
      <c r="J1504" s="180">
        <f>ROUND(I1504*H1504,0)</f>
        <v>0</v>
      </c>
      <c r="K1504" s="176" t="s">
        <v>327</v>
      </c>
      <c r="L1504" s="39"/>
      <c r="M1504" s="181" t="s">
        <v>1</v>
      </c>
      <c r="N1504" s="182" t="s">
        <v>42</v>
      </c>
      <c r="O1504" s="77"/>
      <c r="P1504" s="183">
        <f>O1504*H1504</f>
        <v>0</v>
      </c>
      <c r="Q1504" s="183">
        <v>0</v>
      </c>
      <c r="R1504" s="183">
        <f>Q1504*H1504</f>
        <v>0</v>
      </c>
      <c r="S1504" s="183">
        <v>0</v>
      </c>
      <c r="T1504" s="184">
        <f>S1504*H1504</f>
        <v>0</v>
      </c>
      <c r="U1504" s="38"/>
      <c r="V1504" s="38"/>
      <c r="W1504" s="38"/>
      <c r="X1504" s="38"/>
      <c r="Y1504" s="38"/>
      <c r="Z1504" s="38"/>
      <c r="AA1504" s="38"/>
      <c r="AB1504" s="38"/>
      <c r="AC1504" s="38"/>
      <c r="AD1504" s="38"/>
      <c r="AE1504" s="38"/>
      <c r="AR1504" s="185" t="s">
        <v>415</v>
      </c>
      <c r="AT1504" s="185" t="s">
        <v>323</v>
      </c>
      <c r="AU1504" s="185" t="s">
        <v>85</v>
      </c>
      <c r="AY1504" s="19" t="s">
        <v>321</v>
      </c>
      <c r="BE1504" s="186">
        <f>IF(N1504="základní",J1504,0)</f>
        <v>0</v>
      </c>
      <c r="BF1504" s="186">
        <f>IF(N1504="snížená",J1504,0)</f>
        <v>0</v>
      </c>
      <c r="BG1504" s="186">
        <f>IF(N1504="zákl. přenesená",J1504,0)</f>
        <v>0</v>
      </c>
      <c r="BH1504" s="186">
        <f>IF(N1504="sníž. přenesená",J1504,0)</f>
        <v>0</v>
      </c>
      <c r="BI1504" s="186">
        <f>IF(N1504="nulová",J1504,0)</f>
        <v>0</v>
      </c>
      <c r="BJ1504" s="19" t="s">
        <v>8</v>
      </c>
      <c r="BK1504" s="186">
        <f>ROUND(I1504*H1504,0)</f>
        <v>0</v>
      </c>
      <c r="BL1504" s="19" t="s">
        <v>415</v>
      </c>
      <c r="BM1504" s="185" t="s">
        <v>2296</v>
      </c>
    </row>
    <row r="1505" s="12" customFormat="1" ht="22.8" customHeight="1">
      <c r="A1505" s="12"/>
      <c r="B1505" s="160"/>
      <c r="C1505" s="12"/>
      <c r="D1505" s="161" t="s">
        <v>76</v>
      </c>
      <c r="E1505" s="171" t="s">
        <v>2297</v>
      </c>
      <c r="F1505" s="171" t="s">
        <v>2298</v>
      </c>
      <c r="G1505" s="12"/>
      <c r="H1505" s="12"/>
      <c r="I1505" s="163"/>
      <c r="J1505" s="172">
        <f>BK1505</f>
        <v>0</v>
      </c>
      <c r="K1505" s="12"/>
      <c r="L1505" s="160"/>
      <c r="M1505" s="165"/>
      <c r="N1505" s="166"/>
      <c r="O1505" s="166"/>
      <c r="P1505" s="167">
        <f>SUM(P1506:P1670)</f>
        <v>0</v>
      </c>
      <c r="Q1505" s="166"/>
      <c r="R1505" s="167">
        <f>SUM(R1506:R1670)</f>
        <v>5.1314885525008016</v>
      </c>
      <c r="S1505" s="166"/>
      <c r="T1505" s="168">
        <f>SUM(T1506:T1670)</f>
        <v>0</v>
      </c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R1505" s="161" t="s">
        <v>85</v>
      </c>
      <c r="AT1505" s="169" t="s">
        <v>76</v>
      </c>
      <c r="AU1505" s="169" t="s">
        <v>8</v>
      </c>
      <c r="AY1505" s="161" t="s">
        <v>321</v>
      </c>
      <c r="BK1505" s="170">
        <f>SUM(BK1506:BK1670)</f>
        <v>0</v>
      </c>
    </row>
    <row r="1506" s="2" customFormat="1" ht="24.15" customHeight="1">
      <c r="A1506" s="38"/>
      <c r="B1506" s="173"/>
      <c r="C1506" s="174" t="s">
        <v>2299</v>
      </c>
      <c r="D1506" s="174" t="s">
        <v>323</v>
      </c>
      <c r="E1506" s="175" t="s">
        <v>2300</v>
      </c>
      <c r="F1506" s="176" t="s">
        <v>2301</v>
      </c>
      <c r="G1506" s="177" t="s">
        <v>355</v>
      </c>
      <c r="H1506" s="178">
        <v>2.722</v>
      </c>
      <c r="I1506" s="179"/>
      <c r="J1506" s="180">
        <f>ROUND(I1506*H1506,0)</f>
        <v>0</v>
      </c>
      <c r="K1506" s="176" t="s">
        <v>327</v>
      </c>
      <c r="L1506" s="39"/>
      <c r="M1506" s="181" t="s">
        <v>1</v>
      </c>
      <c r="N1506" s="182" t="s">
        <v>42</v>
      </c>
      <c r="O1506" s="77"/>
      <c r="P1506" s="183">
        <f>O1506*H1506</f>
        <v>0</v>
      </c>
      <c r="Q1506" s="183">
        <v>0.00025970000000000002</v>
      </c>
      <c r="R1506" s="183">
        <f>Q1506*H1506</f>
        <v>0.00070690340000000007</v>
      </c>
      <c r="S1506" s="183">
        <v>0</v>
      </c>
      <c r="T1506" s="184">
        <f>S1506*H1506</f>
        <v>0</v>
      </c>
      <c r="U1506" s="38"/>
      <c r="V1506" s="38"/>
      <c r="W1506" s="38"/>
      <c r="X1506" s="38"/>
      <c r="Y1506" s="38"/>
      <c r="Z1506" s="38"/>
      <c r="AA1506" s="38"/>
      <c r="AB1506" s="38"/>
      <c r="AC1506" s="38"/>
      <c r="AD1506" s="38"/>
      <c r="AE1506" s="38"/>
      <c r="AR1506" s="185" t="s">
        <v>415</v>
      </c>
      <c r="AT1506" s="185" t="s">
        <v>323</v>
      </c>
      <c r="AU1506" s="185" t="s">
        <v>85</v>
      </c>
      <c r="AY1506" s="19" t="s">
        <v>321</v>
      </c>
      <c r="BE1506" s="186">
        <f>IF(N1506="základní",J1506,0)</f>
        <v>0</v>
      </c>
      <c r="BF1506" s="186">
        <f>IF(N1506="snížená",J1506,0)</f>
        <v>0</v>
      </c>
      <c r="BG1506" s="186">
        <f>IF(N1506="zákl. přenesená",J1506,0)</f>
        <v>0</v>
      </c>
      <c r="BH1506" s="186">
        <f>IF(N1506="sníž. přenesená",J1506,0)</f>
        <v>0</v>
      </c>
      <c r="BI1506" s="186">
        <f>IF(N1506="nulová",J1506,0)</f>
        <v>0</v>
      </c>
      <c r="BJ1506" s="19" t="s">
        <v>8</v>
      </c>
      <c r="BK1506" s="186">
        <f>ROUND(I1506*H1506,0)</f>
        <v>0</v>
      </c>
      <c r="BL1506" s="19" t="s">
        <v>415</v>
      </c>
      <c r="BM1506" s="185" t="s">
        <v>2302</v>
      </c>
    </row>
    <row r="1507" s="13" customFormat="1">
      <c r="A1507" s="13"/>
      <c r="B1507" s="187"/>
      <c r="C1507" s="13"/>
      <c r="D1507" s="188" t="s">
        <v>329</v>
      </c>
      <c r="E1507" s="189" t="s">
        <v>1</v>
      </c>
      <c r="F1507" s="190" t="s">
        <v>2303</v>
      </c>
      <c r="G1507" s="13"/>
      <c r="H1507" s="191">
        <v>2.722</v>
      </c>
      <c r="I1507" s="192"/>
      <c r="J1507" s="13"/>
      <c r="K1507" s="13"/>
      <c r="L1507" s="187"/>
      <c r="M1507" s="193"/>
      <c r="N1507" s="194"/>
      <c r="O1507" s="194"/>
      <c r="P1507" s="194"/>
      <c r="Q1507" s="194"/>
      <c r="R1507" s="194"/>
      <c r="S1507" s="194"/>
      <c r="T1507" s="195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189" t="s">
        <v>329</v>
      </c>
      <c r="AU1507" s="189" t="s">
        <v>85</v>
      </c>
      <c r="AV1507" s="13" t="s">
        <v>85</v>
      </c>
      <c r="AW1507" s="13" t="s">
        <v>33</v>
      </c>
      <c r="AX1507" s="13" t="s">
        <v>8</v>
      </c>
      <c r="AY1507" s="189" t="s">
        <v>321</v>
      </c>
    </row>
    <row r="1508" s="2" customFormat="1" ht="24.15" customHeight="1">
      <c r="A1508" s="38"/>
      <c r="B1508" s="173"/>
      <c r="C1508" s="212" t="s">
        <v>2304</v>
      </c>
      <c r="D1508" s="212" t="s">
        <v>550</v>
      </c>
      <c r="E1508" s="213" t="s">
        <v>2305</v>
      </c>
      <c r="F1508" s="214" t="s">
        <v>2306</v>
      </c>
      <c r="G1508" s="215" t="s">
        <v>2307</v>
      </c>
      <c r="H1508" s="216">
        <v>1</v>
      </c>
      <c r="I1508" s="217"/>
      <c r="J1508" s="218">
        <f>ROUND(I1508*H1508,0)</f>
        <v>0</v>
      </c>
      <c r="K1508" s="214" t="s">
        <v>1</v>
      </c>
      <c r="L1508" s="219"/>
      <c r="M1508" s="220" t="s">
        <v>1</v>
      </c>
      <c r="N1508" s="221" t="s">
        <v>42</v>
      </c>
      <c r="O1508" s="77"/>
      <c r="P1508" s="183">
        <f>O1508*H1508</f>
        <v>0</v>
      </c>
      <c r="Q1508" s="183">
        <v>0.035650000000000001</v>
      </c>
      <c r="R1508" s="183">
        <f>Q1508*H1508</f>
        <v>0.035650000000000001</v>
      </c>
      <c r="S1508" s="183">
        <v>0</v>
      </c>
      <c r="T1508" s="184">
        <f>S1508*H1508</f>
        <v>0</v>
      </c>
      <c r="U1508" s="38"/>
      <c r="V1508" s="38"/>
      <c r="W1508" s="38"/>
      <c r="X1508" s="38"/>
      <c r="Y1508" s="38"/>
      <c r="Z1508" s="38"/>
      <c r="AA1508" s="38"/>
      <c r="AB1508" s="38"/>
      <c r="AC1508" s="38"/>
      <c r="AD1508" s="38"/>
      <c r="AE1508" s="38"/>
      <c r="AR1508" s="185" t="s">
        <v>530</v>
      </c>
      <c r="AT1508" s="185" t="s">
        <v>550</v>
      </c>
      <c r="AU1508" s="185" t="s">
        <v>85</v>
      </c>
      <c r="AY1508" s="19" t="s">
        <v>321</v>
      </c>
      <c r="BE1508" s="186">
        <f>IF(N1508="základní",J1508,0)</f>
        <v>0</v>
      </c>
      <c r="BF1508" s="186">
        <f>IF(N1508="snížená",J1508,0)</f>
        <v>0</v>
      </c>
      <c r="BG1508" s="186">
        <f>IF(N1508="zákl. přenesená",J1508,0)</f>
        <v>0</v>
      </c>
      <c r="BH1508" s="186">
        <f>IF(N1508="sníž. přenesená",J1508,0)</f>
        <v>0</v>
      </c>
      <c r="BI1508" s="186">
        <f>IF(N1508="nulová",J1508,0)</f>
        <v>0</v>
      </c>
      <c r="BJ1508" s="19" t="s">
        <v>8</v>
      </c>
      <c r="BK1508" s="186">
        <f>ROUND(I1508*H1508,0)</f>
        <v>0</v>
      </c>
      <c r="BL1508" s="19" t="s">
        <v>415</v>
      </c>
      <c r="BM1508" s="185" t="s">
        <v>2308</v>
      </c>
    </row>
    <row r="1509" s="13" customFormat="1">
      <c r="A1509" s="13"/>
      <c r="B1509" s="187"/>
      <c r="C1509" s="13"/>
      <c r="D1509" s="188" t="s">
        <v>329</v>
      </c>
      <c r="E1509" s="189" t="s">
        <v>1</v>
      </c>
      <c r="F1509" s="190" t="s">
        <v>2309</v>
      </c>
      <c r="G1509" s="13"/>
      <c r="H1509" s="191">
        <v>1</v>
      </c>
      <c r="I1509" s="192"/>
      <c r="J1509" s="13"/>
      <c r="K1509" s="13"/>
      <c r="L1509" s="187"/>
      <c r="M1509" s="193"/>
      <c r="N1509" s="194"/>
      <c r="O1509" s="194"/>
      <c r="P1509" s="194"/>
      <c r="Q1509" s="194"/>
      <c r="R1509" s="194"/>
      <c r="S1509" s="194"/>
      <c r="T1509" s="195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189" t="s">
        <v>329</v>
      </c>
      <c r="AU1509" s="189" t="s">
        <v>85</v>
      </c>
      <c r="AV1509" s="13" t="s">
        <v>85</v>
      </c>
      <c r="AW1509" s="13" t="s">
        <v>33</v>
      </c>
      <c r="AX1509" s="13" t="s">
        <v>8</v>
      </c>
      <c r="AY1509" s="189" t="s">
        <v>321</v>
      </c>
    </row>
    <row r="1510" s="2" customFormat="1" ht="24.15" customHeight="1">
      <c r="A1510" s="38"/>
      <c r="B1510" s="173"/>
      <c r="C1510" s="174" t="s">
        <v>2310</v>
      </c>
      <c r="D1510" s="174" t="s">
        <v>323</v>
      </c>
      <c r="E1510" s="175" t="s">
        <v>2311</v>
      </c>
      <c r="F1510" s="176" t="s">
        <v>2312</v>
      </c>
      <c r="G1510" s="177" t="s">
        <v>355</v>
      </c>
      <c r="H1510" s="178">
        <v>25.050000000000001</v>
      </c>
      <c r="I1510" s="179"/>
      <c r="J1510" s="180">
        <f>ROUND(I1510*H1510,0)</f>
        <v>0</v>
      </c>
      <c r="K1510" s="176" t="s">
        <v>327</v>
      </c>
      <c r="L1510" s="39"/>
      <c r="M1510" s="181" t="s">
        <v>1</v>
      </c>
      <c r="N1510" s="182" t="s">
        <v>42</v>
      </c>
      <c r="O1510" s="77"/>
      <c r="P1510" s="183">
        <f>O1510*H1510</f>
        <v>0</v>
      </c>
      <c r="Q1510" s="183">
        <v>0.00026848749999999999</v>
      </c>
      <c r="R1510" s="183">
        <f>Q1510*H1510</f>
        <v>0.0067256118749999998</v>
      </c>
      <c r="S1510" s="183">
        <v>0</v>
      </c>
      <c r="T1510" s="184">
        <f>S1510*H1510</f>
        <v>0</v>
      </c>
      <c r="U1510" s="38"/>
      <c r="V1510" s="38"/>
      <c r="W1510" s="38"/>
      <c r="X1510" s="38"/>
      <c r="Y1510" s="38"/>
      <c r="Z1510" s="38"/>
      <c r="AA1510" s="38"/>
      <c r="AB1510" s="38"/>
      <c r="AC1510" s="38"/>
      <c r="AD1510" s="38"/>
      <c r="AE1510" s="38"/>
      <c r="AR1510" s="185" t="s">
        <v>415</v>
      </c>
      <c r="AT1510" s="185" t="s">
        <v>323</v>
      </c>
      <c r="AU1510" s="185" t="s">
        <v>85</v>
      </c>
      <c r="AY1510" s="19" t="s">
        <v>321</v>
      </c>
      <c r="BE1510" s="186">
        <f>IF(N1510="základní",J1510,0)</f>
        <v>0</v>
      </c>
      <c r="BF1510" s="186">
        <f>IF(N1510="snížená",J1510,0)</f>
        <v>0</v>
      </c>
      <c r="BG1510" s="186">
        <f>IF(N1510="zákl. přenesená",J1510,0)</f>
        <v>0</v>
      </c>
      <c r="BH1510" s="186">
        <f>IF(N1510="sníž. přenesená",J1510,0)</f>
        <v>0</v>
      </c>
      <c r="BI1510" s="186">
        <f>IF(N1510="nulová",J1510,0)</f>
        <v>0</v>
      </c>
      <c r="BJ1510" s="19" t="s">
        <v>8</v>
      </c>
      <c r="BK1510" s="186">
        <f>ROUND(I1510*H1510,0)</f>
        <v>0</v>
      </c>
      <c r="BL1510" s="19" t="s">
        <v>415</v>
      </c>
      <c r="BM1510" s="185" t="s">
        <v>2313</v>
      </c>
    </row>
    <row r="1511" s="13" customFormat="1">
      <c r="A1511" s="13"/>
      <c r="B1511" s="187"/>
      <c r="C1511" s="13"/>
      <c r="D1511" s="188" t="s">
        <v>329</v>
      </c>
      <c r="E1511" s="189" t="s">
        <v>1</v>
      </c>
      <c r="F1511" s="190" t="s">
        <v>2314</v>
      </c>
      <c r="G1511" s="13"/>
      <c r="H1511" s="191">
        <v>7.5599999999999996</v>
      </c>
      <c r="I1511" s="192"/>
      <c r="J1511" s="13"/>
      <c r="K1511" s="13"/>
      <c r="L1511" s="187"/>
      <c r="M1511" s="193"/>
      <c r="N1511" s="194"/>
      <c r="O1511" s="194"/>
      <c r="P1511" s="194"/>
      <c r="Q1511" s="194"/>
      <c r="R1511" s="194"/>
      <c r="S1511" s="194"/>
      <c r="T1511" s="195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189" t="s">
        <v>329</v>
      </c>
      <c r="AU1511" s="189" t="s">
        <v>85</v>
      </c>
      <c r="AV1511" s="13" t="s">
        <v>85</v>
      </c>
      <c r="AW1511" s="13" t="s">
        <v>33</v>
      </c>
      <c r="AX1511" s="13" t="s">
        <v>77</v>
      </c>
      <c r="AY1511" s="189" t="s">
        <v>321</v>
      </c>
    </row>
    <row r="1512" s="13" customFormat="1">
      <c r="A1512" s="13"/>
      <c r="B1512" s="187"/>
      <c r="C1512" s="13"/>
      <c r="D1512" s="188" t="s">
        <v>329</v>
      </c>
      <c r="E1512" s="189" t="s">
        <v>1</v>
      </c>
      <c r="F1512" s="190" t="s">
        <v>2315</v>
      </c>
      <c r="G1512" s="13"/>
      <c r="H1512" s="191">
        <v>17.489999999999998</v>
      </c>
      <c r="I1512" s="192"/>
      <c r="J1512" s="13"/>
      <c r="K1512" s="13"/>
      <c r="L1512" s="187"/>
      <c r="M1512" s="193"/>
      <c r="N1512" s="194"/>
      <c r="O1512" s="194"/>
      <c r="P1512" s="194"/>
      <c r="Q1512" s="194"/>
      <c r="R1512" s="194"/>
      <c r="S1512" s="194"/>
      <c r="T1512" s="195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189" t="s">
        <v>329</v>
      </c>
      <c r="AU1512" s="189" t="s">
        <v>85</v>
      </c>
      <c r="AV1512" s="13" t="s">
        <v>85</v>
      </c>
      <c r="AW1512" s="13" t="s">
        <v>33</v>
      </c>
      <c r="AX1512" s="13" t="s">
        <v>77</v>
      </c>
      <c r="AY1512" s="189" t="s">
        <v>321</v>
      </c>
    </row>
    <row r="1513" s="14" customFormat="1">
      <c r="A1513" s="14"/>
      <c r="B1513" s="196"/>
      <c r="C1513" s="14"/>
      <c r="D1513" s="188" t="s">
        <v>329</v>
      </c>
      <c r="E1513" s="197" t="s">
        <v>1</v>
      </c>
      <c r="F1513" s="198" t="s">
        <v>346</v>
      </c>
      <c r="G1513" s="14"/>
      <c r="H1513" s="199">
        <v>25.050000000000001</v>
      </c>
      <c r="I1513" s="200"/>
      <c r="J1513" s="14"/>
      <c r="K1513" s="14"/>
      <c r="L1513" s="196"/>
      <c r="M1513" s="201"/>
      <c r="N1513" s="202"/>
      <c r="O1513" s="202"/>
      <c r="P1513" s="202"/>
      <c r="Q1513" s="202"/>
      <c r="R1513" s="202"/>
      <c r="S1513" s="202"/>
      <c r="T1513" s="203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197" t="s">
        <v>329</v>
      </c>
      <c r="AU1513" s="197" t="s">
        <v>85</v>
      </c>
      <c r="AV1513" s="14" t="s">
        <v>88</v>
      </c>
      <c r="AW1513" s="14" t="s">
        <v>33</v>
      </c>
      <c r="AX1513" s="14" t="s">
        <v>8</v>
      </c>
      <c r="AY1513" s="197" t="s">
        <v>321</v>
      </c>
    </row>
    <row r="1514" s="2" customFormat="1" ht="16.5" customHeight="1">
      <c r="A1514" s="38"/>
      <c r="B1514" s="173"/>
      <c r="C1514" s="212" t="s">
        <v>2316</v>
      </c>
      <c r="D1514" s="212" t="s">
        <v>550</v>
      </c>
      <c r="E1514" s="213" t="s">
        <v>2317</v>
      </c>
      <c r="F1514" s="214" t="s">
        <v>2318</v>
      </c>
      <c r="G1514" s="215" t="s">
        <v>2307</v>
      </c>
      <c r="H1514" s="216">
        <v>6</v>
      </c>
      <c r="I1514" s="217"/>
      <c r="J1514" s="218">
        <f>ROUND(I1514*H1514,0)</f>
        <v>0</v>
      </c>
      <c r="K1514" s="214" t="s">
        <v>1</v>
      </c>
      <c r="L1514" s="219"/>
      <c r="M1514" s="220" t="s">
        <v>1</v>
      </c>
      <c r="N1514" s="221" t="s">
        <v>42</v>
      </c>
      <c r="O1514" s="77"/>
      <c r="P1514" s="183">
        <f>O1514*H1514</f>
        <v>0</v>
      </c>
      <c r="Q1514" s="183">
        <v>0.039579999999999997</v>
      </c>
      <c r="R1514" s="183">
        <f>Q1514*H1514</f>
        <v>0.23747999999999997</v>
      </c>
      <c r="S1514" s="183">
        <v>0</v>
      </c>
      <c r="T1514" s="184">
        <f>S1514*H1514</f>
        <v>0</v>
      </c>
      <c r="U1514" s="38"/>
      <c r="V1514" s="38"/>
      <c r="W1514" s="38"/>
      <c r="X1514" s="38"/>
      <c r="Y1514" s="38"/>
      <c r="Z1514" s="38"/>
      <c r="AA1514" s="38"/>
      <c r="AB1514" s="38"/>
      <c r="AC1514" s="38"/>
      <c r="AD1514" s="38"/>
      <c r="AE1514" s="38"/>
      <c r="AR1514" s="185" t="s">
        <v>530</v>
      </c>
      <c r="AT1514" s="185" t="s">
        <v>550</v>
      </c>
      <c r="AU1514" s="185" t="s">
        <v>85</v>
      </c>
      <c r="AY1514" s="19" t="s">
        <v>321</v>
      </c>
      <c r="BE1514" s="186">
        <f>IF(N1514="základní",J1514,0)</f>
        <v>0</v>
      </c>
      <c r="BF1514" s="186">
        <f>IF(N1514="snížená",J1514,0)</f>
        <v>0</v>
      </c>
      <c r="BG1514" s="186">
        <f>IF(N1514="zákl. přenesená",J1514,0)</f>
        <v>0</v>
      </c>
      <c r="BH1514" s="186">
        <f>IF(N1514="sníž. přenesená",J1514,0)</f>
        <v>0</v>
      </c>
      <c r="BI1514" s="186">
        <f>IF(N1514="nulová",J1514,0)</f>
        <v>0</v>
      </c>
      <c r="BJ1514" s="19" t="s">
        <v>8</v>
      </c>
      <c r="BK1514" s="186">
        <f>ROUND(I1514*H1514,0)</f>
        <v>0</v>
      </c>
      <c r="BL1514" s="19" t="s">
        <v>415</v>
      </c>
      <c r="BM1514" s="185" t="s">
        <v>2319</v>
      </c>
    </row>
    <row r="1515" s="13" customFormat="1">
      <c r="A1515" s="13"/>
      <c r="B1515" s="187"/>
      <c r="C1515" s="13"/>
      <c r="D1515" s="188" t="s">
        <v>329</v>
      </c>
      <c r="E1515" s="189" t="s">
        <v>1</v>
      </c>
      <c r="F1515" s="190" t="s">
        <v>2320</v>
      </c>
      <c r="G1515" s="13"/>
      <c r="H1515" s="191">
        <v>6</v>
      </c>
      <c r="I1515" s="192"/>
      <c r="J1515" s="13"/>
      <c r="K1515" s="13"/>
      <c r="L1515" s="187"/>
      <c r="M1515" s="193"/>
      <c r="N1515" s="194"/>
      <c r="O1515" s="194"/>
      <c r="P1515" s="194"/>
      <c r="Q1515" s="194"/>
      <c r="R1515" s="194"/>
      <c r="S1515" s="194"/>
      <c r="T1515" s="195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189" t="s">
        <v>329</v>
      </c>
      <c r="AU1515" s="189" t="s">
        <v>85</v>
      </c>
      <c r="AV1515" s="13" t="s">
        <v>85</v>
      </c>
      <c r="AW1515" s="13" t="s">
        <v>33</v>
      </c>
      <c r="AX1515" s="13" t="s">
        <v>8</v>
      </c>
      <c r="AY1515" s="189" t="s">
        <v>321</v>
      </c>
    </row>
    <row r="1516" s="2" customFormat="1" ht="16.5" customHeight="1">
      <c r="A1516" s="38"/>
      <c r="B1516" s="173"/>
      <c r="C1516" s="212" t="s">
        <v>2321</v>
      </c>
      <c r="D1516" s="212" t="s">
        <v>550</v>
      </c>
      <c r="E1516" s="213" t="s">
        <v>2322</v>
      </c>
      <c r="F1516" s="214" t="s">
        <v>2323</v>
      </c>
      <c r="G1516" s="215" t="s">
        <v>2307</v>
      </c>
      <c r="H1516" s="216">
        <v>11</v>
      </c>
      <c r="I1516" s="217"/>
      <c r="J1516" s="218">
        <f>ROUND(I1516*H1516,0)</f>
        <v>0</v>
      </c>
      <c r="K1516" s="214" t="s">
        <v>1</v>
      </c>
      <c r="L1516" s="219"/>
      <c r="M1516" s="220" t="s">
        <v>1</v>
      </c>
      <c r="N1516" s="221" t="s">
        <v>42</v>
      </c>
      <c r="O1516" s="77"/>
      <c r="P1516" s="183">
        <f>O1516*H1516</f>
        <v>0</v>
      </c>
      <c r="Q1516" s="183">
        <v>0.039579999999999997</v>
      </c>
      <c r="R1516" s="183">
        <f>Q1516*H1516</f>
        <v>0.43537999999999999</v>
      </c>
      <c r="S1516" s="183">
        <v>0</v>
      </c>
      <c r="T1516" s="184">
        <f>S1516*H1516</f>
        <v>0</v>
      </c>
      <c r="U1516" s="38"/>
      <c r="V1516" s="38"/>
      <c r="W1516" s="38"/>
      <c r="X1516" s="38"/>
      <c r="Y1516" s="38"/>
      <c r="Z1516" s="38"/>
      <c r="AA1516" s="38"/>
      <c r="AB1516" s="38"/>
      <c r="AC1516" s="38"/>
      <c r="AD1516" s="38"/>
      <c r="AE1516" s="38"/>
      <c r="AR1516" s="185" t="s">
        <v>530</v>
      </c>
      <c r="AT1516" s="185" t="s">
        <v>550</v>
      </c>
      <c r="AU1516" s="185" t="s">
        <v>85</v>
      </c>
      <c r="AY1516" s="19" t="s">
        <v>321</v>
      </c>
      <c r="BE1516" s="186">
        <f>IF(N1516="základní",J1516,0)</f>
        <v>0</v>
      </c>
      <c r="BF1516" s="186">
        <f>IF(N1516="snížená",J1516,0)</f>
        <v>0</v>
      </c>
      <c r="BG1516" s="186">
        <f>IF(N1516="zákl. přenesená",J1516,0)</f>
        <v>0</v>
      </c>
      <c r="BH1516" s="186">
        <f>IF(N1516="sníž. přenesená",J1516,0)</f>
        <v>0</v>
      </c>
      <c r="BI1516" s="186">
        <f>IF(N1516="nulová",J1516,0)</f>
        <v>0</v>
      </c>
      <c r="BJ1516" s="19" t="s">
        <v>8</v>
      </c>
      <c r="BK1516" s="186">
        <f>ROUND(I1516*H1516,0)</f>
        <v>0</v>
      </c>
      <c r="BL1516" s="19" t="s">
        <v>415</v>
      </c>
      <c r="BM1516" s="185" t="s">
        <v>2324</v>
      </c>
    </row>
    <row r="1517" s="13" customFormat="1">
      <c r="A1517" s="13"/>
      <c r="B1517" s="187"/>
      <c r="C1517" s="13"/>
      <c r="D1517" s="188" t="s">
        <v>329</v>
      </c>
      <c r="E1517" s="189" t="s">
        <v>1</v>
      </c>
      <c r="F1517" s="190" t="s">
        <v>2325</v>
      </c>
      <c r="G1517" s="13"/>
      <c r="H1517" s="191">
        <v>11</v>
      </c>
      <c r="I1517" s="192"/>
      <c r="J1517" s="13"/>
      <c r="K1517" s="13"/>
      <c r="L1517" s="187"/>
      <c r="M1517" s="193"/>
      <c r="N1517" s="194"/>
      <c r="O1517" s="194"/>
      <c r="P1517" s="194"/>
      <c r="Q1517" s="194"/>
      <c r="R1517" s="194"/>
      <c r="S1517" s="194"/>
      <c r="T1517" s="195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189" t="s">
        <v>329</v>
      </c>
      <c r="AU1517" s="189" t="s">
        <v>85</v>
      </c>
      <c r="AV1517" s="13" t="s">
        <v>85</v>
      </c>
      <c r="AW1517" s="13" t="s">
        <v>33</v>
      </c>
      <c r="AX1517" s="13" t="s">
        <v>8</v>
      </c>
      <c r="AY1517" s="189" t="s">
        <v>321</v>
      </c>
    </row>
    <row r="1518" s="2" customFormat="1" ht="24.15" customHeight="1">
      <c r="A1518" s="38"/>
      <c r="B1518" s="173"/>
      <c r="C1518" s="174" t="s">
        <v>2326</v>
      </c>
      <c r="D1518" s="174" t="s">
        <v>323</v>
      </c>
      <c r="E1518" s="175" t="s">
        <v>2327</v>
      </c>
      <c r="F1518" s="176" t="s">
        <v>2328</v>
      </c>
      <c r="G1518" s="177" t="s">
        <v>355</v>
      </c>
      <c r="H1518" s="178">
        <v>79.031000000000006</v>
      </c>
      <c r="I1518" s="179"/>
      <c r="J1518" s="180">
        <f>ROUND(I1518*H1518,0)</f>
        <v>0</v>
      </c>
      <c r="K1518" s="176" t="s">
        <v>327</v>
      </c>
      <c r="L1518" s="39"/>
      <c r="M1518" s="181" t="s">
        <v>1</v>
      </c>
      <c r="N1518" s="182" t="s">
        <v>42</v>
      </c>
      <c r="O1518" s="77"/>
      <c r="P1518" s="183">
        <f>O1518*H1518</f>
        <v>0</v>
      </c>
      <c r="Q1518" s="183">
        <v>0.000260425</v>
      </c>
      <c r="R1518" s="183">
        <f>Q1518*H1518</f>
        <v>0.020581648175000002</v>
      </c>
      <c r="S1518" s="183">
        <v>0</v>
      </c>
      <c r="T1518" s="184">
        <f>S1518*H1518</f>
        <v>0</v>
      </c>
      <c r="U1518" s="38"/>
      <c r="V1518" s="38"/>
      <c r="W1518" s="38"/>
      <c r="X1518" s="38"/>
      <c r="Y1518" s="38"/>
      <c r="Z1518" s="38"/>
      <c r="AA1518" s="38"/>
      <c r="AB1518" s="38"/>
      <c r="AC1518" s="38"/>
      <c r="AD1518" s="38"/>
      <c r="AE1518" s="38"/>
      <c r="AR1518" s="185" t="s">
        <v>415</v>
      </c>
      <c r="AT1518" s="185" t="s">
        <v>323</v>
      </c>
      <c r="AU1518" s="185" t="s">
        <v>85</v>
      </c>
      <c r="AY1518" s="19" t="s">
        <v>321</v>
      </c>
      <c r="BE1518" s="186">
        <f>IF(N1518="základní",J1518,0)</f>
        <v>0</v>
      </c>
      <c r="BF1518" s="186">
        <f>IF(N1518="snížená",J1518,0)</f>
        <v>0</v>
      </c>
      <c r="BG1518" s="186">
        <f>IF(N1518="zákl. přenesená",J1518,0)</f>
        <v>0</v>
      </c>
      <c r="BH1518" s="186">
        <f>IF(N1518="sníž. přenesená",J1518,0)</f>
        <v>0</v>
      </c>
      <c r="BI1518" s="186">
        <f>IF(N1518="nulová",J1518,0)</f>
        <v>0</v>
      </c>
      <c r="BJ1518" s="19" t="s">
        <v>8</v>
      </c>
      <c r="BK1518" s="186">
        <f>ROUND(I1518*H1518,0)</f>
        <v>0</v>
      </c>
      <c r="BL1518" s="19" t="s">
        <v>415</v>
      </c>
      <c r="BM1518" s="185" t="s">
        <v>2329</v>
      </c>
    </row>
    <row r="1519" s="13" customFormat="1">
      <c r="A1519" s="13"/>
      <c r="B1519" s="187"/>
      <c r="C1519" s="13"/>
      <c r="D1519" s="188" t="s">
        <v>329</v>
      </c>
      <c r="E1519" s="189" t="s">
        <v>1</v>
      </c>
      <c r="F1519" s="190" t="s">
        <v>2330</v>
      </c>
      <c r="G1519" s="13"/>
      <c r="H1519" s="191">
        <v>22.425000000000001</v>
      </c>
      <c r="I1519" s="192"/>
      <c r="J1519" s="13"/>
      <c r="K1519" s="13"/>
      <c r="L1519" s="187"/>
      <c r="M1519" s="193"/>
      <c r="N1519" s="194"/>
      <c r="O1519" s="194"/>
      <c r="P1519" s="194"/>
      <c r="Q1519" s="194"/>
      <c r="R1519" s="194"/>
      <c r="S1519" s="194"/>
      <c r="T1519" s="195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189" t="s">
        <v>329</v>
      </c>
      <c r="AU1519" s="189" t="s">
        <v>85</v>
      </c>
      <c r="AV1519" s="13" t="s">
        <v>85</v>
      </c>
      <c r="AW1519" s="13" t="s">
        <v>33</v>
      </c>
      <c r="AX1519" s="13" t="s">
        <v>77</v>
      </c>
      <c r="AY1519" s="189" t="s">
        <v>321</v>
      </c>
    </row>
    <row r="1520" s="13" customFormat="1">
      <c r="A1520" s="13"/>
      <c r="B1520" s="187"/>
      <c r="C1520" s="13"/>
      <c r="D1520" s="188" t="s">
        <v>329</v>
      </c>
      <c r="E1520" s="189" t="s">
        <v>1</v>
      </c>
      <c r="F1520" s="190" t="s">
        <v>2331</v>
      </c>
      <c r="G1520" s="13"/>
      <c r="H1520" s="191">
        <v>6.5099999999999998</v>
      </c>
      <c r="I1520" s="192"/>
      <c r="J1520" s="13"/>
      <c r="K1520" s="13"/>
      <c r="L1520" s="187"/>
      <c r="M1520" s="193"/>
      <c r="N1520" s="194"/>
      <c r="O1520" s="194"/>
      <c r="P1520" s="194"/>
      <c r="Q1520" s="194"/>
      <c r="R1520" s="194"/>
      <c r="S1520" s="194"/>
      <c r="T1520" s="195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189" t="s">
        <v>329</v>
      </c>
      <c r="AU1520" s="189" t="s">
        <v>85</v>
      </c>
      <c r="AV1520" s="13" t="s">
        <v>85</v>
      </c>
      <c r="AW1520" s="13" t="s">
        <v>33</v>
      </c>
      <c r="AX1520" s="13" t="s">
        <v>77</v>
      </c>
      <c r="AY1520" s="189" t="s">
        <v>321</v>
      </c>
    </row>
    <row r="1521" s="13" customFormat="1">
      <c r="A1521" s="13"/>
      <c r="B1521" s="187"/>
      <c r="C1521" s="13"/>
      <c r="D1521" s="188" t="s">
        <v>329</v>
      </c>
      <c r="E1521" s="189" t="s">
        <v>1</v>
      </c>
      <c r="F1521" s="190" t="s">
        <v>2332</v>
      </c>
      <c r="G1521" s="13"/>
      <c r="H1521" s="191">
        <v>10.295999999999999</v>
      </c>
      <c r="I1521" s="192"/>
      <c r="J1521" s="13"/>
      <c r="K1521" s="13"/>
      <c r="L1521" s="187"/>
      <c r="M1521" s="193"/>
      <c r="N1521" s="194"/>
      <c r="O1521" s="194"/>
      <c r="P1521" s="194"/>
      <c r="Q1521" s="194"/>
      <c r="R1521" s="194"/>
      <c r="S1521" s="194"/>
      <c r="T1521" s="195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189" t="s">
        <v>329</v>
      </c>
      <c r="AU1521" s="189" t="s">
        <v>85</v>
      </c>
      <c r="AV1521" s="13" t="s">
        <v>85</v>
      </c>
      <c r="AW1521" s="13" t="s">
        <v>33</v>
      </c>
      <c r="AX1521" s="13" t="s">
        <v>77</v>
      </c>
      <c r="AY1521" s="189" t="s">
        <v>321</v>
      </c>
    </row>
    <row r="1522" s="13" customFormat="1">
      <c r="A1522" s="13"/>
      <c r="B1522" s="187"/>
      <c r="C1522" s="13"/>
      <c r="D1522" s="188" t="s">
        <v>329</v>
      </c>
      <c r="E1522" s="189" t="s">
        <v>1</v>
      </c>
      <c r="F1522" s="190" t="s">
        <v>2333</v>
      </c>
      <c r="G1522" s="13"/>
      <c r="H1522" s="191">
        <v>7.5599999999999996</v>
      </c>
      <c r="I1522" s="192"/>
      <c r="J1522" s="13"/>
      <c r="K1522" s="13"/>
      <c r="L1522" s="187"/>
      <c r="M1522" s="193"/>
      <c r="N1522" s="194"/>
      <c r="O1522" s="194"/>
      <c r="P1522" s="194"/>
      <c r="Q1522" s="194"/>
      <c r="R1522" s="194"/>
      <c r="S1522" s="194"/>
      <c r="T1522" s="195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189" t="s">
        <v>329</v>
      </c>
      <c r="AU1522" s="189" t="s">
        <v>85</v>
      </c>
      <c r="AV1522" s="13" t="s">
        <v>85</v>
      </c>
      <c r="AW1522" s="13" t="s">
        <v>33</v>
      </c>
      <c r="AX1522" s="13" t="s">
        <v>77</v>
      </c>
      <c r="AY1522" s="189" t="s">
        <v>321</v>
      </c>
    </row>
    <row r="1523" s="13" customFormat="1">
      <c r="A1523" s="13"/>
      <c r="B1523" s="187"/>
      <c r="C1523" s="13"/>
      <c r="D1523" s="188" t="s">
        <v>329</v>
      </c>
      <c r="E1523" s="189" t="s">
        <v>1</v>
      </c>
      <c r="F1523" s="190" t="s">
        <v>2334</v>
      </c>
      <c r="G1523" s="13"/>
      <c r="H1523" s="191">
        <v>32.240000000000002</v>
      </c>
      <c r="I1523" s="192"/>
      <c r="J1523" s="13"/>
      <c r="K1523" s="13"/>
      <c r="L1523" s="187"/>
      <c r="M1523" s="193"/>
      <c r="N1523" s="194"/>
      <c r="O1523" s="194"/>
      <c r="P1523" s="194"/>
      <c r="Q1523" s="194"/>
      <c r="R1523" s="194"/>
      <c r="S1523" s="194"/>
      <c r="T1523" s="195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189" t="s">
        <v>329</v>
      </c>
      <c r="AU1523" s="189" t="s">
        <v>85</v>
      </c>
      <c r="AV1523" s="13" t="s">
        <v>85</v>
      </c>
      <c r="AW1523" s="13" t="s">
        <v>33</v>
      </c>
      <c r="AX1523" s="13" t="s">
        <v>77</v>
      </c>
      <c r="AY1523" s="189" t="s">
        <v>321</v>
      </c>
    </row>
    <row r="1524" s="14" customFormat="1">
      <c r="A1524" s="14"/>
      <c r="B1524" s="196"/>
      <c r="C1524" s="14"/>
      <c r="D1524" s="188" t="s">
        <v>329</v>
      </c>
      <c r="E1524" s="197" t="s">
        <v>1</v>
      </c>
      <c r="F1524" s="198" t="s">
        <v>346</v>
      </c>
      <c r="G1524" s="14"/>
      <c r="H1524" s="199">
        <v>79.031000000000006</v>
      </c>
      <c r="I1524" s="200"/>
      <c r="J1524" s="14"/>
      <c r="K1524" s="14"/>
      <c r="L1524" s="196"/>
      <c r="M1524" s="201"/>
      <c r="N1524" s="202"/>
      <c r="O1524" s="202"/>
      <c r="P1524" s="202"/>
      <c r="Q1524" s="202"/>
      <c r="R1524" s="202"/>
      <c r="S1524" s="202"/>
      <c r="T1524" s="203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197" t="s">
        <v>329</v>
      </c>
      <c r="AU1524" s="197" t="s">
        <v>85</v>
      </c>
      <c r="AV1524" s="14" t="s">
        <v>88</v>
      </c>
      <c r="AW1524" s="14" t="s">
        <v>33</v>
      </c>
      <c r="AX1524" s="14" t="s">
        <v>8</v>
      </c>
      <c r="AY1524" s="197" t="s">
        <v>321</v>
      </c>
    </row>
    <row r="1525" s="2" customFormat="1" ht="16.5" customHeight="1">
      <c r="A1525" s="38"/>
      <c r="B1525" s="173"/>
      <c r="C1525" s="212" t="s">
        <v>2335</v>
      </c>
      <c r="D1525" s="212" t="s">
        <v>550</v>
      </c>
      <c r="E1525" s="213" t="s">
        <v>2336</v>
      </c>
      <c r="F1525" s="214" t="s">
        <v>2337</v>
      </c>
      <c r="G1525" s="215" t="s">
        <v>2307</v>
      </c>
      <c r="H1525" s="216">
        <v>10</v>
      </c>
      <c r="I1525" s="217"/>
      <c r="J1525" s="218">
        <f>ROUND(I1525*H1525,0)</f>
        <v>0</v>
      </c>
      <c r="K1525" s="214" t="s">
        <v>1</v>
      </c>
      <c r="L1525" s="219"/>
      <c r="M1525" s="220" t="s">
        <v>1</v>
      </c>
      <c r="N1525" s="221" t="s">
        <v>42</v>
      </c>
      <c r="O1525" s="77"/>
      <c r="P1525" s="183">
        <f>O1525*H1525</f>
        <v>0</v>
      </c>
      <c r="Q1525" s="183">
        <v>0.037960000000000001</v>
      </c>
      <c r="R1525" s="183">
        <f>Q1525*H1525</f>
        <v>0.37959999999999999</v>
      </c>
      <c r="S1525" s="183">
        <v>0</v>
      </c>
      <c r="T1525" s="184">
        <f>S1525*H1525</f>
        <v>0</v>
      </c>
      <c r="U1525" s="38"/>
      <c r="V1525" s="38"/>
      <c r="W1525" s="38"/>
      <c r="X1525" s="38"/>
      <c r="Y1525" s="38"/>
      <c r="Z1525" s="38"/>
      <c r="AA1525" s="38"/>
      <c r="AB1525" s="38"/>
      <c r="AC1525" s="38"/>
      <c r="AD1525" s="38"/>
      <c r="AE1525" s="38"/>
      <c r="AR1525" s="185" t="s">
        <v>530</v>
      </c>
      <c r="AT1525" s="185" t="s">
        <v>550</v>
      </c>
      <c r="AU1525" s="185" t="s">
        <v>85</v>
      </c>
      <c r="AY1525" s="19" t="s">
        <v>321</v>
      </c>
      <c r="BE1525" s="186">
        <f>IF(N1525="základní",J1525,0)</f>
        <v>0</v>
      </c>
      <c r="BF1525" s="186">
        <f>IF(N1525="snížená",J1525,0)</f>
        <v>0</v>
      </c>
      <c r="BG1525" s="186">
        <f>IF(N1525="zákl. přenesená",J1525,0)</f>
        <v>0</v>
      </c>
      <c r="BH1525" s="186">
        <f>IF(N1525="sníž. přenesená",J1525,0)</f>
        <v>0</v>
      </c>
      <c r="BI1525" s="186">
        <f>IF(N1525="nulová",J1525,0)</f>
        <v>0</v>
      </c>
      <c r="BJ1525" s="19" t="s">
        <v>8</v>
      </c>
      <c r="BK1525" s="186">
        <f>ROUND(I1525*H1525,0)</f>
        <v>0</v>
      </c>
      <c r="BL1525" s="19" t="s">
        <v>415</v>
      </c>
      <c r="BM1525" s="185" t="s">
        <v>2338</v>
      </c>
    </row>
    <row r="1526" s="13" customFormat="1">
      <c r="A1526" s="13"/>
      <c r="B1526" s="187"/>
      <c r="C1526" s="13"/>
      <c r="D1526" s="188" t="s">
        <v>329</v>
      </c>
      <c r="E1526" s="189" t="s">
        <v>1</v>
      </c>
      <c r="F1526" s="190" t="s">
        <v>2339</v>
      </c>
      <c r="G1526" s="13"/>
      <c r="H1526" s="191">
        <v>10</v>
      </c>
      <c r="I1526" s="192"/>
      <c r="J1526" s="13"/>
      <c r="K1526" s="13"/>
      <c r="L1526" s="187"/>
      <c r="M1526" s="193"/>
      <c r="N1526" s="194"/>
      <c r="O1526" s="194"/>
      <c r="P1526" s="194"/>
      <c r="Q1526" s="194"/>
      <c r="R1526" s="194"/>
      <c r="S1526" s="194"/>
      <c r="T1526" s="195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189" t="s">
        <v>329</v>
      </c>
      <c r="AU1526" s="189" t="s">
        <v>85</v>
      </c>
      <c r="AV1526" s="13" t="s">
        <v>85</v>
      </c>
      <c r="AW1526" s="13" t="s">
        <v>33</v>
      </c>
      <c r="AX1526" s="13" t="s">
        <v>8</v>
      </c>
      <c r="AY1526" s="189" t="s">
        <v>321</v>
      </c>
    </row>
    <row r="1527" s="2" customFormat="1" ht="16.5" customHeight="1">
      <c r="A1527" s="38"/>
      <c r="B1527" s="173"/>
      <c r="C1527" s="212" t="s">
        <v>2340</v>
      </c>
      <c r="D1527" s="212" t="s">
        <v>550</v>
      </c>
      <c r="E1527" s="213" t="s">
        <v>2341</v>
      </c>
      <c r="F1527" s="214" t="s">
        <v>2342</v>
      </c>
      <c r="G1527" s="215" t="s">
        <v>2307</v>
      </c>
      <c r="H1527" s="216">
        <v>4</v>
      </c>
      <c r="I1527" s="217"/>
      <c r="J1527" s="218">
        <f>ROUND(I1527*H1527,0)</f>
        <v>0</v>
      </c>
      <c r="K1527" s="214" t="s">
        <v>1</v>
      </c>
      <c r="L1527" s="219"/>
      <c r="M1527" s="220" t="s">
        <v>1</v>
      </c>
      <c r="N1527" s="221" t="s">
        <v>42</v>
      </c>
      <c r="O1527" s="77"/>
      <c r="P1527" s="183">
        <f>O1527*H1527</f>
        <v>0</v>
      </c>
      <c r="Q1527" s="183">
        <v>0.037960000000000001</v>
      </c>
      <c r="R1527" s="183">
        <f>Q1527*H1527</f>
        <v>0.15184</v>
      </c>
      <c r="S1527" s="183">
        <v>0</v>
      </c>
      <c r="T1527" s="184">
        <f>S1527*H1527</f>
        <v>0</v>
      </c>
      <c r="U1527" s="38"/>
      <c r="V1527" s="38"/>
      <c r="W1527" s="38"/>
      <c r="X1527" s="38"/>
      <c r="Y1527" s="38"/>
      <c r="Z1527" s="38"/>
      <c r="AA1527" s="38"/>
      <c r="AB1527" s="38"/>
      <c r="AC1527" s="38"/>
      <c r="AD1527" s="38"/>
      <c r="AE1527" s="38"/>
      <c r="AR1527" s="185" t="s">
        <v>530</v>
      </c>
      <c r="AT1527" s="185" t="s">
        <v>550</v>
      </c>
      <c r="AU1527" s="185" t="s">
        <v>85</v>
      </c>
      <c r="AY1527" s="19" t="s">
        <v>321</v>
      </c>
      <c r="BE1527" s="186">
        <f>IF(N1527="základní",J1527,0)</f>
        <v>0</v>
      </c>
      <c r="BF1527" s="186">
        <f>IF(N1527="snížená",J1527,0)</f>
        <v>0</v>
      </c>
      <c r="BG1527" s="186">
        <f>IF(N1527="zákl. přenesená",J1527,0)</f>
        <v>0</v>
      </c>
      <c r="BH1527" s="186">
        <f>IF(N1527="sníž. přenesená",J1527,0)</f>
        <v>0</v>
      </c>
      <c r="BI1527" s="186">
        <f>IF(N1527="nulová",J1527,0)</f>
        <v>0</v>
      </c>
      <c r="BJ1527" s="19" t="s">
        <v>8</v>
      </c>
      <c r="BK1527" s="186">
        <f>ROUND(I1527*H1527,0)</f>
        <v>0</v>
      </c>
      <c r="BL1527" s="19" t="s">
        <v>415</v>
      </c>
      <c r="BM1527" s="185" t="s">
        <v>2343</v>
      </c>
    </row>
    <row r="1528" s="13" customFormat="1">
      <c r="A1528" s="13"/>
      <c r="B1528" s="187"/>
      <c r="C1528" s="13"/>
      <c r="D1528" s="188" t="s">
        <v>329</v>
      </c>
      <c r="E1528" s="189" t="s">
        <v>1</v>
      </c>
      <c r="F1528" s="190" t="s">
        <v>2344</v>
      </c>
      <c r="G1528" s="13"/>
      <c r="H1528" s="191">
        <v>4</v>
      </c>
      <c r="I1528" s="192"/>
      <c r="J1528" s="13"/>
      <c r="K1528" s="13"/>
      <c r="L1528" s="187"/>
      <c r="M1528" s="193"/>
      <c r="N1528" s="194"/>
      <c r="O1528" s="194"/>
      <c r="P1528" s="194"/>
      <c r="Q1528" s="194"/>
      <c r="R1528" s="194"/>
      <c r="S1528" s="194"/>
      <c r="T1528" s="195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189" t="s">
        <v>329</v>
      </c>
      <c r="AU1528" s="189" t="s">
        <v>85</v>
      </c>
      <c r="AV1528" s="13" t="s">
        <v>85</v>
      </c>
      <c r="AW1528" s="13" t="s">
        <v>33</v>
      </c>
      <c r="AX1528" s="13" t="s">
        <v>8</v>
      </c>
      <c r="AY1528" s="189" t="s">
        <v>321</v>
      </c>
    </row>
    <row r="1529" s="2" customFormat="1" ht="16.5" customHeight="1">
      <c r="A1529" s="38"/>
      <c r="B1529" s="173"/>
      <c r="C1529" s="212" t="s">
        <v>2345</v>
      </c>
      <c r="D1529" s="212" t="s">
        <v>550</v>
      </c>
      <c r="E1529" s="213" t="s">
        <v>2346</v>
      </c>
      <c r="F1529" s="214" t="s">
        <v>2347</v>
      </c>
      <c r="G1529" s="215" t="s">
        <v>2307</v>
      </c>
      <c r="H1529" s="216">
        <v>4</v>
      </c>
      <c r="I1529" s="217"/>
      <c r="J1529" s="218">
        <f>ROUND(I1529*H1529,0)</f>
        <v>0</v>
      </c>
      <c r="K1529" s="214" t="s">
        <v>1</v>
      </c>
      <c r="L1529" s="219"/>
      <c r="M1529" s="220" t="s">
        <v>1</v>
      </c>
      <c r="N1529" s="221" t="s">
        <v>42</v>
      </c>
      <c r="O1529" s="77"/>
      <c r="P1529" s="183">
        <f>O1529*H1529</f>
        <v>0</v>
      </c>
      <c r="Q1529" s="183">
        <v>0.037960000000000001</v>
      </c>
      <c r="R1529" s="183">
        <f>Q1529*H1529</f>
        <v>0.15184</v>
      </c>
      <c r="S1529" s="183">
        <v>0</v>
      </c>
      <c r="T1529" s="184">
        <f>S1529*H1529</f>
        <v>0</v>
      </c>
      <c r="U1529" s="38"/>
      <c r="V1529" s="38"/>
      <c r="W1529" s="38"/>
      <c r="X1529" s="38"/>
      <c r="Y1529" s="38"/>
      <c r="Z1529" s="38"/>
      <c r="AA1529" s="38"/>
      <c r="AB1529" s="38"/>
      <c r="AC1529" s="38"/>
      <c r="AD1529" s="38"/>
      <c r="AE1529" s="38"/>
      <c r="AR1529" s="185" t="s">
        <v>530</v>
      </c>
      <c r="AT1529" s="185" t="s">
        <v>550</v>
      </c>
      <c r="AU1529" s="185" t="s">
        <v>85</v>
      </c>
      <c r="AY1529" s="19" t="s">
        <v>321</v>
      </c>
      <c r="BE1529" s="186">
        <f>IF(N1529="základní",J1529,0)</f>
        <v>0</v>
      </c>
      <c r="BF1529" s="186">
        <f>IF(N1529="snížená",J1529,0)</f>
        <v>0</v>
      </c>
      <c r="BG1529" s="186">
        <f>IF(N1529="zákl. přenesená",J1529,0)</f>
        <v>0</v>
      </c>
      <c r="BH1529" s="186">
        <f>IF(N1529="sníž. přenesená",J1529,0)</f>
        <v>0</v>
      </c>
      <c r="BI1529" s="186">
        <f>IF(N1529="nulová",J1529,0)</f>
        <v>0</v>
      </c>
      <c r="BJ1529" s="19" t="s">
        <v>8</v>
      </c>
      <c r="BK1529" s="186">
        <f>ROUND(I1529*H1529,0)</f>
        <v>0</v>
      </c>
      <c r="BL1529" s="19" t="s">
        <v>415</v>
      </c>
      <c r="BM1529" s="185" t="s">
        <v>2348</v>
      </c>
    </row>
    <row r="1530" s="13" customFormat="1">
      <c r="A1530" s="13"/>
      <c r="B1530" s="187"/>
      <c r="C1530" s="13"/>
      <c r="D1530" s="188" t="s">
        <v>329</v>
      </c>
      <c r="E1530" s="189" t="s">
        <v>1</v>
      </c>
      <c r="F1530" s="190" t="s">
        <v>2349</v>
      </c>
      <c r="G1530" s="13"/>
      <c r="H1530" s="191">
        <v>4</v>
      </c>
      <c r="I1530" s="192"/>
      <c r="J1530" s="13"/>
      <c r="K1530" s="13"/>
      <c r="L1530" s="187"/>
      <c r="M1530" s="193"/>
      <c r="N1530" s="194"/>
      <c r="O1530" s="194"/>
      <c r="P1530" s="194"/>
      <c r="Q1530" s="194"/>
      <c r="R1530" s="194"/>
      <c r="S1530" s="194"/>
      <c r="T1530" s="195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189" t="s">
        <v>329</v>
      </c>
      <c r="AU1530" s="189" t="s">
        <v>85</v>
      </c>
      <c r="AV1530" s="13" t="s">
        <v>85</v>
      </c>
      <c r="AW1530" s="13" t="s">
        <v>33</v>
      </c>
      <c r="AX1530" s="13" t="s">
        <v>8</v>
      </c>
      <c r="AY1530" s="189" t="s">
        <v>321</v>
      </c>
    </row>
    <row r="1531" s="2" customFormat="1" ht="16.5" customHeight="1">
      <c r="A1531" s="38"/>
      <c r="B1531" s="173"/>
      <c r="C1531" s="212" t="s">
        <v>2350</v>
      </c>
      <c r="D1531" s="212" t="s">
        <v>550</v>
      </c>
      <c r="E1531" s="213" t="s">
        <v>2351</v>
      </c>
      <c r="F1531" s="214" t="s">
        <v>2352</v>
      </c>
      <c r="G1531" s="215" t="s">
        <v>2307</v>
      </c>
      <c r="H1531" s="216">
        <v>3</v>
      </c>
      <c r="I1531" s="217"/>
      <c r="J1531" s="218">
        <f>ROUND(I1531*H1531,0)</f>
        <v>0</v>
      </c>
      <c r="K1531" s="214" t="s">
        <v>1</v>
      </c>
      <c r="L1531" s="219"/>
      <c r="M1531" s="220" t="s">
        <v>1</v>
      </c>
      <c r="N1531" s="221" t="s">
        <v>42</v>
      </c>
      <c r="O1531" s="77"/>
      <c r="P1531" s="183">
        <f>O1531*H1531</f>
        <v>0</v>
      </c>
      <c r="Q1531" s="183">
        <v>0.03056</v>
      </c>
      <c r="R1531" s="183">
        <f>Q1531*H1531</f>
        <v>0.091679999999999998</v>
      </c>
      <c r="S1531" s="183">
        <v>0</v>
      </c>
      <c r="T1531" s="184">
        <f>S1531*H1531</f>
        <v>0</v>
      </c>
      <c r="U1531" s="38"/>
      <c r="V1531" s="38"/>
      <c r="W1531" s="38"/>
      <c r="X1531" s="38"/>
      <c r="Y1531" s="38"/>
      <c r="Z1531" s="38"/>
      <c r="AA1531" s="38"/>
      <c r="AB1531" s="38"/>
      <c r="AC1531" s="38"/>
      <c r="AD1531" s="38"/>
      <c r="AE1531" s="38"/>
      <c r="AR1531" s="185" t="s">
        <v>530</v>
      </c>
      <c r="AT1531" s="185" t="s">
        <v>550</v>
      </c>
      <c r="AU1531" s="185" t="s">
        <v>85</v>
      </c>
      <c r="AY1531" s="19" t="s">
        <v>321</v>
      </c>
      <c r="BE1531" s="186">
        <f>IF(N1531="základní",J1531,0)</f>
        <v>0</v>
      </c>
      <c r="BF1531" s="186">
        <f>IF(N1531="snížená",J1531,0)</f>
        <v>0</v>
      </c>
      <c r="BG1531" s="186">
        <f>IF(N1531="zákl. přenesená",J1531,0)</f>
        <v>0</v>
      </c>
      <c r="BH1531" s="186">
        <f>IF(N1531="sníž. přenesená",J1531,0)</f>
        <v>0</v>
      </c>
      <c r="BI1531" s="186">
        <f>IF(N1531="nulová",J1531,0)</f>
        <v>0</v>
      </c>
      <c r="BJ1531" s="19" t="s">
        <v>8</v>
      </c>
      <c r="BK1531" s="186">
        <f>ROUND(I1531*H1531,0)</f>
        <v>0</v>
      </c>
      <c r="BL1531" s="19" t="s">
        <v>415</v>
      </c>
      <c r="BM1531" s="185" t="s">
        <v>2353</v>
      </c>
    </row>
    <row r="1532" s="13" customFormat="1">
      <c r="A1532" s="13"/>
      <c r="B1532" s="187"/>
      <c r="C1532" s="13"/>
      <c r="D1532" s="188" t="s">
        <v>329</v>
      </c>
      <c r="E1532" s="189" t="s">
        <v>1</v>
      </c>
      <c r="F1532" s="190" t="s">
        <v>2354</v>
      </c>
      <c r="G1532" s="13"/>
      <c r="H1532" s="191">
        <v>3</v>
      </c>
      <c r="I1532" s="192"/>
      <c r="J1532" s="13"/>
      <c r="K1532" s="13"/>
      <c r="L1532" s="187"/>
      <c r="M1532" s="193"/>
      <c r="N1532" s="194"/>
      <c r="O1532" s="194"/>
      <c r="P1532" s="194"/>
      <c r="Q1532" s="194"/>
      <c r="R1532" s="194"/>
      <c r="S1532" s="194"/>
      <c r="T1532" s="195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189" t="s">
        <v>329</v>
      </c>
      <c r="AU1532" s="189" t="s">
        <v>85</v>
      </c>
      <c r="AV1532" s="13" t="s">
        <v>85</v>
      </c>
      <c r="AW1532" s="13" t="s">
        <v>33</v>
      </c>
      <c r="AX1532" s="13" t="s">
        <v>8</v>
      </c>
      <c r="AY1532" s="189" t="s">
        <v>321</v>
      </c>
    </row>
    <row r="1533" s="2" customFormat="1" ht="16.5" customHeight="1">
      <c r="A1533" s="38"/>
      <c r="B1533" s="173"/>
      <c r="C1533" s="212" t="s">
        <v>2355</v>
      </c>
      <c r="D1533" s="212" t="s">
        <v>550</v>
      </c>
      <c r="E1533" s="213" t="s">
        <v>2356</v>
      </c>
      <c r="F1533" s="214" t="s">
        <v>2357</v>
      </c>
      <c r="G1533" s="215" t="s">
        <v>2307</v>
      </c>
      <c r="H1533" s="216">
        <v>13</v>
      </c>
      <c r="I1533" s="217"/>
      <c r="J1533" s="218">
        <f>ROUND(I1533*H1533,0)</f>
        <v>0</v>
      </c>
      <c r="K1533" s="214" t="s">
        <v>1</v>
      </c>
      <c r="L1533" s="219"/>
      <c r="M1533" s="220" t="s">
        <v>1</v>
      </c>
      <c r="N1533" s="221" t="s">
        <v>42</v>
      </c>
      <c r="O1533" s="77"/>
      <c r="P1533" s="183">
        <f>O1533*H1533</f>
        <v>0</v>
      </c>
      <c r="Q1533" s="183">
        <v>0.03056</v>
      </c>
      <c r="R1533" s="183">
        <f>Q1533*H1533</f>
        <v>0.39728000000000002</v>
      </c>
      <c r="S1533" s="183">
        <v>0</v>
      </c>
      <c r="T1533" s="184">
        <f>S1533*H1533</f>
        <v>0</v>
      </c>
      <c r="U1533" s="38"/>
      <c r="V1533" s="38"/>
      <c r="W1533" s="38"/>
      <c r="X1533" s="38"/>
      <c r="Y1533" s="38"/>
      <c r="Z1533" s="38"/>
      <c r="AA1533" s="38"/>
      <c r="AB1533" s="38"/>
      <c r="AC1533" s="38"/>
      <c r="AD1533" s="38"/>
      <c r="AE1533" s="38"/>
      <c r="AR1533" s="185" t="s">
        <v>530</v>
      </c>
      <c r="AT1533" s="185" t="s">
        <v>550</v>
      </c>
      <c r="AU1533" s="185" t="s">
        <v>85</v>
      </c>
      <c r="AY1533" s="19" t="s">
        <v>321</v>
      </c>
      <c r="BE1533" s="186">
        <f>IF(N1533="základní",J1533,0)</f>
        <v>0</v>
      </c>
      <c r="BF1533" s="186">
        <f>IF(N1533="snížená",J1533,0)</f>
        <v>0</v>
      </c>
      <c r="BG1533" s="186">
        <f>IF(N1533="zákl. přenesená",J1533,0)</f>
        <v>0</v>
      </c>
      <c r="BH1533" s="186">
        <f>IF(N1533="sníž. přenesená",J1533,0)</f>
        <v>0</v>
      </c>
      <c r="BI1533" s="186">
        <f>IF(N1533="nulová",J1533,0)</f>
        <v>0</v>
      </c>
      <c r="BJ1533" s="19" t="s">
        <v>8</v>
      </c>
      <c r="BK1533" s="186">
        <f>ROUND(I1533*H1533,0)</f>
        <v>0</v>
      </c>
      <c r="BL1533" s="19" t="s">
        <v>415</v>
      </c>
      <c r="BM1533" s="185" t="s">
        <v>2358</v>
      </c>
    </row>
    <row r="1534" s="13" customFormat="1">
      <c r="A1534" s="13"/>
      <c r="B1534" s="187"/>
      <c r="C1534" s="13"/>
      <c r="D1534" s="188" t="s">
        <v>329</v>
      </c>
      <c r="E1534" s="189" t="s">
        <v>1</v>
      </c>
      <c r="F1534" s="190" t="s">
        <v>2359</v>
      </c>
      <c r="G1534" s="13"/>
      <c r="H1534" s="191">
        <v>13</v>
      </c>
      <c r="I1534" s="192"/>
      <c r="J1534" s="13"/>
      <c r="K1534" s="13"/>
      <c r="L1534" s="187"/>
      <c r="M1534" s="193"/>
      <c r="N1534" s="194"/>
      <c r="O1534" s="194"/>
      <c r="P1534" s="194"/>
      <c r="Q1534" s="194"/>
      <c r="R1534" s="194"/>
      <c r="S1534" s="194"/>
      <c r="T1534" s="195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189" t="s">
        <v>329</v>
      </c>
      <c r="AU1534" s="189" t="s">
        <v>85</v>
      </c>
      <c r="AV1534" s="13" t="s">
        <v>85</v>
      </c>
      <c r="AW1534" s="13" t="s">
        <v>33</v>
      </c>
      <c r="AX1534" s="13" t="s">
        <v>8</v>
      </c>
      <c r="AY1534" s="189" t="s">
        <v>321</v>
      </c>
    </row>
    <row r="1535" s="2" customFormat="1" ht="33" customHeight="1">
      <c r="A1535" s="38"/>
      <c r="B1535" s="173"/>
      <c r="C1535" s="174" t="s">
        <v>2360</v>
      </c>
      <c r="D1535" s="174" t="s">
        <v>323</v>
      </c>
      <c r="E1535" s="175" t="s">
        <v>2361</v>
      </c>
      <c r="F1535" s="176" t="s">
        <v>2362</v>
      </c>
      <c r="G1535" s="177" t="s">
        <v>355</v>
      </c>
      <c r="H1535" s="178">
        <v>2.3620000000000001</v>
      </c>
      <c r="I1535" s="179"/>
      <c r="J1535" s="180">
        <f>ROUND(I1535*H1535,0)</f>
        <v>0</v>
      </c>
      <c r="K1535" s="176" t="s">
        <v>327</v>
      </c>
      <c r="L1535" s="39"/>
      <c r="M1535" s="181" t="s">
        <v>1</v>
      </c>
      <c r="N1535" s="182" t="s">
        <v>42</v>
      </c>
      <c r="O1535" s="77"/>
      <c r="P1535" s="183">
        <f>O1535*H1535</f>
        <v>0</v>
      </c>
      <c r="Q1535" s="183">
        <v>0.00026068750000000001</v>
      </c>
      <c r="R1535" s="183">
        <f>Q1535*H1535</f>
        <v>0.00061574387500000006</v>
      </c>
      <c r="S1535" s="183">
        <v>0</v>
      </c>
      <c r="T1535" s="184">
        <f>S1535*H1535</f>
        <v>0</v>
      </c>
      <c r="U1535" s="38"/>
      <c r="V1535" s="38"/>
      <c r="W1535" s="38"/>
      <c r="X1535" s="38"/>
      <c r="Y1535" s="38"/>
      <c r="Z1535" s="38"/>
      <c r="AA1535" s="38"/>
      <c r="AB1535" s="38"/>
      <c r="AC1535" s="38"/>
      <c r="AD1535" s="38"/>
      <c r="AE1535" s="38"/>
      <c r="AR1535" s="185" t="s">
        <v>415</v>
      </c>
      <c r="AT1535" s="185" t="s">
        <v>323</v>
      </c>
      <c r="AU1535" s="185" t="s">
        <v>85</v>
      </c>
      <c r="AY1535" s="19" t="s">
        <v>321</v>
      </c>
      <c r="BE1535" s="186">
        <f>IF(N1535="základní",J1535,0)</f>
        <v>0</v>
      </c>
      <c r="BF1535" s="186">
        <f>IF(N1535="snížená",J1535,0)</f>
        <v>0</v>
      </c>
      <c r="BG1535" s="186">
        <f>IF(N1535="zákl. přenesená",J1535,0)</f>
        <v>0</v>
      </c>
      <c r="BH1535" s="186">
        <f>IF(N1535="sníž. přenesená",J1535,0)</f>
        <v>0</v>
      </c>
      <c r="BI1535" s="186">
        <f>IF(N1535="nulová",J1535,0)</f>
        <v>0</v>
      </c>
      <c r="BJ1535" s="19" t="s">
        <v>8</v>
      </c>
      <c r="BK1535" s="186">
        <f>ROUND(I1535*H1535,0)</f>
        <v>0</v>
      </c>
      <c r="BL1535" s="19" t="s">
        <v>415</v>
      </c>
      <c r="BM1535" s="185" t="s">
        <v>2363</v>
      </c>
    </row>
    <row r="1536" s="13" customFormat="1">
      <c r="A1536" s="13"/>
      <c r="B1536" s="187"/>
      <c r="C1536" s="13"/>
      <c r="D1536" s="188" t="s">
        <v>329</v>
      </c>
      <c r="E1536" s="189" t="s">
        <v>1</v>
      </c>
      <c r="F1536" s="190" t="s">
        <v>1248</v>
      </c>
      <c r="G1536" s="13"/>
      <c r="H1536" s="191">
        <v>1.147</v>
      </c>
      <c r="I1536" s="192"/>
      <c r="J1536" s="13"/>
      <c r="K1536" s="13"/>
      <c r="L1536" s="187"/>
      <c r="M1536" s="193"/>
      <c r="N1536" s="194"/>
      <c r="O1536" s="194"/>
      <c r="P1536" s="194"/>
      <c r="Q1536" s="194"/>
      <c r="R1536" s="194"/>
      <c r="S1536" s="194"/>
      <c r="T1536" s="195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189" t="s">
        <v>329</v>
      </c>
      <c r="AU1536" s="189" t="s">
        <v>85</v>
      </c>
      <c r="AV1536" s="13" t="s">
        <v>85</v>
      </c>
      <c r="AW1536" s="13" t="s">
        <v>33</v>
      </c>
      <c r="AX1536" s="13" t="s">
        <v>77</v>
      </c>
      <c r="AY1536" s="189" t="s">
        <v>321</v>
      </c>
    </row>
    <row r="1537" s="13" customFormat="1">
      <c r="A1537" s="13"/>
      <c r="B1537" s="187"/>
      <c r="C1537" s="13"/>
      <c r="D1537" s="188" t="s">
        <v>329</v>
      </c>
      <c r="E1537" s="189" t="s">
        <v>1</v>
      </c>
      <c r="F1537" s="190" t="s">
        <v>2364</v>
      </c>
      <c r="G1537" s="13"/>
      <c r="H1537" s="191">
        <v>0.91200000000000003</v>
      </c>
      <c r="I1537" s="192"/>
      <c r="J1537" s="13"/>
      <c r="K1537" s="13"/>
      <c r="L1537" s="187"/>
      <c r="M1537" s="193"/>
      <c r="N1537" s="194"/>
      <c r="O1537" s="194"/>
      <c r="P1537" s="194"/>
      <c r="Q1537" s="194"/>
      <c r="R1537" s="194"/>
      <c r="S1537" s="194"/>
      <c r="T1537" s="195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189" t="s">
        <v>329</v>
      </c>
      <c r="AU1537" s="189" t="s">
        <v>85</v>
      </c>
      <c r="AV1537" s="13" t="s">
        <v>85</v>
      </c>
      <c r="AW1537" s="13" t="s">
        <v>33</v>
      </c>
      <c r="AX1537" s="13" t="s">
        <v>77</v>
      </c>
      <c r="AY1537" s="189" t="s">
        <v>321</v>
      </c>
    </row>
    <row r="1538" s="13" customFormat="1">
      <c r="A1538" s="13"/>
      <c r="B1538" s="187"/>
      <c r="C1538" s="13"/>
      <c r="D1538" s="188" t="s">
        <v>329</v>
      </c>
      <c r="E1538" s="189" t="s">
        <v>1</v>
      </c>
      <c r="F1538" s="190" t="s">
        <v>2365</v>
      </c>
      <c r="G1538" s="13"/>
      <c r="H1538" s="191">
        <v>0.30299999999999999</v>
      </c>
      <c r="I1538" s="192"/>
      <c r="J1538" s="13"/>
      <c r="K1538" s="13"/>
      <c r="L1538" s="187"/>
      <c r="M1538" s="193"/>
      <c r="N1538" s="194"/>
      <c r="O1538" s="194"/>
      <c r="P1538" s="194"/>
      <c r="Q1538" s="194"/>
      <c r="R1538" s="194"/>
      <c r="S1538" s="194"/>
      <c r="T1538" s="195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189" t="s">
        <v>329</v>
      </c>
      <c r="AU1538" s="189" t="s">
        <v>85</v>
      </c>
      <c r="AV1538" s="13" t="s">
        <v>85</v>
      </c>
      <c r="AW1538" s="13" t="s">
        <v>33</v>
      </c>
      <c r="AX1538" s="13" t="s">
        <v>77</v>
      </c>
      <c r="AY1538" s="189" t="s">
        <v>321</v>
      </c>
    </row>
    <row r="1539" s="14" customFormat="1">
      <c r="A1539" s="14"/>
      <c r="B1539" s="196"/>
      <c r="C1539" s="14"/>
      <c r="D1539" s="188" t="s">
        <v>329</v>
      </c>
      <c r="E1539" s="197" t="s">
        <v>1</v>
      </c>
      <c r="F1539" s="198" t="s">
        <v>346</v>
      </c>
      <c r="G1539" s="14"/>
      <c r="H1539" s="199">
        <v>2.3620000000000001</v>
      </c>
      <c r="I1539" s="200"/>
      <c r="J1539" s="14"/>
      <c r="K1539" s="14"/>
      <c r="L1539" s="196"/>
      <c r="M1539" s="201"/>
      <c r="N1539" s="202"/>
      <c r="O1539" s="202"/>
      <c r="P1539" s="202"/>
      <c r="Q1539" s="202"/>
      <c r="R1539" s="202"/>
      <c r="S1539" s="202"/>
      <c r="T1539" s="203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197" t="s">
        <v>329</v>
      </c>
      <c r="AU1539" s="197" t="s">
        <v>85</v>
      </c>
      <c r="AV1539" s="14" t="s">
        <v>88</v>
      </c>
      <c r="AW1539" s="14" t="s">
        <v>33</v>
      </c>
      <c r="AX1539" s="14" t="s">
        <v>8</v>
      </c>
      <c r="AY1539" s="197" t="s">
        <v>321</v>
      </c>
    </row>
    <row r="1540" s="2" customFormat="1" ht="16.5" customHeight="1">
      <c r="A1540" s="38"/>
      <c r="B1540" s="173"/>
      <c r="C1540" s="212" t="s">
        <v>2366</v>
      </c>
      <c r="D1540" s="212" t="s">
        <v>550</v>
      </c>
      <c r="E1540" s="213" t="s">
        <v>2367</v>
      </c>
      <c r="F1540" s="214" t="s">
        <v>2368</v>
      </c>
      <c r="G1540" s="215" t="s">
        <v>2307</v>
      </c>
      <c r="H1540" s="216">
        <v>1</v>
      </c>
      <c r="I1540" s="217"/>
      <c r="J1540" s="218">
        <f>ROUND(I1540*H1540,0)</f>
        <v>0</v>
      </c>
      <c r="K1540" s="214" t="s">
        <v>1</v>
      </c>
      <c r="L1540" s="219"/>
      <c r="M1540" s="220" t="s">
        <v>1</v>
      </c>
      <c r="N1540" s="221" t="s">
        <v>42</v>
      </c>
      <c r="O1540" s="77"/>
      <c r="P1540" s="183">
        <f>O1540*H1540</f>
        <v>0</v>
      </c>
      <c r="Q1540" s="183">
        <v>0.040280000000000003</v>
      </c>
      <c r="R1540" s="183">
        <f>Q1540*H1540</f>
        <v>0.040280000000000003</v>
      </c>
      <c r="S1540" s="183">
        <v>0</v>
      </c>
      <c r="T1540" s="184">
        <f>S1540*H1540</f>
        <v>0</v>
      </c>
      <c r="U1540" s="38"/>
      <c r="V1540" s="38"/>
      <c r="W1540" s="38"/>
      <c r="X1540" s="38"/>
      <c r="Y1540" s="38"/>
      <c r="Z1540" s="38"/>
      <c r="AA1540" s="38"/>
      <c r="AB1540" s="38"/>
      <c r="AC1540" s="38"/>
      <c r="AD1540" s="38"/>
      <c r="AE1540" s="38"/>
      <c r="AR1540" s="185" t="s">
        <v>530</v>
      </c>
      <c r="AT1540" s="185" t="s">
        <v>550</v>
      </c>
      <c r="AU1540" s="185" t="s">
        <v>85</v>
      </c>
      <c r="AY1540" s="19" t="s">
        <v>321</v>
      </c>
      <c r="BE1540" s="186">
        <f>IF(N1540="základní",J1540,0)</f>
        <v>0</v>
      </c>
      <c r="BF1540" s="186">
        <f>IF(N1540="snížená",J1540,0)</f>
        <v>0</v>
      </c>
      <c r="BG1540" s="186">
        <f>IF(N1540="zákl. přenesená",J1540,0)</f>
        <v>0</v>
      </c>
      <c r="BH1540" s="186">
        <f>IF(N1540="sníž. přenesená",J1540,0)</f>
        <v>0</v>
      </c>
      <c r="BI1540" s="186">
        <f>IF(N1540="nulová",J1540,0)</f>
        <v>0</v>
      </c>
      <c r="BJ1540" s="19" t="s">
        <v>8</v>
      </c>
      <c r="BK1540" s="186">
        <f>ROUND(I1540*H1540,0)</f>
        <v>0</v>
      </c>
      <c r="BL1540" s="19" t="s">
        <v>415</v>
      </c>
      <c r="BM1540" s="185" t="s">
        <v>2369</v>
      </c>
    </row>
    <row r="1541" s="13" customFormat="1">
      <c r="A1541" s="13"/>
      <c r="B1541" s="187"/>
      <c r="C1541" s="13"/>
      <c r="D1541" s="188" t="s">
        <v>329</v>
      </c>
      <c r="E1541" s="189" t="s">
        <v>1</v>
      </c>
      <c r="F1541" s="190" t="s">
        <v>2370</v>
      </c>
      <c r="G1541" s="13"/>
      <c r="H1541" s="191">
        <v>1</v>
      </c>
      <c r="I1541" s="192"/>
      <c r="J1541" s="13"/>
      <c r="K1541" s="13"/>
      <c r="L1541" s="187"/>
      <c r="M1541" s="193"/>
      <c r="N1541" s="194"/>
      <c r="O1541" s="194"/>
      <c r="P1541" s="194"/>
      <c r="Q1541" s="194"/>
      <c r="R1541" s="194"/>
      <c r="S1541" s="194"/>
      <c r="T1541" s="195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189" t="s">
        <v>329</v>
      </c>
      <c r="AU1541" s="189" t="s">
        <v>85</v>
      </c>
      <c r="AV1541" s="13" t="s">
        <v>85</v>
      </c>
      <c r="AW1541" s="13" t="s">
        <v>33</v>
      </c>
      <c r="AX1541" s="13" t="s">
        <v>8</v>
      </c>
      <c r="AY1541" s="189" t="s">
        <v>321</v>
      </c>
    </row>
    <row r="1542" s="2" customFormat="1" ht="16.5" customHeight="1">
      <c r="A1542" s="38"/>
      <c r="B1542" s="173"/>
      <c r="C1542" s="212" t="s">
        <v>2371</v>
      </c>
      <c r="D1542" s="212" t="s">
        <v>550</v>
      </c>
      <c r="E1542" s="213" t="s">
        <v>2372</v>
      </c>
      <c r="F1542" s="214" t="s">
        <v>2373</v>
      </c>
      <c r="G1542" s="215" t="s">
        <v>2307</v>
      </c>
      <c r="H1542" s="216">
        <v>2</v>
      </c>
      <c r="I1542" s="217"/>
      <c r="J1542" s="218">
        <f>ROUND(I1542*H1542,0)</f>
        <v>0</v>
      </c>
      <c r="K1542" s="214" t="s">
        <v>1</v>
      </c>
      <c r="L1542" s="219"/>
      <c r="M1542" s="220" t="s">
        <v>1</v>
      </c>
      <c r="N1542" s="221" t="s">
        <v>42</v>
      </c>
      <c r="O1542" s="77"/>
      <c r="P1542" s="183">
        <f>O1542*H1542</f>
        <v>0</v>
      </c>
      <c r="Q1542" s="183">
        <v>0.040280000000000003</v>
      </c>
      <c r="R1542" s="183">
        <f>Q1542*H1542</f>
        <v>0.080560000000000007</v>
      </c>
      <c r="S1542" s="183">
        <v>0</v>
      </c>
      <c r="T1542" s="184">
        <f>S1542*H1542</f>
        <v>0</v>
      </c>
      <c r="U1542" s="38"/>
      <c r="V1542" s="38"/>
      <c r="W1542" s="38"/>
      <c r="X1542" s="38"/>
      <c r="Y1542" s="38"/>
      <c r="Z1542" s="38"/>
      <c r="AA1542" s="38"/>
      <c r="AB1542" s="38"/>
      <c r="AC1542" s="38"/>
      <c r="AD1542" s="38"/>
      <c r="AE1542" s="38"/>
      <c r="AR1542" s="185" t="s">
        <v>530</v>
      </c>
      <c r="AT1542" s="185" t="s">
        <v>550</v>
      </c>
      <c r="AU1542" s="185" t="s">
        <v>85</v>
      </c>
      <c r="AY1542" s="19" t="s">
        <v>321</v>
      </c>
      <c r="BE1542" s="186">
        <f>IF(N1542="základní",J1542,0)</f>
        <v>0</v>
      </c>
      <c r="BF1542" s="186">
        <f>IF(N1542="snížená",J1542,0)</f>
        <v>0</v>
      </c>
      <c r="BG1542" s="186">
        <f>IF(N1542="zákl. přenesená",J1542,0)</f>
        <v>0</v>
      </c>
      <c r="BH1542" s="186">
        <f>IF(N1542="sníž. přenesená",J1542,0)</f>
        <v>0</v>
      </c>
      <c r="BI1542" s="186">
        <f>IF(N1542="nulová",J1542,0)</f>
        <v>0</v>
      </c>
      <c r="BJ1542" s="19" t="s">
        <v>8</v>
      </c>
      <c r="BK1542" s="186">
        <f>ROUND(I1542*H1542,0)</f>
        <v>0</v>
      </c>
      <c r="BL1542" s="19" t="s">
        <v>415</v>
      </c>
      <c r="BM1542" s="185" t="s">
        <v>2374</v>
      </c>
    </row>
    <row r="1543" s="13" customFormat="1">
      <c r="A1543" s="13"/>
      <c r="B1543" s="187"/>
      <c r="C1543" s="13"/>
      <c r="D1543" s="188" t="s">
        <v>329</v>
      </c>
      <c r="E1543" s="189" t="s">
        <v>1</v>
      </c>
      <c r="F1543" s="190" t="s">
        <v>2375</v>
      </c>
      <c r="G1543" s="13"/>
      <c r="H1543" s="191">
        <v>2</v>
      </c>
      <c r="I1543" s="192"/>
      <c r="J1543" s="13"/>
      <c r="K1543" s="13"/>
      <c r="L1543" s="187"/>
      <c r="M1543" s="193"/>
      <c r="N1543" s="194"/>
      <c r="O1543" s="194"/>
      <c r="P1543" s="194"/>
      <c r="Q1543" s="194"/>
      <c r="R1543" s="194"/>
      <c r="S1543" s="194"/>
      <c r="T1543" s="195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189" t="s">
        <v>329</v>
      </c>
      <c r="AU1543" s="189" t="s">
        <v>85</v>
      </c>
      <c r="AV1543" s="13" t="s">
        <v>85</v>
      </c>
      <c r="AW1543" s="13" t="s">
        <v>33</v>
      </c>
      <c r="AX1543" s="13" t="s">
        <v>8</v>
      </c>
      <c r="AY1543" s="189" t="s">
        <v>321</v>
      </c>
    </row>
    <row r="1544" s="2" customFormat="1" ht="16.5" customHeight="1">
      <c r="A1544" s="38"/>
      <c r="B1544" s="173"/>
      <c r="C1544" s="212" t="s">
        <v>2376</v>
      </c>
      <c r="D1544" s="212" t="s">
        <v>550</v>
      </c>
      <c r="E1544" s="213" t="s">
        <v>2377</v>
      </c>
      <c r="F1544" s="214" t="s">
        <v>2378</v>
      </c>
      <c r="G1544" s="215" t="s">
        <v>2307</v>
      </c>
      <c r="H1544" s="216">
        <v>1</v>
      </c>
      <c r="I1544" s="217"/>
      <c r="J1544" s="218">
        <f>ROUND(I1544*H1544,0)</f>
        <v>0</v>
      </c>
      <c r="K1544" s="214" t="s">
        <v>1</v>
      </c>
      <c r="L1544" s="219"/>
      <c r="M1544" s="220" t="s">
        <v>1</v>
      </c>
      <c r="N1544" s="221" t="s">
        <v>42</v>
      </c>
      <c r="O1544" s="77"/>
      <c r="P1544" s="183">
        <f>O1544*H1544</f>
        <v>0</v>
      </c>
      <c r="Q1544" s="183">
        <v>0.040280000000000003</v>
      </c>
      <c r="R1544" s="183">
        <f>Q1544*H1544</f>
        <v>0.040280000000000003</v>
      </c>
      <c r="S1544" s="183">
        <v>0</v>
      </c>
      <c r="T1544" s="184">
        <f>S1544*H1544</f>
        <v>0</v>
      </c>
      <c r="U1544" s="38"/>
      <c r="V1544" s="38"/>
      <c r="W1544" s="38"/>
      <c r="X1544" s="38"/>
      <c r="Y1544" s="38"/>
      <c r="Z1544" s="38"/>
      <c r="AA1544" s="38"/>
      <c r="AB1544" s="38"/>
      <c r="AC1544" s="38"/>
      <c r="AD1544" s="38"/>
      <c r="AE1544" s="38"/>
      <c r="AR1544" s="185" t="s">
        <v>530</v>
      </c>
      <c r="AT1544" s="185" t="s">
        <v>550</v>
      </c>
      <c r="AU1544" s="185" t="s">
        <v>85</v>
      </c>
      <c r="AY1544" s="19" t="s">
        <v>321</v>
      </c>
      <c r="BE1544" s="186">
        <f>IF(N1544="základní",J1544,0)</f>
        <v>0</v>
      </c>
      <c r="BF1544" s="186">
        <f>IF(N1544="snížená",J1544,0)</f>
        <v>0</v>
      </c>
      <c r="BG1544" s="186">
        <f>IF(N1544="zákl. přenesená",J1544,0)</f>
        <v>0</v>
      </c>
      <c r="BH1544" s="186">
        <f>IF(N1544="sníž. přenesená",J1544,0)</f>
        <v>0</v>
      </c>
      <c r="BI1544" s="186">
        <f>IF(N1544="nulová",J1544,0)</f>
        <v>0</v>
      </c>
      <c r="BJ1544" s="19" t="s">
        <v>8</v>
      </c>
      <c r="BK1544" s="186">
        <f>ROUND(I1544*H1544,0)</f>
        <v>0</v>
      </c>
      <c r="BL1544" s="19" t="s">
        <v>415</v>
      </c>
      <c r="BM1544" s="185" t="s">
        <v>2379</v>
      </c>
    </row>
    <row r="1545" s="13" customFormat="1">
      <c r="A1545" s="13"/>
      <c r="B1545" s="187"/>
      <c r="C1545" s="13"/>
      <c r="D1545" s="188" t="s">
        <v>329</v>
      </c>
      <c r="E1545" s="189" t="s">
        <v>1</v>
      </c>
      <c r="F1545" s="190" t="s">
        <v>2380</v>
      </c>
      <c r="G1545" s="13"/>
      <c r="H1545" s="191">
        <v>1</v>
      </c>
      <c r="I1545" s="192"/>
      <c r="J1545" s="13"/>
      <c r="K1545" s="13"/>
      <c r="L1545" s="187"/>
      <c r="M1545" s="193"/>
      <c r="N1545" s="194"/>
      <c r="O1545" s="194"/>
      <c r="P1545" s="194"/>
      <c r="Q1545" s="194"/>
      <c r="R1545" s="194"/>
      <c r="S1545" s="194"/>
      <c r="T1545" s="195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189" t="s">
        <v>329</v>
      </c>
      <c r="AU1545" s="189" t="s">
        <v>85</v>
      </c>
      <c r="AV1545" s="13" t="s">
        <v>85</v>
      </c>
      <c r="AW1545" s="13" t="s">
        <v>33</v>
      </c>
      <c r="AX1545" s="13" t="s">
        <v>8</v>
      </c>
      <c r="AY1545" s="189" t="s">
        <v>321</v>
      </c>
    </row>
    <row r="1546" s="2" customFormat="1" ht="24.15" customHeight="1">
      <c r="A1546" s="38"/>
      <c r="B1546" s="173"/>
      <c r="C1546" s="174" t="s">
        <v>2381</v>
      </c>
      <c r="D1546" s="174" t="s">
        <v>323</v>
      </c>
      <c r="E1546" s="175" t="s">
        <v>2382</v>
      </c>
      <c r="F1546" s="176" t="s">
        <v>2383</v>
      </c>
      <c r="G1546" s="177" t="s">
        <v>497</v>
      </c>
      <c r="H1546" s="178">
        <v>336.97800000000001</v>
      </c>
      <c r="I1546" s="179"/>
      <c r="J1546" s="180">
        <f>ROUND(I1546*H1546,0)</f>
        <v>0</v>
      </c>
      <c r="K1546" s="176" t="s">
        <v>327</v>
      </c>
      <c r="L1546" s="39"/>
      <c r="M1546" s="181" t="s">
        <v>1</v>
      </c>
      <c r="N1546" s="182" t="s">
        <v>42</v>
      </c>
      <c r="O1546" s="77"/>
      <c r="P1546" s="183">
        <f>O1546*H1546</f>
        <v>0</v>
      </c>
      <c r="Q1546" s="183">
        <v>0.00016025109999999999</v>
      </c>
      <c r="R1546" s="183">
        <f>Q1546*H1546</f>
        <v>0.054001095175799999</v>
      </c>
      <c r="S1546" s="183">
        <v>0</v>
      </c>
      <c r="T1546" s="184">
        <f>S1546*H1546</f>
        <v>0</v>
      </c>
      <c r="U1546" s="38"/>
      <c r="V1546" s="38"/>
      <c r="W1546" s="38"/>
      <c r="X1546" s="38"/>
      <c r="Y1546" s="38"/>
      <c r="Z1546" s="38"/>
      <c r="AA1546" s="38"/>
      <c r="AB1546" s="38"/>
      <c r="AC1546" s="38"/>
      <c r="AD1546" s="38"/>
      <c r="AE1546" s="38"/>
      <c r="AR1546" s="185" t="s">
        <v>415</v>
      </c>
      <c r="AT1546" s="185" t="s">
        <v>323</v>
      </c>
      <c r="AU1546" s="185" t="s">
        <v>85</v>
      </c>
      <c r="AY1546" s="19" t="s">
        <v>321</v>
      </c>
      <c r="BE1546" s="186">
        <f>IF(N1546="základní",J1546,0)</f>
        <v>0</v>
      </c>
      <c r="BF1546" s="186">
        <f>IF(N1546="snížená",J1546,0)</f>
        <v>0</v>
      </c>
      <c r="BG1546" s="186">
        <f>IF(N1546="zákl. přenesená",J1546,0)</f>
        <v>0</v>
      </c>
      <c r="BH1546" s="186">
        <f>IF(N1546="sníž. přenesená",J1546,0)</f>
        <v>0</v>
      </c>
      <c r="BI1546" s="186">
        <f>IF(N1546="nulová",J1546,0)</f>
        <v>0</v>
      </c>
      <c r="BJ1546" s="19" t="s">
        <v>8</v>
      </c>
      <c r="BK1546" s="186">
        <f>ROUND(I1546*H1546,0)</f>
        <v>0</v>
      </c>
      <c r="BL1546" s="19" t="s">
        <v>415</v>
      </c>
      <c r="BM1546" s="185" t="s">
        <v>2384</v>
      </c>
    </row>
    <row r="1547" s="13" customFormat="1">
      <c r="A1547" s="13"/>
      <c r="B1547" s="187"/>
      <c r="C1547" s="13"/>
      <c r="D1547" s="188" t="s">
        <v>329</v>
      </c>
      <c r="E1547" s="189" t="s">
        <v>1</v>
      </c>
      <c r="F1547" s="190" t="s">
        <v>2385</v>
      </c>
      <c r="G1547" s="13"/>
      <c r="H1547" s="191">
        <v>62</v>
      </c>
      <c r="I1547" s="192"/>
      <c r="J1547" s="13"/>
      <c r="K1547" s="13"/>
      <c r="L1547" s="187"/>
      <c r="M1547" s="193"/>
      <c r="N1547" s="194"/>
      <c r="O1547" s="194"/>
      <c r="P1547" s="194"/>
      <c r="Q1547" s="194"/>
      <c r="R1547" s="194"/>
      <c r="S1547" s="194"/>
      <c r="T1547" s="195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189" t="s">
        <v>329</v>
      </c>
      <c r="AU1547" s="189" t="s">
        <v>85</v>
      </c>
      <c r="AV1547" s="13" t="s">
        <v>85</v>
      </c>
      <c r="AW1547" s="13" t="s">
        <v>33</v>
      </c>
      <c r="AX1547" s="13" t="s">
        <v>77</v>
      </c>
      <c r="AY1547" s="189" t="s">
        <v>321</v>
      </c>
    </row>
    <row r="1548" s="13" customFormat="1">
      <c r="A1548" s="13"/>
      <c r="B1548" s="187"/>
      <c r="C1548" s="13"/>
      <c r="D1548" s="188" t="s">
        <v>329</v>
      </c>
      <c r="E1548" s="189" t="s">
        <v>1</v>
      </c>
      <c r="F1548" s="190" t="s">
        <v>2386</v>
      </c>
      <c r="G1548" s="13"/>
      <c r="H1548" s="191">
        <v>28.079999999999998</v>
      </c>
      <c r="I1548" s="192"/>
      <c r="J1548" s="13"/>
      <c r="K1548" s="13"/>
      <c r="L1548" s="187"/>
      <c r="M1548" s="193"/>
      <c r="N1548" s="194"/>
      <c r="O1548" s="194"/>
      <c r="P1548" s="194"/>
      <c r="Q1548" s="194"/>
      <c r="R1548" s="194"/>
      <c r="S1548" s="194"/>
      <c r="T1548" s="195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189" t="s">
        <v>329</v>
      </c>
      <c r="AU1548" s="189" t="s">
        <v>85</v>
      </c>
      <c r="AV1548" s="13" t="s">
        <v>85</v>
      </c>
      <c r="AW1548" s="13" t="s">
        <v>33</v>
      </c>
      <c r="AX1548" s="13" t="s">
        <v>77</v>
      </c>
      <c r="AY1548" s="189" t="s">
        <v>321</v>
      </c>
    </row>
    <row r="1549" s="13" customFormat="1">
      <c r="A1549" s="13"/>
      <c r="B1549" s="187"/>
      <c r="C1549" s="13"/>
      <c r="D1549" s="188" t="s">
        <v>329</v>
      </c>
      <c r="E1549" s="189" t="s">
        <v>1</v>
      </c>
      <c r="F1549" s="190" t="s">
        <v>2387</v>
      </c>
      <c r="G1549" s="13"/>
      <c r="H1549" s="191">
        <v>56.32</v>
      </c>
      <c r="I1549" s="192"/>
      <c r="J1549" s="13"/>
      <c r="K1549" s="13"/>
      <c r="L1549" s="187"/>
      <c r="M1549" s="193"/>
      <c r="N1549" s="194"/>
      <c r="O1549" s="194"/>
      <c r="P1549" s="194"/>
      <c r="Q1549" s="194"/>
      <c r="R1549" s="194"/>
      <c r="S1549" s="194"/>
      <c r="T1549" s="195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189" t="s">
        <v>329</v>
      </c>
      <c r="AU1549" s="189" t="s">
        <v>85</v>
      </c>
      <c r="AV1549" s="13" t="s">
        <v>85</v>
      </c>
      <c r="AW1549" s="13" t="s">
        <v>33</v>
      </c>
      <c r="AX1549" s="13" t="s">
        <v>77</v>
      </c>
      <c r="AY1549" s="189" t="s">
        <v>321</v>
      </c>
    </row>
    <row r="1550" s="13" customFormat="1">
      <c r="A1550" s="13"/>
      <c r="B1550" s="187"/>
      <c r="C1550" s="13"/>
      <c r="D1550" s="188" t="s">
        <v>329</v>
      </c>
      <c r="E1550" s="189" t="s">
        <v>1</v>
      </c>
      <c r="F1550" s="190" t="s">
        <v>2388</v>
      </c>
      <c r="G1550" s="13"/>
      <c r="H1550" s="191">
        <v>20.800000000000001</v>
      </c>
      <c r="I1550" s="192"/>
      <c r="J1550" s="13"/>
      <c r="K1550" s="13"/>
      <c r="L1550" s="187"/>
      <c r="M1550" s="193"/>
      <c r="N1550" s="194"/>
      <c r="O1550" s="194"/>
      <c r="P1550" s="194"/>
      <c r="Q1550" s="194"/>
      <c r="R1550" s="194"/>
      <c r="S1550" s="194"/>
      <c r="T1550" s="195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189" t="s">
        <v>329</v>
      </c>
      <c r="AU1550" s="189" t="s">
        <v>85</v>
      </c>
      <c r="AV1550" s="13" t="s">
        <v>85</v>
      </c>
      <c r="AW1550" s="13" t="s">
        <v>33</v>
      </c>
      <c r="AX1550" s="13" t="s">
        <v>77</v>
      </c>
      <c r="AY1550" s="189" t="s">
        <v>321</v>
      </c>
    </row>
    <row r="1551" s="13" customFormat="1">
      <c r="A1551" s="13"/>
      <c r="B1551" s="187"/>
      <c r="C1551" s="13"/>
      <c r="D1551" s="188" t="s">
        <v>329</v>
      </c>
      <c r="E1551" s="189" t="s">
        <v>1</v>
      </c>
      <c r="F1551" s="190" t="s">
        <v>2389</v>
      </c>
      <c r="G1551" s="13"/>
      <c r="H1551" s="191">
        <v>26.16</v>
      </c>
      <c r="I1551" s="192"/>
      <c r="J1551" s="13"/>
      <c r="K1551" s="13"/>
      <c r="L1551" s="187"/>
      <c r="M1551" s="193"/>
      <c r="N1551" s="194"/>
      <c r="O1551" s="194"/>
      <c r="P1551" s="194"/>
      <c r="Q1551" s="194"/>
      <c r="R1551" s="194"/>
      <c r="S1551" s="194"/>
      <c r="T1551" s="195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189" t="s">
        <v>329</v>
      </c>
      <c r="AU1551" s="189" t="s">
        <v>85</v>
      </c>
      <c r="AV1551" s="13" t="s">
        <v>85</v>
      </c>
      <c r="AW1551" s="13" t="s">
        <v>33</v>
      </c>
      <c r="AX1551" s="13" t="s">
        <v>77</v>
      </c>
      <c r="AY1551" s="189" t="s">
        <v>321</v>
      </c>
    </row>
    <row r="1552" s="13" customFormat="1">
      <c r="A1552" s="13"/>
      <c r="B1552" s="187"/>
      <c r="C1552" s="13"/>
      <c r="D1552" s="188" t="s">
        <v>329</v>
      </c>
      <c r="E1552" s="189" t="s">
        <v>1</v>
      </c>
      <c r="F1552" s="190" t="s">
        <v>2390</v>
      </c>
      <c r="G1552" s="13"/>
      <c r="H1552" s="191">
        <v>19.559999999999999</v>
      </c>
      <c r="I1552" s="192"/>
      <c r="J1552" s="13"/>
      <c r="K1552" s="13"/>
      <c r="L1552" s="187"/>
      <c r="M1552" s="193"/>
      <c r="N1552" s="194"/>
      <c r="O1552" s="194"/>
      <c r="P1552" s="194"/>
      <c r="Q1552" s="194"/>
      <c r="R1552" s="194"/>
      <c r="S1552" s="194"/>
      <c r="T1552" s="195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189" t="s">
        <v>329</v>
      </c>
      <c r="AU1552" s="189" t="s">
        <v>85</v>
      </c>
      <c r="AV1552" s="13" t="s">
        <v>85</v>
      </c>
      <c r="AW1552" s="13" t="s">
        <v>33</v>
      </c>
      <c r="AX1552" s="13" t="s">
        <v>77</v>
      </c>
      <c r="AY1552" s="189" t="s">
        <v>321</v>
      </c>
    </row>
    <row r="1553" s="13" customFormat="1">
      <c r="A1553" s="13"/>
      <c r="B1553" s="187"/>
      <c r="C1553" s="13"/>
      <c r="D1553" s="188" t="s">
        <v>329</v>
      </c>
      <c r="E1553" s="189" t="s">
        <v>1</v>
      </c>
      <c r="F1553" s="190" t="s">
        <v>2391</v>
      </c>
      <c r="G1553" s="13"/>
      <c r="H1553" s="191">
        <v>84.239999999999995</v>
      </c>
      <c r="I1553" s="192"/>
      <c r="J1553" s="13"/>
      <c r="K1553" s="13"/>
      <c r="L1553" s="187"/>
      <c r="M1553" s="193"/>
      <c r="N1553" s="194"/>
      <c r="O1553" s="194"/>
      <c r="P1553" s="194"/>
      <c r="Q1553" s="194"/>
      <c r="R1553" s="194"/>
      <c r="S1553" s="194"/>
      <c r="T1553" s="195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189" t="s">
        <v>329</v>
      </c>
      <c r="AU1553" s="189" t="s">
        <v>85</v>
      </c>
      <c r="AV1553" s="13" t="s">
        <v>85</v>
      </c>
      <c r="AW1553" s="13" t="s">
        <v>33</v>
      </c>
      <c r="AX1553" s="13" t="s">
        <v>77</v>
      </c>
      <c r="AY1553" s="189" t="s">
        <v>321</v>
      </c>
    </row>
    <row r="1554" s="13" customFormat="1">
      <c r="A1554" s="13"/>
      <c r="B1554" s="187"/>
      <c r="C1554" s="13"/>
      <c r="D1554" s="188" t="s">
        <v>329</v>
      </c>
      <c r="E1554" s="189" t="s">
        <v>1</v>
      </c>
      <c r="F1554" s="190" t="s">
        <v>2392</v>
      </c>
      <c r="G1554" s="13"/>
      <c r="H1554" s="191">
        <v>4.3200000000000003</v>
      </c>
      <c r="I1554" s="192"/>
      <c r="J1554" s="13"/>
      <c r="K1554" s="13"/>
      <c r="L1554" s="187"/>
      <c r="M1554" s="193"/>
      <c r="N1554" s="194"/>
      <c r="O1554" s="194"/>
      <c r="P1554" s="194"/>
      <c r="Q1554" s="194"/>
      <c r="R1554" s="194"/>
      <c r="S1554" s="194"/>
      <c r="T1554" s="195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189" t="s">
        <v>329</v>
      </c>
      <c r="AU1554" s="189" t="s">
        <v>85</v>
      </c>
      <c r="AV1554" s="13" t="s">
        <v>85</v>
      </c>
      <c r="AW1554" s="13" t="s">
        <v>33</v>
      </c>
      <c r="AX1554" s="13" t="s">
        <v>77</v>
      </c>
      <c r="AY1554" s="189" t="s">
        <v>321</v>
      </c>
    </row>
    <row r="1555" s="13" customFormat="1">
      <c r="A1555" s="13"/>
      <c r="B1555" s="187"/>
      <c r="C1555" s="13"/>
      <c r="D1555" s="188" t="s">
        <v>329</v>
      </c>
      <c r="E1555" s="189" t="s">
        <v>1</v>
      </c>
      <c r="F1555" s="190" t="s">
        <v>2393</v>
      </c>
      <c r="G1555" s="13"/>
      <c r="H1555" s="191">
        <v>5.7199999999999998</v>
      </c>
      <c r="I1555" s="192"/>
      <c r="J1555" s="13"/>
      <c r="K1555" s="13"/>
      <c r="L1555" s="187"/>
      <c r="M1555" s="193"/>
      <c r="N1555" s="194"/>
      <c r="O1555" s="194"/>
      <c r="P1555" s="194"/>
      <c r="Q1555" s="194"/>
      <c r="R1555" s="194"/>
      <c r="S1555" s="194"/>
      <c r="T1555" s="195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189" t="s">
        <v>329</v>
      </c>
      <c r="AU1555" s="189" t="s">
        <v>85</v>
      </c>
      <c r="AV1555" s="13" t="s">
        <v>85</v>
      </c>
      <c r="AW1555" s="13" t="s">
        <v>33</v>
      </c>
      <c r="AX1555" s="13" t="s">
        <v>77</v>
      </c>
      <c r="AY1555" s="189" t="s">
        <v>321</v>
      </c>
    </row>
    <row r="1556" s="13" customFormat="1">
      <c r="A1556" s="13"/>
      <c r="B1556" s="187"/>
      <c r="C1556" s="13"/>
      <c r="D1556" s="188" t="s">
        <v>329</v>
      </c>
      <c r="E1556" s="189" t="s">
        <v>1</v>
      </c>
      <c r="F1556" s="190" t="s">
        <v>2394</v>
      </c>
      <c r="G1556" s="13"/>
      <c r="H1556" s="191">
        <v>1.728</v>
      </c>
      <c r="I1556" s="192"/>
      <c r="J1556" s="13"/>
      <c r="K1556" s="13"/>
      <c r="L1556" s="187"/>
      <c r="M1556" s="193"/>
      <c r="N1556" s="194"/>
      <c r="O1556" s="194"/>
      <c r="P1556" s="194"/>
      <c r="Q1556" s="194"/>
      <c r="R1556" s="194"/>
      <c r="S1556" s="194"/>
      <c r="T1556" s="195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189" t="s">
        <v>329</v>
      </c>
      <c r="AU1556" s="189" t="s">
        <v>85</v>
      </c>
      <c r="AV1556" s="13" t="s">
        <v>85</v>
      </c>
      <c r="AW1556" s="13" t="s">
        <v>33</v>
      </c>
      <c r="AX1556" s="13" t="s">
        <v>77</v>
      </c>
      <c r="AY1556" s="189" t="s">
        <v>321</v>
      </c>
    </row>
    <row r="1557" s="14" customFormat="1">
      <c r="A1557" s="14"/>
      <c r="B1557" s="196"/>
      <c r="C1557" s="14"/>
      <c r="D1557" s="188" t="s">
        <v>329</v>
      </c>
      <c r="E1557" s="197" t="s">
        <v>1</v>
      </c>
      <c r="F1557" s="198" t="s">
        <v>2395</v>
      </c>
      <c r="G1557" s="14"/>
      <c r="H1557" s="199">
        <v>308.928</v>
      </c>
      <c r="I1557" s="200"/>
      <c r="J1557" s="14"/>
      <c r="K1557" s="14"/>
      <c r="L1557" s="196"/>
      <c r="M1557" s="201"/>
      <c r="N1557" s="202"/>
      <c r="O1557" s="202"/>
      <c r="P1557" s="202"/>
      <c r="Q1557" s="202"/>
      <c r="R1557" s="202"/>
      <c r="S1557" s="202"/>
      <c r="T1557" s="203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197" t="s">
        <v>329</v>
      </c>
      <c r="AU1557" s="197" t="s">
        <v>85</v>
      </c>
      <c r="AV1557" s="14" t="s">
        <v>88</v>
      </c>
      <c r="AW1557" s="14" t="s">
        <v>33</v>
      </c>
      <c r="AX1557" s="14" t="s">
        <v>77</v>
      </c>
      <c r="AY1557" s="197" t="s">
        <v>321</v>
      </c>
    </row>
    <row r="1558" s="13" customFormat="1">
      <c r="A1558" s="13"/>
      <c r="B1558" s="187"/>
      <c r="C1558" s="13"/>
      <c r="D1558" s="188" t="s">
        <v>329</v>
      </c>
      <c r="E1558" s="189" t="s">
        <v>1</v>
      </c>
      <c r="F1558" s="190" t="s">
        <v>2396</v>
      </c>
      <c r="G1558" s="13"/>
      <c r="H1558" s="191">
        <v>5.7599999999999998</v>
      </c>
      <c r="I1558" s="192"/>
      <c r="J1558" s="13"/>
      <c r="K1558" s="13"/>
      <c r="L1558" s="187"/>
      <c r="M1558" s="193"/>
      <c r="N1558" s="194"/>
      <c r="O1558" s="194"/>
      <c r="P1558" s="194"/>
      <c r="Q1558" s="194"/>
      <c r="R1558" s="194"/>
      <c r="S1558" s="194"/>
      <c r="T1558" s="195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189" t="s">
        <v>329</v>
      </c>
      <c r="AU1558" s="189" t="s">
        <v>85</v>
      </c>
      <c r="AV1558" s="13" t="s">
        <v>85</v>
      </c>
      <c r="AW1558" s="13" t="s">
        <v>33</v>
      </c>
      <c r="AX1558" s="13" t="s">
        <v>77</v>
      </c>
      <c r="AY1558" s="189" t="s">
        <v>321</v>
      </c>
    </row>
    <row r="1559" s="13" customFormat="1">
      <c r="A1559" s="13"/>
      <c r="B1559" s="187"/>
      <c r="C1559" s="13"/>
      <c r="D1559" s="188" t="s">
        <v>329</v>
      </c>
      <c r="E1559" s="189" t="s">
        <v>1</v>
      </c>
      <c r="F1559" s="190" t="s">
        <v>2397</v>
      </c>
      <c r="G1559" s="13"/>
      <c r="H1559" s="191">
        <v>6.75</v>
      </c>
      <c r="I1559" s="192"/>
      <c r="J1559" s="13"/>
      <c r="K1559" s="13"/>
      <c r="L1559" s="187"/>
      <c r="M1559" s="193"/>
      <c r="N1559" s="194"/>
      <c r="O1559" s="194"/>
      <c r="P1559" s="194"/>
      <c r="Q1559" s="194"/>
      <c r="R1559" s="194"/>
      <c r="S1559" s="194"/>
      <c r="T1559" s="195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189" t="s">
        <v>329</v>
      </c>
      <c r="AU1559" s="189" t="s">
        <v>85</v>
      </c>
      <c r="AV1559" s="13" t="s">
        <v>85</v>
      </c>
      <c r="AW1559" s="13" t="s">
        <v>33</v>
      </c>
      <c r="AX1559" s="13" t="s">
        <v>77</v>
      </c>
      <c r="AY1559" s="189" t="s">
        <v>321</v>
      </c>
    </row>
    <row r="1560" s="13" customFormat="1">
      <c r="A1560" s="13"/>
      <c r="B1560" s="187"/>
      <c r="C1560" s="13"/>
      <c r="D1560" s="188" t="s">
        <v>329</v>
      </c>
      <c r="E1560" s="189" t="s">
        <v>1</v>
      </c>
      <c r="F1560" s="190" t="s">
        <v>2398</v>
      </c>
      <c r="G1560" s="13"/>
      <c r="H1560" s="191">
        <v>9.7799999999999994</v>
      </c>
      <c r="I1560" s="192"/>
      <c r="J1560" s="13"/>
      <c r="K1560" s="13"/>
      <c r="L1560" s="187"/>
      <c r="M1560" s="193"/>
      <c r="N1560" s="194"/>
      <c r="O1560" s="194"/>
      <c r="P1560" s="194"/>
      <c r="Q1560" s="194"/>
      <c r="R1560" s="194"/>
      <c r="S1560" s="194"/>
      <c r="T1560" s="195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189" t="s">
        <v>329</v>
      </c>
      <c r="AU1560" s="189" t="s">
        <v>85</v>
      </c>
      <c r="AV1560" s="13" t="s">
        <v>85</v>
      </c>
      <c r="AW1560" s="13" t="s">
        <v>33</v>
      </c>
      <c r="AX1560" s="13" t="s">
        <v>77</v>
      </c>
      <c r="AY1560" s="189" t="s">
        <v>321</v>
      </c>
    </row>
    <row r="1561" s="13" customFormat="1">
      <c r="A1561" s="13"/>
      <c r="B1561" s="187"/>
      <c r="C1561" s="13"/>
      <c r="D1561" s="188" t="s">
        <v>329</v>
      </c>
      <c r="E1561" s="189" t="s">
        <v>1</v>
      </c>
      <c r="F1561" s="190" t="s">
        <v>2399</v>
      </c>
      <c r="G1561" s="13"/>
      <c r="H1561" s="191">
        <v>5.7599999999999998</v>
      </c>
      <c r="I1561" s="192"/>
      <c r="J1561" s="13"/>
      <c r="K1561" s="13"/>
      <c r="L1561" s="187"/>
      <c r="M1561" s="193"/>
      <c r="N1561" s="194"/>
      <c r="O1561" s="194"/>
      <c r="P1561" s="194"/>
      <c r="Q1561" s="194"/>
      <c r="R1561" s="194"/>
      <c r="S1561" s="194"/>
      <c r="T1561" s="195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189" t="s">
        <v>329</v>
      </c>
      <c r="AU1561" s="189" t="s">
        <v>85</v>
      </c>
      <c r="AV1561" s="13" t="s">
        <v>85</v>
      </c>
      <c r="AW1561" s="13" t="s">
        <v>33</v>
      </c>
      <c r="AX1561" s="13" t="s">
        <v>77</v>
      </c>
      <c r="AY1561" s="189" t="s">
        <v>321</v>
      </c>
    </row>
    <row r="1562" s="14" customFormat="1">
      <c r="A1562" s="14"/>
      <c r="B1562" s="196"/>
      <c r="C1562" s="14"/>
      <c r="D1562" s="188" t="s">
        <v>329</v>
      </c>
      <c r="E1562" s="197" t="s">
        <v>1</v>
      </c>
      <c r="F1562" s="198" t="s">
        <v>2400</v>
      </c>
      <c r="G1562" s="14"/>
      <c r="H1562" s="199">
        <v>28.050000000000001</v>
      </c>
      <c r="I1562" s="200"/>
      <c r="J1562" s="14"/>
      <c r="K1562" s="14"/>
      <c r="L1562" s="196"/>
      <c r="M1562" s="201"/>
      <c r="N1562" s="202"/>
      <c r="O1562" s="202"/>
      <c r="P1562" s="202"/>
      <c r="Q1562" s="202"/>
      <c r="R1562" s="202"/>
      <c r="S1562" s="202"/>
      <c r="T1562" s="203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197" t="s">
        <v>329</v>
      </c>
      <c r="AU1562" s="197" t="s">
        <v>85</v>
      </c>
      <c r="AV1562" s="14" t="s">
        <v>88</v>
      </c>
      <c r="AW1562" s="14" t="s">
        <v>33</v>
      </c>
      <c r="AX1562" s="14" t="s">
        <v>77</v>
      </c>
      <c r="AY1562" s="197" t="s">
        <v>321</v>
      </c>
    </row>
    <row r="1563" s="15" customFormat="1">
      <c r="A1563" s="15"/>
      <c r="B1563" s="204"/>
      <c r="C1563" s="15"/>
      <c r="D1563" s="188" t="s">
        <v>329</v>
      </c>
      <c r="E1563" s="205" t="s">
        <v>1</v>
      </c>
      <c r="F1563" s="206" t="s">
        <v>442</v>
      </c>
      <c r="G1563" s="15"/>
      <c r="H1563" s="207">
        <v>336.97800000000001</v>
      </c>
      <c r="I1563" s="208"/>
      <c r="J1563" s="15"/>
      <c r="K1563" s="15"/>
      <c r="L1563" s="204"/>
      <c r="M1563" s="209"/>
      <c r="N1563" s="210"/>
      <c r="O1563" s="210"/>
      <c r="P1563" s="210"/>
      <c r="Q1563" s="210"/>
      <c r="R1563" s="210"/>
      <c r="S1563" s="210"/>
      <c r="T1563" s="211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T1563" s="205" t="s">
        <v>329</v>
      </c>
      <c r="AU1563" s="205" t="s">
        <v>85</v>
      </c>
      <c r="AV1563" s="15" t="s">
        <v>91</v>
      </c>
      <c r="AW1563" s="15" t="s">
        <v>33</v>
      </c>
      <c r="AX1563" s="15" t="s">
        <v>8</v>
      </c>
      <c r="AY1563" s="205" t="s">
        <v>321</v>
      </c>
    </row>
    <row r="1564" s="2" customFormat="1" ht="24.15" customHeight="1">
      <c r="A1564" s="38"/>
      <c r="B1564" s="173"/>
      <c r="C1564" s="174" t="s">
        <v>2401</v>
      </c>
      <c r="D1564" s="174" t="s">
        <v>323</v>
      </c>
      <c r="E1564" s="175" t="s">
        <v>2402</v>
      </c>
      <c r="F1564" s="176" t="s">
        <v>2403</v>
      </c>
      <c r="G1564" s="177" t="s">
        <v>418</v>
      </c>
      <c r="H1564" s="178">
        <v>21</v>
      </c>
      <c r="I1564" s="179"/>
      <c r="J1564" s="180">
        <f>ROUND(I1564*H1564,0)</f>
        <v>0</v>
      </c>
      <c r="K1564" s="176" t="s">
        <v>327</v>
      </c>
      <c r="L1564" s="39"/>
      <c r="M1564" s="181" t="s">
        <v>1</v>
      </c>
      <c r="N1564" s="182" t="s">
        <v>42</v>
      </c>
      <c r="O1564" s="77"/>
      <c r="P1564" s="183">
        <f>O1564*H1564</f>
        <v>0</v>
      </c>
      <c r="Q1564" s="183">
        <v>0</v>
      </c>
      <c r="R1564" s="183">
        <f>Q1564*H1564</f>
        <v>0</v>
      </c>
      <c r="S1564" s="183">
        <v>0</v>
      </c>
      <c r="T1564" s="184">
        <f>S1564*H1564</f>
        <v>0</v>
      </c>
      <c r="U1564" s="38"/>
      <c r="V1564" s="38"/>
      <c r="W1564" s="38"/>
      <c r="X1564" s="38"/>
      <c r="Y1564" s="38"/>
      <c r="Z1564" s="38"/>
      <c r="AA1564" s="38"/>
      <c r="AB1564" s="38"/>
      <c r="AC1564" s="38"/>
      <c r="AD1564" s="38"/>
      <c r="AE1564" s="38"/>
      <c r="AR1564" s="185" t="s">
        <v>415</v>
      </c>
      <c r="AT1564" s="185" t="s">
        <v>323</v>
      </c>
      <c r="AU1564" s="185" t="s">
        <v>85</v>
      </c>
      <c r="AY1564" s="19" t="s">
        <v>321</v>
      </c>
      <c r="BE1564" s="186">
        <f>IF(N1564="základní",J1564,0)</f>
        <v>0</v>
      </c>
      <c r="BF1564" s="186">
        <f>IF(N1564="snížená",J1564,0)</f>
        <v>0</v>
      </c>
      <c r="BG1564" s="186">
        <f>IF(N1564="zákl. přenesená",J1564,0)</f>
        <v>0</v>
      </c>
      <c r="BH1564" s="186">
        <f>IF(N1564="sníž. přenesená",J1564,0)</f>
        <v>0</v>
      </c>
      <c r="BI1564" s="186">
        <f>IF(N1564="nulová",J1564,0)</f>
        <v>0</v>
      </c>
      <c r="BJ1564" s="19" t="s">
        <v>8</v>
      </c>
      <c r="BK1564" s="186">
        <f>ROUND(I1564*H1564,0)</f>
        <v>0</v>
      </c>
      <c r="BL1564" s="19" t="s">
        <v>415</v>
      </c>
      <c r="BM1564" s="185" t="s">
        <v>2404</v>
      </c>
    </row>
    <row r="1565" s="13" customFormat="1">
      <c r="A1565" s="13"/>
      <c r="B1565" s="187"/>
      <c r="C1565" s="13"/>
      <c r="D1565" s="188" t="s">
        <v>329</v>
      </c>
      <c r="E1565" s="189" t="s">
        <v>1</v>
      </c>
      <c r="F1565" s="190" t="s">
        <v>948</v>
      </c>
      <c r="G1565" s="13"/>
      <c r="H1565" s="191">
        <v>18</v>
      </c>
      <c r="I1565" s="192"/>
      <c r="J1565" s="13"/>
      <c r="K1565" s="13"/>
      <c r="L1565" s="187"/>
      <c r="M1565" s="193"/>
      <c r="N1565" s="194"/>
      <c r="O1565" s="194"/>
      <c r="P1565" s="194"/>
      <c r="Q1565" s="194"/>
      <c r="R1565" s="194"/>
      <c r="S1565" s="194"/>
      <c r="T1565" s="195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189" t="s">
        <v>329</v>
      </c>
      <c r="AU1565" s="189" t="s">
        <v>85</v>
      </c>
      <c r="AV1565" s="13" t="s">
        <v>85</v>
      </c>
      <c r="AW1565" s="13" t="s">
        <v>33</v>
      </c>
      <c r="AX1565" s="13" t="s">
        <v>77</v>
      </c>
      <c r="AY1565" s="189" t="s">
        <v>321</v>
      </c>
    </row>
    <row r="1566" s="13" customFormat="1">
      <c r="A1566" s="13"/>
      <c r="B1566" s="187"/>
      <c r="C1566" s="13"/>
      <c r="D1566" s="188" t="s">
        <v>329</v>
      </c>
      <c r="E1566" s="189" t="s">
        <v>1</v>
      </c>
      <c r="F1566" s="190" t="s">
        <v>949</v>
      </c>
      <c r="G1566" s="13"/>
      <c r="H1566" s="191">
        <v>1</v>
      </c>
      <c r="I1566" s="192"/>
      <c r="J1566" s="13"/>
      <c r="K1566" s="13"/>
      <c r="L1566" s="187"/>
      <c r="M1566" s="193"/>
      <c r="N1566" s="194"/>
      <c r="O1566" s="194"/>
      <c r="P1566" s="194"/>
      <c r="Q1566" s="194"/>
      <c r="R1566" s="194"/>
      <c r="S1566" s="194"/>
      <c r="T1566" s="195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189" t="s">
        <v>329</v>
      </c>
      <c r="AU1566" s="189" t="s">
        <v>85</v>
      </c>
      <c r="AV1566" s="13" t="s">
        <v>85</v>
      </c>
      <c r="AW1566" s="13" t="s">
        <v>33</v>
      </c>
      <c r="AX1566" s="13" t="s">
        <v>77</v>
      </c>
      <c r="AY1566" s="189" t="s">
        <v>321</v>
      </c>
    </row>
    <row r="1567" s="13" customFormat="1">
      <c r="A1567" s="13"/>
      <c r="B1567" s="187"/>
      <c r="C1567" s="13"/>
      <c r="D1567" s="188" t="s">
        <v>329</v>
      </c>
      <c r="E1567" s="189" t="s">
        <v>1</v>
      </c>
      <c r="F1567" s="190" t="s">
        <v>951</v>
      </c>
      <c r="G1567" s="13"/>
      <c r="H1567" s="191">
        <v>2</v>
      </c>
      <c r="I1567" s="192"/>
      <c r="J1567" s="13"/>
      <c r="K1567" s="13"/>
      <c r="L1567" s="187"/>
      <c r="M1567" s="193"/>
      <c r="N1567" s="194"/>
      <c r="O1567" s="194"/>
      <c r="P1567" s="194"/>
      <c r="Q1567" s="194"/>
      <c r="R1567" s="194"/>
      <c r="S1567" s="194"/>
      <c r="T1567" s="195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189" t="s">
        <v>329</v>
      </c>
      <c r="AU1567" s="189" t="s">
        <v>85</v>
      </c>
      <c r="AV1567" s="13" t="s">
        <v>85</v>
      </c>
      <c r="AW1567" s="13" t="s">
        <v>33</v>
      </c>
      <c r="AX1567" s="13" t="s">
        <v>77</v>
      </c>
      <c r="AY1567" s="189" t="s">
        <v>321</v>
      </c>
    </row>
    <row r="1568" s="14" customFormat="1">
      <c r="A1568" s="14"/>
      <c r="B1568" s="196"/>
      <c r="C1568" s="14"/>
      <c r="D1568" s="188" t="s">
        <v>329</v>
      </c>
      <c r="E1568" s="197" t="s">
        <v>1</v>
      </c>
      <c r="F1568" s="198" t="s">
        <v>346</v>
      </c>
      <c r="G1568" s="14"/>
      <c r="H1568" s="199">
        <v>21</v>
      </c>
      <c r="I1568" s="200"/>
      <c r="J1568" s="14"/>
      <c r="K1568" s="14"/>
      <c r="L1568" s="196"/>
      <c r="M1568" s="201"/>
      <c r="N1568" s="202"/>
      <c r="O1568" s="202"/>
      <c r="P1568" s="202"/>
      <c r="Q1568" s="202"/>
      <c r="R1568" s="202"/>
      <c r="S1568" s="202"/>
      <c r="T1568" s="203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197" t="s">
        <v>329</v>
      </c>
      <c r="AU1568" s="197" t="s">
        <v>85</v>
      </c>
      <c r="AV1568" s="14" t="s">
        <v>88</v>
      </c>
      <c r="AW1568" s="14" t="s">
        <v>33</v>
      </c>
      <c r="AX1568" s="14" t="s">
        <v>8</v>
      </c>
      <c r="AY1568" s="197" t="s">
        <v>321</v>
      </c>
    </row>
    <row r="1569" s="2" customFormat="1" ht="24.15" customHeight="1">
      <c r="A1569" s="38"/>
      <c r="B1569" s="173"/>
      <c r="C1569" s="212" t="s">
        <v>2405</v>
      </c>
      <c r="D1569" s="212" t="s">
        <v>550</v>
      </c>
      <c r="E1569" s="213" t="s">
        <v>2406</v>
      </c>
      <c r="F1569" s="214" t="s">
        <v>2407</v>
      </c>
      <c r="G1569" s="215" t="s">
        <v>418</v>
      </c>
      <c r="H1569" s="216">
        <v>18</v>
      </c>
      <c r="I1569" s="217"/>
      <c r="J1569" s="218">
        <f>ROUND(I1569*H1569,0)</f>
        <v>0</v>
      </c>
      <c r="K1569" s="214" t="s">
        <v>327</v>
      </c>
      <c r="L1569" s="219"/>
      <c r="M1569" s="220" t="s">
        <v>1</v>
      </c>
      <c r="N1569" s="221" t="s">
        <v>42</v>
      </c>
      <c r="O1569" s="77"/>
      <c r="P1569" s="183">
        <f>O1569*H1569</f>
        <v>0</v>
      </c>
      <c r="Q1569" s="183">
        <v>0.0195</v>
      </c>
      <c r="R1569" s="183">
        <f>Q1569*H1569</f>
        <v>0.35099999999999998</v>
      </c>
      <c r="S1569" s="183">
        <v>0</v>
      </c>
      <c r="T1569" s="184">
        <f>S1569*H1569</f>
        <v>0</v>
      </c>
      <c r="U1569" s="38"/>
      <c r="V1569" s="38"/>
      <c r="W1569" s="38"/>
      <c r="X1569" s="38"/>
      <c r="Y1569" s="38"/>
      <c r="Z1569" s="38"/>
      <c r="AA1569" s="38"/>
      <c r="AB1569" s="38"/>
      <c r="AC1569" s="38"/>
      <c r="AD1569" s="38"/>
      <c r="AE1569" s="38"/>
      <c r="AR1569" s="185" t="s">
        <v>530</v>
      </c>
      <c r="AT1569" s="185" t="s">
        <v>550</v>
      </c>
      <c r="AU1569" s="185" t="s">
        <v>85</v>
      </c>
      <c r="AY1569" s="19" t="s">
        <v>321</v>
      </c>
      <c r="BE1569" s="186">
        <f>IF(N1569="základní",J1569,0)</f>
        <v>0</v>
      </c>
      <c r="BF1569" s="186">
        <f>IF(N1569="snížená",J1569,0)</f>
        <v>0</v>
      </c>
      <c r="BG1569" s="186">
        <f>IF(N1569="zákl. přenesená",J1569,0)</f>
        <v>0</v>
      </c>
      <c r="BH1569" s="186">
        <f>IF(N1569="sníž. přenesená",J1569,0)</f>
        <v>0</v>
      </c>
      <c r="BI1569" s="186">
        <f>IF(N1569="nulová",J1569,0)</f>
        <v>0</v>
      </c>
      <c r="BJ1569" s="19" t="s">
        <v>8</v>
      </c>
      <c r="BK1569" s="186">
        <f>ROUND(I1569*H1569,0)</f>
        <v>0</v>
      </c>
      <c r="BL1569" s="19" t="s">
        <v>415</v>
      </c>
      <c r="BM1569" s="185" t="s">
        <v>2408</v>
      </c>
    </row>
    <row r="1570" s="13" customFormat="1">
      <c r="A1570" s="13"/>
      <c r="B1570" s="187"/>
      <c r="C1570" s="13"/>
      <c r="D1570" s="188" t="s">
        <v>329</v>
      </c>
      <c r="E1570" s="189" t="s">
        <v>1</v>
      </c>
      <c r="F1570" s="190" t="s">
        <v>948</v>
      </c>
      <c r="G1570" s="13"/>
      <c r="H1570" s="191">
        <v>18</v>
      </c>
      <c r="I1570" s="192"/>
      <c r="J1570" s="13"/>
      <c r="K1570" s="13"/>
      <c r="L1570" s="187"/>
      <c r="M1570" s="193"/>
      <c r="N1570" s="194"/>
      <c r="O1570" s="194"/>
      <c r="P1570" s="194"/>
      <c r="Q1570" s="194"/>
      <c r="R1570" s="194"/>
      <c r="S1570" s="194"/>
      <c r="T1570" s="195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189" t="s">
        <v>329</v>
      </c>
      <c r="AU1570" s="189" t="s">
        <v>85</v>
      </c>
      <c r="AV1570" s="13" t="s">
        <v>85</v>
      </c>
      <c r="AW1570" s="13" t="s">
        <v>33</v>
      </c>
      <c r="AX1570" s="13" t="s">
        <v>8</v>
      </c>
      <c r="AY1570" s="189" t="s">
        <v>321</v>
      </c>
    </row>
    <row r="1571" s="2" customFormat="1" ht="24.15" customHeight="1">
      <c r="A1571" s="38"/>
      <c r="B1571" s="173"/>
      <c r="C1571" s="212" t="s">
        <v>2409</v>
      </c>
      <c r="D1571" s="212" t="s">
        <v>550</v>
      </c>
      <c r="E1571" s="213" t="s">
        <v>2410</v>
      </c>
      <c r="F1571" s="214" t="s">
        <v>2411</v>
      </c>
      <c r="G1571" s="215" t="s">
        <v>418</v>
      </c>
      <c r="H1571" s="216">
        <v>3</v>
      </c>
      <c r="I1571" s="217"/>
      <c r="J1571" s="218">
        <f>ROUND(I1571*H1571,0)</f>
        <v>0</v>
      </c>
      <c r="K1571" s="214" t="s">
        <v>327</v>
      </c>
      <c r="L1571" s="219"/>
      <c r="M1571" s="220" t="s">
        <v>1</v>
      </c>
      <c r="N1571" s="221" t="s">
        <v>42</v>
      </c>
      <c r="O1571" s="77"/>
      <c r="P1571" s="183">
        <f>O1571*H1571</f>
        <v>0</v>
      </c>
      <c r="Q1571" s="183">
        <v>0.021000000000000001</v>
      </c>
      <c r="R1571" s="183">
        <f>Q1571*H1571</f>
        <v>0.063</v>
      </c>
      <c r="S1571" s="183">
        <v>0</v>
      </c>
      <c r="T1571" s="184">
        <f>S1571*H1571</f>
        <v>0</v>
      </c>
      <c r="U1571" s="38"/>
      <c r="V1571" s="38"/>
      <c r="W1571" s="38"/>
      <c r="X1571" s="38"/>
      <c r="Y1571" s="38"/>
      <c r="Z1571" s="38"/>
      <c r="AA1571" s="38"/>
      <c r="AB1571" s="38"/>
      <c r="AC1571" s="38"/>
      <c r="AD1571" s="38"/>
      <c r="AE1571" s="38"/>
      <c r="AR1571" s="185" t="s">
        <v>530</v>
      </c>
      <c r="AT1571" s="185" t="s">
        <v>550</v>
      </c>
      <c r="AU1571" s="185" t="s">
        <v>85</v>
      </c>
      <c r="AY1571" s="19" t="s">
        <v>321</v>
      </c>
      <c r="BE1571" s="186">
        <f>IF(N1571="základní",J1571,0)</f>
        <v>0</v>
      </c>
      <c r="BF1571" s="186">
        <f>IF(N1571="snížená",J1571,0)</f>
        <v>0</v>
      </c>
      <c r="BG1571" s="186">
        <f>IF(N1571="zákl. přenesená",J1571,0)</f>
        <v>0</v>
      </c>
      <c r="BH1571" s="186">
        <f>IF(N1571="sníž. přenesená",J1571,0)</f>
        <v>0</v>
      </c>
      <c r="BI1571" s="186">
        <f>IF(N1571="nulová",J1571,0)</f>
        <v>0</v>
      </c>
      <c r="BJ1571" s="19" t="s">
        <v>8</v>
      </c>
      <c r="BK1571" s="186">
        <f>ROUND(I1571*H1571,0)</f>
        <v>0</v>
      </c>
      <c r="BL1571" s="19" t="s">
        <v>415</v>
      </c>
      <c r="BM1571" s="185" t="s">
        <v>2412</v>
      </c>
    </row>
    <row r="1572" s="13" customFormat="1">
      <c r="A1572" s="13"/>
      <c r="B1572" s="187"/>
      <c r="C1572" s="13"/>
      <c r="D1572" s="188" t="s">
        <v>329</v>
      </c>
      <c r="E1572" s="189" t="s">
        <v>1</v>
      </c>
      <c r="F1572" s="190" t="s">
        <v>949</v>
      </c>
      <c r="G1572" s="13"/>
      <c r="H1572" s="191">
        <v>1</v>
      </c>
      <c r="I1572" s="192"/>
      <c r="J1572" s="13"/>
      <c r="K1572" s="13"/>
      <c r="L1572" s="187"/>
      <c r="M1572" s="193"/>
      <c r="N1572" s="194"/>
      <c r="O1572" s="194"/>
      <c r="P1572" s="194"/>
      <c r="Q1572" s="194"/>
      <c r="R1572" s="194"/>
      <c r="S1572" s="194"/>
      <c r="T1572" s="195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189" t="s">
        <v>329</v>
      </c>
      <c r="AU1572" s="189" t="s">
        <v>85</v>
      </c>
      <c r="AV1572" s="13" t="s">
        <v>85</v>
      </c>
      <c r="AW1572" s="13" t="s">
        <v>33</v>
      </c>
      <c r="AX1572" s="13" t="s">
        <v>77</v>
      </c>
      <c r="AY1572" s="189" t="s">
        <v>321</v>
      </c>
    </row>
    <row r="1573" s="13" customFormat="1">
      <c r="A1573" s="13"/>
      <c r="B1573" s="187"/>
      <c r="C1573" s="13"/>
      <c r="D1573" s="188" t="s">
        <v>329</v>
      </c>
      <c r="E1573" s="189" t="s">
        <v>1</v>
      </c>
      <c r="F1573" s="190" t="s">
        <v>951</v>
      </c>
      <c r="G1573" s="13"/>
      <c r="H1573" s="191">
        <v>2</v>
      </c>
      <c r="I1573" s="192"/>
      <c r="J1573" s="13"/>
      <c r="K1573" s="13"/>
      <c r="L1573" s="187"/>
      <c r="M1573" s="193"/>
      <c r="N1573" s="194"/>
      <c r="O1573" s="194"/>
      <c r="P1573" s="194"/>
      <c r="Q1573" s="194"/>
      <c r="R1573" s="194"/>
      <c r="S1573" s="194"/>
      <c r="T1573" s="195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189" t="s">
        <v>329</v>
      </c>
      <c r="AU1573" s="189" t="s">
        <v>85</v>
      </c>
      <c r="AV1573" s="13" t="s">
        <v>85</v>
      </c>
      <c r="AW1573" s="13" t="s">
        <v>33</v>
      </c>
      <c r="AX1573" s="13" t="s">
        <v>77</v>
      </c>
      <c r="AY1573" s="189" t="s">
        <v>321</v>
      </c>
    </row>
    <row r="1574" s="14" customFormat="1">
      <c r="A1574" s="14"/>
      <c r="B1574" s="196"/>
      <c r="C1574" s="14"/>
      <c r="D1574" s="188" t="s">
        <v>329</v>
      </c>
      <c r="E1574" s="197" t="s">
        <v>1</v>
      </c>
      <c r="F1574" s="198" t="s">
        <v>346</v>
      </c>
      <c r="G1574" s="14"/>
      <c r="H1574" s="199">
        <v>3</v>
      </c>
      <c r="I1574" s="200"/>
      <c r="J1574" s="14"/>
      <c r="K1574" s="14"/>
      <c r="L1574" s="196"/>
      <c r="M1574" s="201"/>
      <c r="N1574" s="202"/>
      <c r="O1574" s="202"/>
      <c r="P1574" s="202"/>
      <c r="Q1574" s="202"/>
      <c r="R1574" s="202"/>
      <c r="S1574" s="202"/>
      <c r="T1574" s="203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197" t="s">
        <v>329</v>
      </c>
      <c r="AU1574" s="197" t="s">
        <v>85</v>
      </c>
      <c r="AV1574" s="14" t="s">
        <v>88</v>
      </c>
      <c r="AW1574" s="14" t="s">
        <v>33</v>
      </c>
      <c r="AX1574" s="14" t="s">
        <v>8</v>
      </c>
      <c r="AY1574" s="197" t="s">
        <v>321</v>
      </c>
    </row>
    <row r="1575" s="2" customFormat="1" ht="24.15" customHeight="1">
      <c r="A1575" s="38"/>
      <c r="B1575" s="173"/>
      <c r="C1575" s="174" t="s">
        <v>2413</v>
      </c>
      <c r="D1575" s="174" t="s">
        <v>323</v>
      </c>
      <c r="E1575" s="175" t="s">
        <v>2414</v>
      </c>
      <c r="F1575" s="176" t="s">
        <v>2415</v>
      </c>
      <c r="G1575" s="177" t="s">
        <v>418</v>
      </c>
      <c r="H1575" s="178">
        <v>8</v>
      </c>
      <c r="I1575" s="179"/>
      <c r="J1575" s="180">
        <f>ROUND(I1575*H1575,0)</f>
        <v>0</v>
      </c>
      <c r="K1575" s="176" t="s">
        <v>327</v>
      </c>
      <c r="L1575" s="39"/>
      <c r="M1575" s="181" t="s">
        <v>1</v>
      </c>
      <c r="N1575" s="182" t="s">
        <v>42</v>
      </c>
      <c r="O1575" s="77"/>
      <c r="P1575" s="183">
        <f>O1575*H1575</f>
        <v>0</v>
      </c>
      <c r="Q1575" s="183">
        <v>0</v>
      </c>
      <c r="R1575" s="183">
        <f>Q1575*H1575</f>
        <v>0</v>
      </c>
      <c r="S1575" s="183">
        <v>0</v>
      </c>
      <c r="T1575" s="184">
        <f>S1575*H1575</f>
        <v>0</v>
      </c>
      <c r="U1575" s="38"/>
      <c r="V1575" s="38"/>
      <c r="W1575" s="38"/>
      <c r="X1575" s="38"/>
      <c r="Y1575" s="38"/>
      <c r="Z1575" s="38"/>
      <c r="AA1575" s="38"/>
      <c r="AB1575" s="38"/>
      <c r="AC1575" s="38"/>
      <c r="AD1575" s="38"/>
      <c r="AE1575" s="38"/>
      <c r="AR1575" s="185" t="s">
        <v>415</v>
      </c>
      <c r="AT1575" s="185" t="s">
        <v>323</v>
      </c>
      <c r="AU1575" s="185" t="s">
        <v>85</v>
      </c>
      <c r="AY1575" s="19" t="s">
        <v>321</v>
      </c>
      <c r="BE1575" s="186">
        <f>IF(N1575="základní",J1575,0)</f>
        <v>0</v>
      </c>
      <c r="BF1575" s="186">
        <f>IF(N1575="snížená",J1575,0)</f>
        <v>0</v>
      </c>
      <c r="BG1575" s="186">
        <f>IF(N1575="zákl. přenesená",J1575,0)</f>
        <v>0</v>
      </c>
      <c r="BH1575" s="186">
        <f>IF(N1575="sníž. přenesená",J1575,0)</f>
        <v>0</v>
      </c>
      <c r="BI1575" s="186">
        <f>IF(N1575="nulová",J1575,0)</f>
        <v>0</v>
      </c>
      <c r="BJ1575" s="19" t="s">
        <v>8</v>
      </c>
      <c r="BK1575" s="186">
        <f>ROUND(I1575*H1575,0)</f>
        <v>0</v>
      </c>
      <c r="BL1575" s="19" t="s">
        <v>415</v>
      </c>
      <c r="BM1575" s="185" t="s">
        <v>2416</v>
      </c>
    </row>
    <row r="1576" s="13" customFormat="1">
      <c r="A1576" s="13"/>
      <c r="B1576" s="187"/>
      <c r="C1576" s="13"/>
      <c r="D1576" s="188" t="s">
        <v>329</v>
      </c>
      <c r="E1576" s="189" t="s">
        <v>1</v>
      </c>
      <c r="F1576" s="190" t="s">
        <v>943</v>
      </c>
      <c r="G1576" s="13"/>
      <c r="H1576" s="191">
        <v>1</v>
      </c>
      <c r="I1576" s="192"/>
      <c r="J1576" s="13"/>
      <c r="K1576" s="13"/>
      <c r="L1576" s="187"/>
      <c r="M1576" s="193"/>
      <c r="N1576" s="194"/>
      <c r="O1576" s="194"/>
      <c r="P1576" s="194"/>
      <c r="Q1576" s="194"/>
      <c r="R1576" s="194"/>
      <c r="S1576" s="194"/>
      <c r="T1576" s="195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189" t="s">
        <v>329</v>
      </c>
      <c r="AU1576" s="189" t="s">
        <v>85</v>
      </c>
      <c r="AV1576" s="13" t="s">
        <v>85</v>
      </c>
      <c r="AW1576" s="13" t="s">
        <v>33</v>
      </c>
      <c r="AX1576" s="13" t="s">
        <v>77</v>
      </c>
      <c r="AY1576" s="189" t="s">
        <v>321</v>
      </c>
    </row>
    <row r="1577" s="13" customFormat="1">
      <c r="A1577" s="13"/>
      <c r="B1577" s="187"/>
      <c r="C1577" s="13"/>
      <c r="D1577" s="188" t="s">
        <v>329</v>
      </c>
      <c r="E1577" s="189" t="s">
        <v>1</v>
      </c>
      <c r="F1577" s="190" t="s">
        <v>950</v>
      </c>
      <c r="G1577" s="13"/>
      <c r="H1577" s="191">
        <v>4</v>
      </c>
      <c r="I1577" s="192"/>
      <c r="J1577" s="13"/>
      <c r="K1577" s="13"/>
      <c r="L1577" s="187"/>
      <c r="M1577" s="193"/>
      <c r="N1577" s="194"/>
      <c r="O1577" s="194"/>
      <c r="P1577" s="194"/>
      <c r="Q1577" s="194"/>
      <c r="R1577" s="194"/>
      <c r="S1577" s="194"/>
      <c r="T1577" s="195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189" t="s">
        <v>329</v>
      </c>
      <c r="AU1577" s="189" t="s">
        <v>85</v>
      </c>
      <c r="AV1577" s="13" t="s">
        <v>85</v>
      </c>
      <c r="AW1577" s="13" t="s">
        <v>33</v>
      </c>
      <c r="AX1577" s="13" t="s">
        <v>77</v>
      </c>
      <c r="AY1577" s="189" t="s">
        <v>321</v>
      </c>
    </row>
    <row r="1578" s="13" customFormat="1">
      <c r="A1578" s="13"/>
      <c r="B1578" s="187"/>
      <c r="C1578" s="13"/>
      <c r="D1578" s="188" t="s">
        <v>329</v>
      </c>
      <c r="E1578" s="189" t="s">
        <v>1</v>
      </c>
      <c r="F1578" s="190" t="s">
        <v>952</v>
      </c>
      <c r="G1578" s="13"/>
      <c r="H1578" s="191">
        <v>1</v>
      </c>
      <c r="I1578" s="192"/>
      <c r="J1578" s="13"/>
      <c r="K1578" s="13"/>
      <c r="L1578" s="187"/>
      <c r="M1578" s="193"/>
      <c r="N1578" s="194"/>
      <c r="O1578" s="194"/>
      <c r="P1578" s="194"/>
      <c r="Q1578" s="194"/>
      <c r="R1578" s="194"/>
      <c r="S1578" s="194"/>
      <c r="T1578" s="195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189" t="s">
        <v>329</v>
      </c>
      <c r="AU1578" s="189" t="s">
        <v>85</v>
      </c>
      <c r="AV1578" s="13" t="s">
        <v>85</v>
      </c>
      <c r="AW1578" s="13" t="s">
        <v>33</v>
      </c>
      <c r="AX1578" s="13" t="s">
        <v>77</v>
      </c>
      <c r="AY1578" s="189" t="s">
        <v>321</v>
      </c>
    </row>
    <row r="1579" s="13" customFormat="1">
      <c r="A1579" s="13"/>
      <c r="B1579" s="187"/>
      <c r="C1579" s="13"/>
      <c r="D1579" s="188" t="s">
        <v>329</v>
      </c>
      <c r="E1579" s="189" t="s">
        <v>1</v>
      </c>
      <c r="F1579" s="190" t="s">
        <v>953</v>
      </c>
      <c r="G1579" s="13"/>
      <c r="H1579" s="191">
        <v>2</v>
      </c>
      <c r="I1579" s="192"/>
      <c r="J1579" s="13"/>
      <c r="K1579" s="13"/>
      <c r="L1579" s="187"/>
      <c r="M1579" s="193"/>
      <c r="N1579" s="194"/>
      <c r="O1579" s="194"/>
      <c r="P1579" s="194"/>
      <c r="Q1579" s="194"/>
      <c r="R1579" s="194"/>
      <c r="S1579" s="194"/>
      <c r="T1579" s="195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189" t="s">
        <v>329</v>
      </c>
      <c r="AU1579" s="189" t="s">
        <v>85</v>
      </c>
      <c r="AV1579" s="13" t="s">
        <v>85</v>
      </c>
      <c r="AW1579" s="13" t="s">
        <v>33</v>
      </c>
      <c r="AX1579" s="13" t="s">
        <v>77</v>
      </c>
      <c r="AY1579" s="189" t="s">
        <v>321</v>
      </c>
    </row>
    <row r="1580" s="14" customFormat="1">
      <c r="A1580" s="14"/>
      <c r="B1580" s="196"/>
      <c r="C1580" s="14"/>
      <c r="D1580" s="188" t="s">
        <v>329</v>
      </c>
      <c r="E1580" s="197" t="s">
        <v>1</v>
      </c>
      <c r="F1580" s="198" t="s">
        <v>346</v>
      </c>
      <c r="G1580" s="14"/>
      <c r="H1580" s="199">
        <v>8</v>
      </c>
      <c r="I1580" s="200"/>
      <c r="J1580" s="14"/>
      <c r="K1580" s="14"/>
      <c r="L1580" s="196"/>
      <c r="M1580" s="201"/>
      <c r="N1580" s="202"/>
      <c r="O1580" s="202"/>
      <c r="P1580" s="202"/>
      <c r="Q1580" s="202"/>
      <c r="R1580" s="202"/>
      <c r="S1580" s="202"/>
      <c r="T1580" s="203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197" t="s">
        <v>329</v>
      </c>
      <c r="AU1580" s="197" t="s">
        <v>85</v>
      </c>
      <c r="AV1580" s="14" t="s">
        <v>88</v>
      </c>
      <c r="AW1580" s="14" t="s">
        <v>33</v>
      </c>
      <c r="AX1580" s="14" t="s">
        <v>8</v>
      </c>
      <c r="AY1580" s="197" t="s">
        <v>321</v>
      </c>
    </row>
    <row r="1581" s="2" customFormat="1" ht="24.15" customHeight="1">
      <c r="A1581" s="38"/>
      <c r="B1581" s="173"/>
      <c r="C1581" s="212" t="s">
        <v>2417</v>
      </c>
      <c r="D1581" s="212" t="s">
        <v>550</v>
      </c>
      <c r="E1581" s="213" t="s">
        <v>2418</v>
      </c>
      <c r="F1581" s="214" t="s">
        <v>2419</v>
      </c>
      <c r="G1581" s="215" t="s">
        <v>418</v>
      </c>
      <c r="H1581" s="216">
        <v>8</v>
      </c>
      <c r="I1581" s="217"/>
      <c r="J1581" s="218">
        <f>ROUND(I1581*H1581,0)</f>
        <v>0</v>
      </c>
      <c r="K1581" s="214" t="s">
        <v>327</v>
      </c>
      <c r="L1581" s="219"/>
      <c r="M1581" s="220" t="s">
        <v>1</v>
      </c>
      <c r="N1581" s="221" t="s">
        <v>42</v>
      </c>
      <c r="O1581" s="77"/>
      <c r="P1581" s="183">
        <f>O1581*H1581</f>
        <v>0</v>
      </c>
      <c r="Q1581" s="183">
        <v>0.022499999999999999</v>
      </c>
      <c r="R1581" s="183">
        <f>Q1581*H1581</f>
        <v>0.17999999999999999</v>
      </c>
      <c r="S1581" s="183">
        <v>0</v>
      </c>
      <c r="T1581" s="184">
        <f>S1581*H1581</f>
        <v>0</v>
      </c>
      <c r="U1581" s="38"/>
      <c r="V1581" s="38"/>
      <c r="W1581" s="38"/>
      <c r="X1581" s="38"/>
      <c r="Y1581" s="38"/>
      <c r="Z1581" s="38"/>
      <c r="AA1581" s="38"/>
      <c r="AB1581" s="38"/>
      <c r="AC1581" s="38"/>
      <c r="AD1581" s="38"/>
      <c r="AE1581" s="38"/>
      <c r="AR1581" s="185" t="s">
        <v>530</v>
      </c>
      <c r="AT1581" s="185" t="s">
        <v>550</v>
      </c>
      <c r="AU1581" s="185" t="s">
        <v>85</v>
      </c>
      <c r="AY1581" s="19" t="s">
        <v>321</v>
      </c>
      <c r="BE1581" s="186">
        <f>IF(N1581="základní",J1581,0)</f>
        <v>0</v>
      </c>
      <c r="BF1581" s="186">
        <f>IF(N1581="snížená",J1581,0)</f>
        <v>0</v>
      </c>
      <c r="BG1581" s="186">
        <f>IF(N1581="zákl. přenesená",J1581,0)</f>
        <v>0</v>
      </c>
      <c r="BH1581" s="186">
        <f>IF(N1581="sníž. přenesená",J1581,0)</f>
        <v>0</v>
      </c>
      <c r="BI1581" s="186">
        <f>IF(N1581="nulová",J1581,0)</f>
        <v>0</v>
      </c>
      <c r="BJ1581" s="19" t="s">
        <v>8</v>
      </c>
      <c r="BK1581" s="186">
        <f>ROUND(I1581*H1581,0)</f>
        <v>0</v>
      </c>
      <c r="BL1581" s="19" t="s">
        <v>415</v>
      </c>
      <c r="BM1581" s="185" t="s">
        <v>2420</v>
      </c>
    </row>
    <row r="1582" s="13" customFormat="1">
      <c r="A1582" s="13"/>
      <c r="B1582" s="187"/>
      <c r="C1582" s="13"/>
      <c r="D1582" s="188" t="s">
        <v>329</v>
      </c>
      <c r="E1582" s="189" t="s">
        <v>1</v>
      </c>
      <c r="F1582" s="190" t="s">
        <v>943</v>
      </c>
      <c r="G1582" s="13"/>
      <c r="H1582" s="191">
        <v>1</v>
      </c>
      <c r="I1582" s="192"/>
      <c r="J1582" s="13"/>
      <c r="K1582" s="13"/>
      <c r="L1582" s="187"/>
      <c r="M1582" s="193"/>
      <c r="N1582" s="194"/>
      <c r="O1582" s="194"/>
      <c r="P1582" s="194"/>
      <c r="Q1582" s="194"/>
      <c r="R1582" s="194"/>
      <c r="S1582" s="194"/>
      <c r="T1582" s="195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189" t="s">
        <v>329</v>
      </c>
      <c r="AU1582" s="189" t="s">
        <v>85</v>
      </c>
      <c r="AV1582" s="13" t="s">
        <v>85</v>
      </c>
      <c r="AW1582" s="13" t="s">
        <v>33</v>
      </c>
      <c r="AX1582" s="13" t="s">
        <v>77</v>
      </c>
      <c r="AY1582" s="189" t="s">
        <v>321</v>
      </c>
    </row>
    <row r="1583" s="13" customFormat="1">
      <c r="A1583" s="13"/>
      <c r="B1583" s="187"/>
      <c r="C1583" s="13"/>
      <c r="D1583" s="188" t="s">
        <v>329</v>
      </c>
      <c r="E1583" s="189" t="s">
        <v>1</v>
      </c>
      <c r="F1583" s="190" t="s">
        <v>950</v>
      </c>
      <c r="G1583" s="13"/>
      <c r="H1583" s="191">
        <v>4</v>
      </c>
      <c r="I1583" s="192"/>
      <c r="J1583" s="13"/>
      <c r="K1583" s="13"/>
      <c r="L1583" s="187"/>
      <c r="M1583" s="193"/>
      <c r="N1583" s="194"/>
      <c r="O1583" s="194"/>
      <c r="P1583" s="194"/>
      <c r="Q1583" s="194"/>
      <c r="R1583" s="194"/>
      <c r="S1583" s="194"/>
      <c r="T1583" s="195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189" t="s">
        <v>329</v>
      </c>
      <c r="AU1583" s="189" t="s">
        <v>85</v>
      </c>
      <c r="AV1583" s="13" t="s">
        <v>85</v>
      </c>
      <c r="AW1583" s="13" t="s">
        <v>33</v>
      </c>
      <c r="AX1583" s="13" t="s">
        <v>77</v>
      </c>
      <c r="AY1583" s="189" t="s">
        <v>321</v>
      </c>
    </row>
    <row r="1584" s="13" customFormat="1">
      <c r="A1584" s="13"/>
      <c r="B1584" s="187"/>
      <c r="C1584" s="13"/>
      <c r="D1584" s="188" t="s">
        <v>329</v>
      </c>
      <c r="E1584" s="189" t="s">
        <v>1</v>
      </c>
      <c r="F1584" s="190" t="s">
        <v>952</v>
      </c>
      <c r="G1584" s="13"/>
      <c r="H1584" s="191">
        <v>1</v>
      </c>
      <c r="I1584" s="192"/>
      <c r="J1584" s="13"/>
      <c r="K1584" s="13"/>
      <c r="L1584" s="187"/>
      <c r="M1584" s="193"/>
      <c r="N1584" s="194"/>
      <c r="O1584" s="194"/>
      <c r="P1584" s="194"/>
      <c r="Q1584" s="194"/>
      <c r="R1584" s="194"/>
      <c r="S1584" s="194"/>
      <c r="T1584" s="195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189" t="s">
        <v>329</v>
      </c>
      <c r="AU1584" s="189" t="s">
        <v>85</v>
      </c>
      <c r="AV1584" s="13" t="s">
        <v>85</v>
      </c>
      <c r="AW1584" s="13" t="s">
        <v>33</v>
      </c>
      <c r="AX1584" s="13" t="s">
        <v>77</v>
      </c>
      <c r="AY1584" s="189" t="s">
        <v>321</v>
      </c>
    </row>
    <row r="1585" s="13" customFormat="1">
      <c r="A1585" s="13"/>
      <c r="B1585" s="187"/>
      <c r="C1585" s="13"/>
      <c r="D1585" s="188" t="s">
        <v>329</v>
      </c>
      <c r="E1585" s="189" t="s">
        <v>1</v>
      </c>
      <c r="F1585" s="190" t="s">
        <v>953</v>
      </c>
      <c r="G1585" s="13"/>
      <c r="H1585" s="191">
        <v>2</v>
      </c>
      <c r="I1585" s="192"/>
      <c r="J1585" s="13"/>
      <c r="K1585" s="13"/>
      <c r="L1585" s="187"/>
      <c r="M1585" s="193"/>
      <c r="N1585" s="194"/>
      <c r="O1585" s="194"/>
      <c r="P1585" s="194"/>
      <c r="Q1585" s="194"/>
      <c r="R1585" s="194"/>
      <c r="S1585" s="194"/>
      <c r="T1585" s="195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189" t="s">
        <v>329</v>
      </c>
      <c r="AU1585" s="189" t="s">
        <v>85</v>
      </c>
      <c r="AV1585" s="13" t="s">
        <v>85</v>
      </c>
      <c r="AW1585" s="13" t="s">
        <v>33</v>
      </c>
      <c r="AX1585" s="13" t="s">
        <v>77</v>
      </c>
      <c r="AY1585" s="189" t="s">
        <v>321</v>
      </c>
    </row>
    <row r="1586" s="14" customFormat="1">
      <c r="A1586" s="14"/>
      <c r="B1586" s="196"/>
      <c r="C1586" s="14"/>
      <c r="D1586" s="188" t="s">
        <v>329</v>
      </c>
      <c r="E1586" s="197" t="s">
        <v>1</v>
      </c>
      <c r="F1586" s="198" t="s">
        <v>346</v>
      </c>
      <c r="G1586" s="14"/>
      <c r="H1586" s="199">
        <v>8</v>
      </c>
      <c r="I1586" s="200"/>
      <c r="J1586" s="14"/>
      <c r="K1586" s="14"/>
      <c r="L1586" s="196"/>
      <c r="M1586" s="201"/>
      <c r="N1586" s="202"/>
      <c r="O1586" s="202"/>
      <c r="P1586" s="202"/>
      <c r="Q1586" s="202"/>
      <c r="R1586" s="202"/>
      <c r="S1586" s="202"/>
      <c r="T1586" s="203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197" t="s">
        <v>329</v>
      </c>
      <c r="AU1586" s="197" t="s">
        <v>85</v>
      </c>
      <c r="AV1586" s="14" t="s">
        <v>88</v>
      </c>
      <c r="AW1586" s="14" t="s">
        <v>33</v>
      </c>
      <c r="AX1586" s="14" t="s">
        <v>8</v>
      </c>
      <c r="AY1586" s="197" t="s">
        <v>321</v>
      </c>
    </row>
    <row r="1587" s="2" customFormat="1" ht="24.15" customHeight="1">
      <c r="A1587" s="38"/>
      <c r="B1587" s="173"/>
      <c r="C1587" s="174" t="s">
        <v>2421</v>
      </c>
      <c r="D1587" s="174" t="s">
        <v>323</v>
      </c>
      <c r="E1587" s="175" t="s">
        <v>2422</v>
      </c>
      <c r="F1587" s="176" t="s">
        <v>2423</v>
      </c>
      <c r="G1587" s="177" t="s">
        <v>418</v>
      </c>
      <c r="H1587" s="178">
        <v>4</v>
      </c>
      <c r="I1587" s="179"/>
      <c r="J1587" s="180">
        <f>ROUND(I1587*H1587,0)</f>
        <v>0</v>
      </c>
      <c r="K1587" s="176" t="s">
        <v>327</v>
      </c>
      <c r="L1587" s="39"/>
      <c r="M1587" s="181" t="s">
        <v>1</v>
      </c>
      <c r="N1587" s="182" t="s">
        <v>42</v>
      </c>
      <c r="O1587" s="77"/>
      <c r="P1587" s="183">
        <f>O1587*H1587</f>
        <v>0</v>
      </c>
      <c r="Q1587" s="183">
        <v>0</v>
      </c>
      <c r="R1587" s="183">
        <f>Q1587*H1587</f>
        <v>0</v>
      </c>
      <c r="S1587" s="183">
        <v>0</v>
      </c>
      <c r="T1587" s="184">
        <f>S1587*H1587</f>
        <v>0</v>
      </c>
      <c r="U1587" s="38"/>
      <c r="V1587" s="38"/>
      <c r="W1587" s="38"/>
      <c r="X1587" s="38"/>
      <c r="Y1587" s="38"/>
      <c r="Z1587" s="38"/>
      <c r="AA1587" s="38"/>
      <c r="AB1587" s="38"/>
      <c r="AC1587" s="38"/>
      <c r="AD1587" s="38"/>
      <c r="AE1587" s="38"/>
      <c r="AR1587" s="185" t="s">
        <v>415</v>
      </c>
      <c r="AT1587" s="185" t="s">
        <v>323</v>
      </c>
      <c r="AU1587" s="185" t="s">
        <v>85</v>
      </c>
      <c r="AY1587" s="19" t="s">
        <v>321</v>
      </c>
      <c r="BE1587" s="186">
        <f>IF(N1587="základní",J1587,0)</f>
        <v>0</v>
      </c>
      <c r="BF1587" s="186">
        <f>IF(N1587="snížená",J1587,0)</f>
        <v>0</v>
      </c>
      <c r="BG1587" s="186">
        <f>IF(N1587="zákl. přenesená",J1587,0)</f>
        <v>0</v>
      </c>
      <c r="BH1587" s="186">
        <f>IF(N1587="sníž. přenesená",J1587,0)</f>
        <v>0</v>
      </c>
      <c r="BI1587" s="186">
        <f>IF(N1587="nulová",J1587,0)</f>
        <v>0</v>
      </c>
      <c r="BJ1587" s="19" t="s">
        <v>8</v>
      </c>
      <c r="BK1587" s="186">
        <f>ROUND(I1587*H1587,0)</f>
        <v>0</v>
      </c>
      <c r="BL1587" s="19" t="s">
        <v>415</v>
      </c>
      <c r="BM1587" s="185" t="s">
        <v>2424</v>
      </c>
    </row>
    <row r="1588" s="13" customFormat="1">
      <c r="A1588" s="13"/>
      <c r="B1588" s="187"/>
      <c r="C1588" s="13"/>
      <c r="D1588" s="188" t="s">
        <v>329</v>
      </c>
      <c r="E1588" s="189" t="s">
        <v>1</v>
      </c>
      <c r="F1588" s="190" t="s">
        <v>941</v>
      </c>
      <c r="G1588" s="13"/>
      <c r="H1588" s="191">
        <v>1</v>
      </c>
      <c r="I1588" s="192"/>
      <c r="J1588" s="13"/>
      <c r="K1588" s="13"/>
      <c r="L1588" s="187"/>
      <c r="M1588" s="193"/>
      <c r="N1588" s="194"/>
      <c r="O1588" s="194"/>
      <c r="P1588" s="194"/>
      <c r="Q1588" s="194"/>
      <c r="R1588" s="194"/>
      <c r="S1588" s="194"/>
      <c r="T1588" s="195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189" t="s">
        <v>329</v>
      </c>
      <c r="AU1588" s="189" t="s">
        <v>85</v>
      </c>
      <c r="AV1588" s="13" t="s">
        <v>85</v>
      </c>
      <c r="AW1588" s="13" t="s">
        <v>33</v>
      </c>
      <c r="AX1588" s="13" t="s">
        <v>77</v>
      </c>
      <c r="AY1588" s="189" t="s">
        <v>321</v>
      </c>
    </row>
    <row r="1589" s="13" customFormat="1">
      <c r="A1589" s="13"/>
      <c r="B1589" s="187"/>
      <c r="C1589" s="13"/>
      <c r="D1589" s="188" t="s">
        <v>329</v>
      </c>
      <c r="E1589" s="189" t="s">
        <v>1</v>
      </c>
      <c r="F1589" s="190" t="s">
        <v>942</v>
      </c>
      <c r="G1589" s="13"/>
      <c r="H1589" s="191">
        <v>1</v>
      </c>
      <c r="I1589" s="192"/>
      <c r="J1589" s="13"/>
      <c r="K1589" s="13"/>
      <c r="L1589" s="187"/>
      <c r="M1589" s="193"/>
      <c r="N1589" s="194"/>
      <c r="O1589" s="194"/>
      <c r="P1589" s="194"/>
      <c r="Q1589" s="194"/>
      <c r="R1589" s="194"/>
      <c r="S1589" s="194"/>
      <c r="T1589" s="195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189" t="s">
        <v>329</v>
      </c>
      <c r="AU1589" s="189" t="s">
        <v>85</v>
      </c>
      <c r="AV1589" s="13" t="s">
        <v>85</v>
      </c>
      <c r="AW1589" s="13" t="s">
        <v>33</v>
      </c>
      <c r="AX1589" s="13" t="s">
        <v>77</v>
      </c>
      <c r="AY1589" s="189" t="s">
        <v>321</v>
      </c>
    </row>
    <row r="1590" s="13" customFormat="1">
      <c r="A1590" s="13"/>
      <c r="B1590" s="187"/>
      <c r="C1590" s="13"/>
      <c r="D1590" s="188" t="s">
        <v>329</v>
      </c>
      <c r="E1590" s="189" t="s">
        <v>1</v>
      </c>
      <c r="F1590" s="190" t="s">
        <v>944</v>
      </c>
      <c r="G1590" s="13"/>
      <c r="H1590" s="191">
        <v>1</v>
      </c>
      <c r="I1590" s="192"/>
      <c r="J1590" s="13"/>
      <c r="K1590" s="13"/>
      <c r="L1590" s="187"/>
      <c r="M1590" s="193"/>
      <c r="N1590" s="194"/>
      <c r="O1590" s="194"/>
      <c r="P1590" s="194"/>
      <c r="Q1590" s="194"/>
      <c r="R1590" s="194"/>
      <c r="S1590" s="194"/>
      <c r="T1590" s="195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189" t="s">
        <v>329</v>
      </c>
      <c r="AU1590" s="189" t="s">
        <v>85</v>
      </c>
      <c r="AV1590" s="13" t="s">
        <v>85</v>
      </c>
      <c r="AW1590" s="13" t="s">
        <v>33</v>
      </c>
      <c r="AX1590" s="13" t="s">
        <v>77</v>
      </c>
      <c r="AY1590" s="189" t="s">
        <v>321</v>
      </c>
    </row>
    <row r="1591" s="13" customFormat="1">
      <c r="A1591" s="13"/>
      <c r="B1591" s="187"/>
      <c r="C1591" s="13"/>
      <c r="D1591" s="188" t="s">
        <v>329</v>
      </c>
      <c r="E1591" s="189" t="s">
        <v>1</v>
      </c>
      <c r="F1591" s="190" t="s">
        <v>947</v>
      </c>
      <c r="G1591" s="13"/>
      <c r="H1591" s="191">
        <v>1</v>
      </c>
      <c r="I1591" s="192"/>
      <c r="J1591" s="13"/>
      <c r="K1591" s="13"/>
      <c r="L1591" s="187"/>
      <c r="M1591" s="193"/>
      <c r="N1591" s="194"/>
      <c r="O1591" s="194"/>
      <c r="P1591" s="194"/>
      <c r="Q1591" s="194"/>
      <c r="R1591" s="194"/>
      <c r="S1591" s="194"/>
      <c r="T1591" s="195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189" t="s">
        <v>329</v>
      </c>
      <c r="AU1591" s="189" t="s">
        <v>85</v>
      </c>
      <c r="AV1591" s="13" t="s">
        <v>85</v>
      </c>
      <c r="AW1591" s="13" t="s">
        <v>33</v>
      </c>
      <c r="AX1591" s="13" t="s">
        <v>77</v>
      </c>
      <c r="AY1591" s="189" t="s">
        <v>321</v>
      </c>
    </row>
    <row r="1592" s="14" customFormat="1">
      <c r="A1592" s="14"/>
      <c r="B1592" s="196"/>
      <c r="C1592" s="14"/>
      <c r="D1592" s="188" t="s">
        <v>329</v>
      </c>
      <c r="E1592" s="197" t="s">
        <v>1</v>
      </c>
      <c r="F1592" s="198" t="s">
        <v>346</v>
      </c>
      <c r="G1592" s="14"/>
      <c r="H1592" s="199">
        <v>4</v>
      </c>
      <c r="I1592" s="200"/>
      <c r="J1592" s="14"/>
      <c r="K1592" s="14"/>
      <c r="L1592" s="196"/>
      <c r="M1592" s="201"/>
      <c r="N1592" s="202"/>
      <c r="O1592" s="202"/>
      <c r="P1592" s="202"/>
      <c r="Q1592" s="202"/>
      <c r="R1592" s="202"/>
      <c r="S1592" s="202"/>
      <c r="T1592" s="203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197" t="s">
        <v>329</v>
      </c>
      <c r="AU1592" s="197" t="s">
        <v>85</v>
      </c>
      <c r="AV1592" s="14" t="s">
        <v>88</v>
      </c>
      <c r="AW1592" s="14" t="s">
        <v>33</v>
      </c>
      <c r="AX1592" s="14" t="s">
        <v>8</v>
      </c>
      <c r="AY1592" s="197" t="s">
        <v>321</v>
      </c>
    </row>
    <row r="1593" s="2" customFormat="1" ht="33" customHeight="1">
      <c r="A1593" s="38"/>
      <c r="B1593" s="173"/>
      <c r="C1593" s="212" t="s">
        <v>2425</v>
      </c>
      <c r="D1593" s="212" t="s">
        <v>550</v>
      </c>
      <c r="E1593" s="213" t="s">
        <v>2426</v>
      </c>
      <c r="F1593" s="214" t="s">
        <v>2427</v>
      </c>
      <c r="G1593" s="215" t="s">
        <v>418</v>
      </c>
      <c r="H1593" s="216">
        <v>1</v>
      </c>
      <c r="I1593" s="217"/>
      <c r="J1593" s="218">
        <f>ROUND(I1593*H1593,0)</f>
        <v>0</v>
      </c>
      <c r="K1593" s="214" t="s">
        <v>327</v>
      </c>
      <c r="L1593" s="219"/>
      <c r="M1593" s="220" t="s">
        <v>1</v>
      </c>
      <c r="N1593" s="221" t="s">
        <v>42</v>
      </c>
      <c r="O1593" s="77"/>
      <c r="P1593" s="183">
        <f>O1593*H1593</f>
        <v>0</v>
      </c>
      <c r="Q1593" s="183">
        <v>0.017500000000000002</v>
      </c>
      <c r="R1593" s="183">
        <f>Q1593*H1593</f>
        <v>0.017500000000000002</v>
      </c>
      <c r="S1593" s="183">
        <v>0</v>
      </c>
      <c r="T1593" s="184">
        <f>S1593*H1593</f>
        <v>0</v>
      </c>
      <c r="U1593" s="38"/>
      <c r="V1593" s="38"/>
      <c r="W1593" s="38"/>
      <c r="X1593" s="38"/>
      <c r="Y1593" s="38"/>
      <c r="Z1593" s="38"/>
      <c r="AA1593" s="38"/>
      <c r="AB1593" s="38"/>
      <c r="AC1593" s="38"/>
      <c r="AD1593" s="38"/>
      <c r="AE1593" s="38"/>
      <c r="AR1593" s="185" t="s">
        <v>530</v>
      </c>
      <c r="AT1593" s="185" t="s">
        <v>550</v>
      </c>
      <c r="AU1593" s="185" t="s">
        <v>85</v>
      </c>
      <c r="AY1593" s="19" t="s">
        <v>321</v>
      </c>
      <c r="BE1593" s="186">
        <f>IF(N1593="základní",J1593,0)</f>
        <v>0</v>
      </c>
      <c r="BF1593" s="186">
        <f>IF(N1593="snížená",J1593,0)</f>
        <v>0</v>
      </c>
      <c r="BG1593" s="186">
        <f>IF(N1593="zákl. přenesená",J1593,0)</f>
        <v>0</v>
      </c>
      <c r="BH1593" s="186">
        <f>IF(N1593="sníž. přenesená",J1593,0)</f>
        <v>0</v>
      </c>
      <c r="BI1593" s="186">
        <f>IF(N1593="nulová",J1593,0)</f>
        <v>0</v>
      </c>
      <c r="BJ1593" s="19" t="s">
        <v>8</v>
      </c>
      <c r="BK1593" s="186">
        <f>ROUND(I1593*H1593,0)</f>
        <v>0</v>
      </c>
      <c r="BL1593" s="19" t="s">
        <v>415</v>
      </c>
      <c r="BM1593" s="185" t="s">
        <v>2428</v>
      </c>
    </row>
    <row r="1594" s="13" customFormat="1">
      <c r="A1594" s="13"/>
      <c r="B1594" s="187"/>
      <c r="C1594" s="13"/>
      <c r="D1594" s="188" t="s">
        <v>329</v>
      </c>
      <c r="E1594" s="189" t="s">
        <v>1</v>
      </c>
      <c r="F1594" s="190" t="s">
        <v>944</v>
      </c>
      <c r="G1594" s="13"/>
      <c r="H1594" s="191">
        <v>1</v>
      </c>
      <c r="I1594" s="192"/>
      <c r="J1594" s="13"/>
      <c r="K1594" s="13"/>
      <c r="L1594" s="187"/>
      <c r="M1594" s="193"/>
      <c r="N1594" s="194"/>
      <c r="O1594" s="194"/>
      <c r="P1594" s="194"/>
      <c r="Q1594" s="194"/>
      <c r="R1594" s="194"/>
      <c r="S1594" s="194"/>
      <c r="T1594" s="195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189" t="s">
        <v>329</v>
      </c>
      <c r="AU1594" s="189" t="s">
        <v>85</v>
      </c>
      <c r="AV1594" s="13" t="s">
        <v>85</v>
      </c>
      <c r="AW1594" s="13" t="s">
        <v>33</v>
      </c>
      <c r="AX1594" s="13" t="s">
        <v>8</v>
      </c>
      <c r="AY1594" s="189" t="s">
        <v>321</v>
      </c>
    </row>
    <row r="1595" s="2" customFormat="1" ht="33" customHeight="1">
      <c r="A1595" s="38"/>
      <c r="B1595" s="173"/>
      <c r="C1595" s="212" t="s">
        <v>2429</v>
      </c>
      <c r="D1595" s="212" t="s">
        <v>550</v>
      </c>
      <c r="E1595" s="213" t="s">
        <v>2430</v>
      </c>
      <c r="F1595" s="214" t="s">
        <v>2431</v>
      </c>
      <c r="G1595" s="215" t="s">
        <v>418</v>
      </c>
      <c r="H1595" s="216">
        <v>3</v>
      </c>
      <c r="I1595" s="217"/>
      <c r="J1595" s="218">
        <f>ROUND(I1595*H1595,0)</f>
        <v>0</v>
      </c>
      <c r="K1595" s="214" t="s">
        <v>327</v>
      </c>
      <c r="L1595" s="219"/>
      <c r="M1595" s="220" t="s">
        <v>1</v>
      </c>
      <c r="N1595" s="221" t="s">
        <v>42</v>
      </c>
      <c r="O1595" s="77"/>
      <c r="P1595" s="183">
        <f>O1595*H1595</f>
        <v>0</v>
      </c>
      <c r="Q1595" s="183">
        <v>0.0195</v>
      </c>
      <c r="R1595" s="183">
        <f>Q1595*H1595</f>
        <v>0.058499999999999996</v>
      </c>
      <c r="S1595" s="183">
        <v>0</v>
      </c>
      <c r="T1595" s="184">
        <f>S1595*H1595</f>
        <v>0</v>
      </c>
      <c r="U1595" s="38"/>
      <c r="V1595" s="38"/>
      <c r="W1595" s="38"/>
      <c r="X1595" s="38"/>
      <c r="Y1595" s="38"/>
      <c r="Z1595" s="38"/>
      <c r="AA1595" s="38"/>
      <c r="AB1595" s="38"/>
      <c r="AC1595" s="38"/>
      <c r="AD1595" s="38"/>
      <c r="AE1595" s="38"/>
      <c r="AR1595" s="185" t="s">
        <v>530</v>
      </c>
      <c r="AT1595" s="185" t="s">
        <v>550</v>
      </c>
      <c r="AU1595" s="185" t="s">
        <v>85</v>
      </c>
      <c r="AY1595" s="19" t="s">
        <v>321</v>
      </c>
      <c r="BE1595" s="186">
        <f>IF(N1595="základní",J1595,0)</f>
        <v>0</v>
      </c>
      <c r="BF1595" s="186">
        <f>IF(N1595="snížená",J1595,0)</f>
        <v>0</v>
      </c>
      <c r="BG1595" s="186">
        <f>IF(N1595="zákl. přenesená",J1595,0)</f>
        <v>0</v>
      </c>
      <c r="BH1595" s="186">
        <f>IF(N1595="sníž. přenesená",J1595,0)</f>
        <v>0</v>
      </c>
      <c r="BI1595" s="186">
        <f>IF(N1595="nulová",J1595,0)</f>
        <v>0</v>
      </c>
      <c r="BJ1595" s="19" t="s">
        <v>8</v>
      </c>
      <c r="BK1595" s="186">
        <f>ROUND(I1595*H1595,0)</f>
        <v>0</v>
      </c>
      <c r="BL1595" s="19" t="s">
        <v>415</v>
      </c>
      <c r="BM1595" s="185" t="s">
        <v>2432</v>
      </c>
    </row>
    <row r="1596" s="13" customFormat="1">
      <c r="A1596" s="13"/>
      <c r="B1596" s="187"/>
      <c r="C1596" s="13"/>
      <c r="D1596" s="188" t="s">
        <v>329</v>
      </c>
      <c r="E1596" s="189" t="s">
        <v>1</v>
      </c>
      <c r="F1596" s="190" t="s">
        <v>941</v>
      </c>
      <c r="G1596" s="13"/>
      <c r="H1596" s="191">
        <v>1</v>
      </c>
      <c r="I1596" s="192"/>
      <c r="J1596" s="13"/>
      <c r="K1596" s="13"/>
      <c r="L1596" s="187"/>
      <c r="M1596" s="193"/>
      <c r="N1596" s="194"/>
      <c r="O1596" s="194"/>
      <c r="P1596" s="194"/>
      <c r="Q1596" s="194"/>
      <c r="R1596" s="194"/>
      <c r="S1596" s="194"/>
      <c r="T1596" s="195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189" t="s">
        <v>329</v>
      </c>
      <c r="AU1596" s="189" t="s">
        <v>85</v>
      </c>
      <c r="AV1596" s="13" t="s">
        <v>85</v>
      </c>
      <c r="AW1596" s="13" t="s">
        <v>33</v>
      </c>
      <c r="AX1596" s="13" t="s">
        <v>77</v>
      </c>
      <c r="AY1596" s="189" t="s">
        <v>321</v>
      </c>
    </row>
    <row r="1597" s="13" customFormat="1">
      <c r="A1597" s="13"/>
      <c r="B1597" s="187"/>
      <c r="C1597" s="13"/>
      <c r="D1597" s="188" t="s">
        <v>329</v>
      </c>
      <c r="E1597" s="189" t="s">
        <v>1</v>
      </c>
      <c r="F1597" s="190" t="s">
        <v>942</v>
      </c>
      <c r="G1597" s="13"/>
      <c r="H1597" s="191">
        <v>1</v>
      </c>
      <c r="I1597" s="192"/>
      <c r="J1597" s="13"/>
      <c r="K1597" s="13"/>
      <c r="L1597" s="187"/>
      <c r="M1597" s="193"/>
      <c r="N1597" s="194"/>
      <c r="O1597" s="194"/>
      <c r="P1597" s="194"/>
      <c r="Q1597" s="194"/>
      <c r="R1597" s="194"/>
      <c r="S1597" s="194"/>
      <c r="T1597" s="195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189" t="s">
        <v>329</v>
      </c>
      <c r="AU1597" s="189" t="s">
        <v>85</v>
      </c>
      <c r="AV1597" s="13" t="s">
        <v>85</v>
      </c>
      <c r="AW1597" s="13" t="s">
        <v>33</v>
      </c>
      <c r="AX1597" s="13" t="s">
        <v>77</v>
      </c>
      <c r="AY1597" s="189" t="s">
        <v>321</v>
      </c>
    </row>
    <row r="1598" s="13" customFormat="1">
      <c r="A1598" s="13"/>
      <c r="B1598" s="187"/>
      <c r="C1598" s="13"/>
      <c r="D1598" s="188" t="s">
        <v>329</v>
      </c>
      <c r="E1598" s="189" t="s">
        <v>1</v>
      </c>
      <c r="F1598" s="190" t="s">
        <v>947</v>
      </c>
      <c r="G1598" s="13"/>
      <c r="H1598" s="191">
        <v>1</v>
      </c>
      <c r="I1598" s="192"/>
      <c r="J1598" s="13"/>
      <c r="K1598" s="13"/>
      <c r="L1598" s="187"/>
      <c r="M1598" s="193"/>
      <c r="N1598" s="194"/>
      <c r="O1598" s="194"/>
      <c r="P1598" s="194"/>
      <c r="Q1598" s="194"/>
      <c r="R1598" s="194"/>
      <c r="S1598" s="194"/>
      <c r="T1598" s="195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189" t="s">
        <v>329</v>
      </c>
      <c r="AU1598" s="189" t="s">
        <v>85</v>
      </c>
      <c r="AV1598" s="13" t="s">
        <v>85</v>
      </c>
      <c r="AW1598" s="13" t="s">
        <v>33</v>
      </c>
      <c r="AX1598" s="13" t="s">
        <v>77</v>
      </c>
      <c r="AY1598" s="189" t="s">
        <v>321</v>
      </c>
    </row>
    <row r="1599" s="14" customFormat="1">
      <c r="A1599" s="14"/>
      <c r="B1599" s="196"/>
      <c r="C1599" s="14"/>
      <c r="D1599" s="188" t="s">
        <v>329</v>
      </c>
      <c r="E1599" s="197" t="s">
        <v>1</v>
      </c>
      <c r="F1599" s="198" t="s">
        <v>346</v>
      </c>
      <c r="G1599" s="14"/>
      <c r="H1599" s="199">
        <v>3</v>
      </c>
      <c r="I1599" s="200"/>
      <c r="J1599" s="14"/>
      <c r="K1599" s="14"/>
      <c r="L1599" s="196"/>
      <c r="M1599" s="201"/>
      <c r="N1599" s="202"/>
      <c r="O1599" s="202"/>
      <c r="P1599" s="202"/>
      <c r="Q1599" s="202"/>
      <c r="R1599" s="202"/>
      <c r="S1599" s="202"/>
      <c r="T1599" s="203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197" t="s">
        <v>329</v>
      </c>
      <c r="AU1599" s="197" t="s">
        <v>85</v>
      </c>
      <c r="AV1599" s="14" t="s">
        <v>88</v>
      </c>
      <c r="AW1599" s="14" t="s">
        <v>33</v>
      </c>
      <c r="AX1599" s="14" t="s">
        <v>8</v>
      </c>
      <c r="AY1599" s="197" t="s">
        <v>321</v>
      </c>
    </row>
    <row r="1600" s="2" customFormat="1" ht="24.15" customHeight="1">
      <c r="A1600" s="38"/>
      <c r="B1600" s="173"/>
      <c r="C1600" s="174" t="s">
        <v>2433</v>
      </c>
      <c r="D1600" s="174" t="s">
        <v>323</v>
      </c>
      <c r="E1600" s="175" t="s">
        <v>2434</v>
      </c>
      <c r="F1600" s="176" t="s">
        <v>2435</v>
      </c>
      <c r="G1600" s="177" t="s">
        <v>418</v>
      </c>
      <c r="H1600" s="178">
        <v>2</v>
      </c>
      <c r="I1600" s="179"/>
      <c r="J1600" s="180">
        <f>ROUND(I1600*H1600,0)</f>
        <v>0</v>
      </c>
      <c r="K1600" s="176" t="s">
        <v>327</v>
      </c>
      <c r="L1600" s="39"/>
      <c r="M1600" s="181" t="s">
        <v>1</v>
      </c>
      <c r="N1600" s="182" t="s">
        <v>42</v>
      </c>
      <c r="O1600" s="77"/>
      <c r="P1600" s="183">
        <f>O1600*H1600</f>
        <v>0</v>
      </c>
      <c r="Q1600" s="183">
        <v>0</v>
      </c>
      <c r="R1600" s="183">
        <f>Q1600*H1600</f>
        <v>0</v>
      </c>
      <c r="S1600" s="183">
        <v>0</v>
      </c>
      <c r="T1600" s="184">
        <f>S1600*H1600</f>
        <v>0</v>
      </c>
      <c r="U1600" s="38"/>
      <c r="V1600" s="38"/>
      <c r="W1600" s="38"/>
      <c r="X1600" s="38"/>
      <c r="Y1600" s="38"/>
      <c r="Z1600" s="38"/>
      <c r="AA1600" s="38"/>
      <c r="AB1600" s="38"/>
      <c r="AC1600" s="38"/>
      <c r="AD1600" s="38"/>
      <c r="AE1600" s="38"/>
      <c r="AR1600" s="185" t="s">
        <v>415</v>
      </c>
      <c r="AT1600" s="185" t="s">
        <v>323</v>
      </c>
      <c r="AU1600" s="185" t="s">
        <v>85</v>
      </c>
      <c r="AY1600" s="19" t="s">
        <v>321</v>
      </c>
      <c r="BE1600" s="186">
        <f>IF(N1600="základní",J1600,0)</f>
        <v>0</v>
      </c>
      <c r="BF1600" s="186">
        <f>IF(N1600="snížená",J1600,0)</f>
        <v>0</v>
      </c>
      <c r="BG1600" s="186">
        <f>IF(N1600="zákl. přenesená",J1600,0)</f>
        <v>0</v>
      </c>
      <c r="BH1600" s="186">
        <f>IF(N1600="sníž. přenesená",J1600,0)</f>
        <v>0</v>
      </c>
      <c r="BI1600" s="186">
        <f>IF(N1600="nulová",J1600,0)</f>
        <v>0</v>
      </c>
      <c r="BJ1600" s="19" t="s">
        <v>8</v>
      </c>
      <c r="BK1600" s="186">
        <f>ROUND(I1600*H1600,0)</f>
        <v>0</v>
      </c>
      <c r="BL1600" s="19" t="s">
        <v>415</v>
      </c>
      <c r="BM1600" s="185" t="s">
        <v>2436</v>
      </c>
    </row>
    <row r="1601" s="13" customFormat="1">
      <c r="A1601" s="13"/>
      <c r="B1601" s="187"/>
      <c r="C1601" s="13"/>
      <c r="D1601" s="188" t="s">
        <v>329</v>
      </c>
      <c r="E1601" s="189" t="s">
        <v>1</v>
      </c>
      <c r="F1601" s="190" t="s">
        <v>945</v>
      </c>
      <c r="G1601" s="13"/>
      <c r="H1601" s="191">
        <v>1</v>
      </c>
      <c r="I1601" s="192"/>
      <c r="J1601" s="13"/>
      <c r="K1601" s="13"/>
      <c r="L1601" s="187"/>
      <c r="M1601" s="193"/>
      <c r="N1601" s="194"/>
      <c r="O1601" s="194"/>
      <c r="P1601" s="194"/>
      <c r="Q1601" s="194"/>
      <c r="R1601" s="194"/>
      <c r="S1601" s="194"/>
      <c r="T1601" s="195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189" t="s">
        <v>329</v>
      </c>
      <c r="AU1601" s="189" t="s">
        <v>85</v>
      </c>
      <c r="AV1601" s="13" t="s">
        <v>85</v>
      </c>
      <c r="AW1601" s="13" t="s">
        <v>33</v>
      </c>
      <c r="AX1601" s="13" t="s">
        <v>77</v>
      </c>
      <c r="AY1601" s="189" t="s">
        <v>321</v>
      </c>
    </row>
    <row r="1602" s="13" customFormat="1">
      <c r="A1602" s="13"/>
      <c r="B1602" s="187"/>
      <c r="C1602" s="13"/>
      <c r="D1602" s="188" t="s">
        <v>329</v>
      </c>
      <c r="E1602" s="189" t="s">
        <v>1</v>
      </c>
      <c r="F1602" s="190" t="s">
        <v>946</v>
      </c>
      <c r="G1602" s="13"/>
      <c r="H1602" s="191">
        <v>1</v>
      </c>
      <c r="I1602" s="192"/>
      <c r="J1602" s="13"/>
      <c r="K1602" s="13"/>
      <c r="L1602" s="187"/>
      <c r="M1602" s="193"/>
      <c r="N1602" s="194"/>
      <c r="O1602" s="194"/>
      <c r="P1602" s="194"/>
      <c r="Q1602" s="194"/>
      <c r="R1602" s="194"/>
      <c r="S1602" s="194"/>
      <c r="T1602" s="195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189" t="s">
        <v>329</v>
      </c>
      <c r="AU1602" s="189" t="s">
        <v>85</v>
      </c>
      <c r="AV1602" s="13" t="s">
        <v>85</v>
      </c>
      <c r="AW1602" s="13" t="s">
        <v>33</v>
      </c>
      <c r="AX1602" s="13" t="s">
        <v>77</v>
      </c>
      <c r="AY1602" s="189" t="s">
        <v>321</v>
      </c>
    </row>
    <row r="1603" s="14" customFormat="1">
      <c r="A1603" s="14"/>
      <c r="B1603" s="196"/>
      <c r="C1603" s="14"/>
      <c r="D1603" s="188" t="s">
        <v>329</v>
      </c>
      <c r="E1603" s="197" t="s">
        <v>1</v>
      </c>
      <c r="F1603" s="198" t="s">
        <v>346</v>
      </c>
      <c r="G1603" s="14"/>
      <c r="H1603" s="199">
        <v>2</v>
      </c>
      <c r="I1603" s="200"/>
      <c r="J1603" s="14"/>
      <c r="K1603" s="14"/>
      <c r="L1603" s="196"/>
      <c r="M1603" s="201"/>
      <c r="N1603" s="202"/>
      <c r="O1603" s="202"/>
      <c r="P1603" s="202"/>
      <c r="Q1603" s="202"/>
      <c r="R1603" s="202"/>
      <c r="S1603" s="202"/>
      <c r="T1603" s="203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197" t="s">
        <v>329</v>
      </c>
      <c r="AU1603" s="197" t="s">
        <v>85</v>
      </c>
      <c r="AV1603" s="14" t="s">
        <v>88</v>
      </c>
      <c r="AW1603" s="14" t="s">
        <v>33</v>
      </c>
      <c r="AX1603" s="14" t="s">
        <v>8</v>
      </c>
      <c r="AY1603" s="197" t="s">
        <v>321</v>
      </c>
    </row>
    <row r="1604" s="2" customFormat="1" ht="33" customHeight="1">
      <c r="A1604" s="38"/>
      <c r="B1604" s="173"/>
      <c r="C1604" s="212" t="s">
        <v>2437</v>
      </c>
      <c r="D1604" s="212" t="s">
        <v>550</v>
      </c>
      <c r="E1604" s="213" t="s">
        <v>2438</v>
      </c>
      <c r="F1604" s="214" t="s">
        <v>2439</v>
      </c>
      <c r="G1604" s="215" t="s">
        <v>418</v>
      </c>
      <c r="H1604" s="216">
        <v>2</v>
      </c>
      <c r="I1604" s="217"/>
      <c r="J1604" s="218">
        <f>ROUND(I1604*H1604,0)</f>
        <v>0</v>
      </c>
      <c r="K1604" s="214" t="s">
        <v>327</v>
      </c>
      <c r="L1604" s="219"/>
      <c r="M1604" s="220" t="s">
        <v>1</v>
      </c>
      <c r="N1604" s="221" t="s">
        <v>42</v>
      </c>
      <c r="O1604" s="77"/>
      <c r="P1604" s="183">
        <f>O1604*H1604</f>
        <v>0</v>
      </c>
      <c r="Q1604" s="183">
        <v>0.042999999999999997</v>
      </c>
      <c r="R1604" s="183">
        <f>Q1604*H1604</f>
        <v>0.085999999999999993</v>
      </c>
      <c r="S1604" s="183">
        <v>0</v>
      </c>
      <c r="T1604" s="184">
        <f>S1604*H1604</f>
        <v>0</v>
      </c>
      <c r="U1604" s="38"/>
      <c r="V1604" s="38"/>
      <c r="W1604" s="38"/>
      <c r="X1604" s="38"/>
      <c r="Y1604" s="38"/>
      <c r="Z1604" s="38"/>
      <c r="AA1604" s="38"/>
      <c r="AB1604" s="38"/>
      <c r="AC1604" s="38"/>
      <c r="AD1604" s="38"/>
      <c r="AE1604" s="38"/>
      <c r="AR1604" s="185" t="s">
        <v>530</v>
      </c>
      <c r="AT1604" s="185" t="s">
        <v>550</v>
      </c>
      <c r="AU1604" s="185" t="s">
        <v>85</v>
      </c>
      <c r="AY1604" s="19" t="s">
        <v>321</v>
      </c>
      <c r="BE1604" s="186">
        <f>IF(N1604="základní",J1604,0)</f>
        <v>0</v>
      </c>
      <c r="BF1604" s="186">
        <f>IF(N1604="snížená",J1604,0)</f>
        <v>0</v>
      </c>
      <c r="BG1604" s="186">
        <f>IF(N1604="zákl. přenesená",J1604,0)</f>
        <v>0</v>
      </c>
      <c r="BH1604" s="186">
        <f>IF(N1604="sníž. přenesená",J1604,0)</f>
        <v>0</v>
      </c>
      <c r="BI1604" s="186">
        <f>IF(N1604="nulová",J1604,0)</f>
        <v>0</v>
      </c>
      <c r="BJ1604" s="19" t="s">
        <v>8</v>
      </c>
      <c r="BK1604" s="186">
        <f>ROUND(I1604*H1604,0)</f>
        <v>0</v>
      </c>
      <c r="BL1604" s="19" t="s">
        <v>415</v>
      </c>
      <c r="BM1604" s="185" t="s">
        <v>2440</v>
      </c>
    </row>
    <row r="1605" s="13" customFormat="1">
      <c r="A1605" s="13"/>
      <c r="B1605" s="187"/>
      <c r="C1605" s="13"/>
      <c r="D1605" s="188" t="s">
        <v>329</v>
      </c>
      <c r="E1605" s="189" t="s">
        <v>1</v>
      </c>
      <c r="F1605" s="190" t="s">
        <v>945</v>
      </c>
      <c r="G1605" s="13"/>
      <c r="H1605" s="191">
        <v>1</v>
      </c>
      <c r="I1605" s="192"/>
      <c r="J1605" s="13"/>
      <c r="K1605" s="13"/>
      <c r="L1605" s="187"/>
      <c r="M1605" s="193"/>
      <c r="N1605" s="194"/>
      <c r="O1605" s="194"/>
      <c r="P1605" s="194"/>
      <c r="Q1605" s="194"/>
      <c r="R1605" s="194"/>
      <c r="S1605" s="194"/>
      <c r="T1605" s="195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189" t="s">
        <v>329</v>
      </c>
      <c r="AU1605" s="189" t="s">
        <v>85</v>
      </c>
      <c r="AV1605" s="13" t="s">
        <v>85</v>
      </c>
      <c r="AW1605" s="13" t="s">
        <v>33</v>
      </c>
      <c r="AX1605" s="13" t="s">
        <v>77</v>
      </c>
      <c r="AY1605" s="189" t="s">
        <v>321</v>
      </c>
    </row>
    <row r="1606" s="13" customFormat="1">
      <c r="A1606" s="13"/>
      <c r="B1606" s="187"/>
      <c r="C1606" s="13"/>
      <c r="D1606" s="188" t="s">
        <v>329</v>
      </c>
      <c r="E1606" s="189" t="s">
        <v>1</v>
      </c>
      <c r="F1606" s="190" t="s">
        <v>946</v>
      </c>
      <c r="G1606" s="13"/>
      <c r="H1606" s="191">
        <v>1</v>
      </c>
      <c r="I1606" s="192"/>
      <c r="J1606" s="13"/>
      <c r="K1606" s="13"/>
      <c r="L1606" s="187"/>
      <c r="M1606" s="193"/>
      <c r="N1606" s="194"/>
      <c r="O1606" s="194"/>
      <c r="P1606" s="194"/>
      <c r="Q1606" s="194"/>
      <c r="R1606" s="194"/>
      <c r="S1606" s="194"/>
      <c r="T1606" s="195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189" t="s">
        <v>329</v>
      </c>
      <c r="AU1606" s="189" t="s">
        <v>85</v>
      </c>
      <c r="AV1606" s="13" t="s">
        <v>85</v>
      </c>
      <c r="AW1606" s="13" t="s">
        <v>33</v>
      </c>
      <c r="AX1606" s="13" t="s">
        <v>77</v>
      </c>
      <c r="AY1606" s="189" t="s">
        <v>321</v>
      </c>
    </row>
    <row r="1607" s="14" customFormat="1">
      <c r="A1607" s="14"/>
      <c r="B1607" s="196"/>
      <c r="C1607" s="14"/>
      <c r="D1607" s="188" t="s">
        <v>329</v>
      </c>
      <c r="E1607" s="197" t="s">
        <v>1</v>
      </c>
      <c r="F1607" s="198" t="s">
        <v>346</v>
      </c>
      <c r="G1607" s="14"/>
      <c r="H1607" s="199">
        <v>2</v>
      </c>
      <c r="I1607" s="200"/>
      <c r="J1607" s="14"/>
      <c r="K1607" s="14"/>
      <c r="L1607" s="196"/>
      <c r="M1607" s="201"/>
      <c r="N1607" s="202"/>
      <c r="O1607" s="202"/>
      <c r="P1607" s="202"/>
      <c r="Q1607" s="202"/>
      <c r="R1607" s="202"/>
      <c r="S1607" s="202"/>
      <c r="T1607" s="203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197" t="s">
        <v>329</v>
      </c>
      <c r="AU1607" s="197" t="s">
        <v>85</v>
      </c>
      <c r="AV1607" s="14" t="s">
        <v>88</v>
      </c>
      <c r="AW1607" s="14" t="s">
        <v>33</v>
      </c>
      <c r="AX1607" s="14" t="s">
        <v>8</v>
      </c>
      <c r="AY1607" s="197" t="s">
        <v>321</v>
      </c>
    </row>
    <row r="1608" s="2" customFormat="1" ht="24.15" customHeight="1">
      <c r="A1608" s="38"/>
      <c r="B1608" s="173"/>
      <c r="C1608" s="174" t="s">
        <v>2441</v>
      </c>
      <c r="D1608" s="174" t="s">
        <v>323</v>
      </c>
      <c r="E1608" s="175" t="s">
        <v>2442</v>
      </c>
      <c r="F1608" s="176" t="s">
        <v>2443</v>
      </c>
      <c r="G1608" s="177" t="s">
        <v>418</v>
      </c>
      <c r="H1608" s="178">
        <v>1</v>
      </c>
      <c r="I1608" s="179"/>
      <c r="J1608" s="180">
        <f>ROUND(I1608*H1608,0)</f>
        <v>0</v>
      </c>
      <c r="K1608" s="176" t="s">
        <v>327</v>
      </c>
      <c r="L1608" s="39"/>
      <c r="M1608" s="181" t="s">
        <v>1</v>
      </c>
      <c r="N1608" s="182" t="s">
        <v>42</v>
      </c>
      <c r="O1608" s="77"/>
      <c r="P1608" s="183">
        <f>O1608*H1608</f>
        <v>0</v>
      </c>
      <c r="Q1608" s="183">
        <v>0.00093307500000000001</v>
      </c>
      <c r="R1608" s="183">
        <f>Q1608*H1608</f>
        <v>0.00093307500000000001</v>
      </c>
      <c r="S1608" s="183">
        <v>0</v>
      </c>
      <c r="T1608" s="184">
        <f>S1608*H1608</f>
        <v>0</v>
      </c>
      <c r="U1608" s="38"/>
      <c r="V1608" s="38"/>
      <c r="W1608" s="38"/>
      <c r="X1608" s="38"/>
      <c r="Y1608" s="38"/>
      <c r="Z1608" s="38"/>
      <c r="AA1608" s="38"/>
      <c r="AB1608" s="38"/>
      <c r="AC1608" s="38"/>
      <c r="AD1608" s="38"/>
      <c r="AE1608" s="38"/>
      <c r="AR1608" s="185" t="s">
        <v>415</v>
      </c>
      <c r="AT1608" s="185" t="s">
        <v>323</v>
      </c>
      <c r="AU1608" s="185" t="s">
        <v>85</v>
      </c>
      <c r="AY1608" s="19" t="s">
        <v>321</v>
      </c>
      <c r="BE1608" s="186">
        <f>IF(N1608="základní",J1608,0)</f>
        <v>0</v>
      </c>
      <c r="BF1608" s="186">
        <f>IF(N1608="snížená",J1608,0)</f>
        <v>0</v>
      </c>
      <c r="BG1608" s="186">
        <f>IF(N1608="zákl. přenesená",J1608,0)</f>
        <v>0</v>
      </c>
      <c r="BH1608" s="186">
        <f>IF(N1608="sníž. přenesená",J1608,0)</f>
        <v>0</v>
      </c>
      <c r="BI1608" s="186">
        <f>IF(N1608="nulová",J1608,0)</f>
        <v>0</v>
      </c>
      <c r="BJ1608" s="19" t="s">
        <v>8</v>
      </c>
      <c r="BK1608" s="186">
        <f>ROUND(I1608*H1608,0)</f>
        <v>0</v>
      </c>
      <c r="BL1608" s="19" t="s">
        <v>415</v>
      </c>
      <c r="BM1608" s="185" t="s">
        <v>2444</v>
      </c>
    </row>
    <row r="1609" s="13" customFormat="1">
      <c r="A1609" s="13"/>
      <c r="B1609" s="187"/>
      <c r="C1609" s="13"/>
      <c r="D1609" s="188" t="s">
        <v>329</v>
      </c>
      <c r="E1609" s="189" t="s">
        <v>1</v>
      </c>
      <c r="F1609" s="190" t="s">
        <v>2445</v>
      </c>
      <c r="G1609" s="13"/>
      <c r="H1609" s="191">
        <v>1</v>
      </c>
      <c r="I1609" s="192"/>
      <c r="J1609" s="13"/>
      <c r="K1609" s="13"/>
      <c r="L1609" s="187"/>
      <c r="M1609" s="193"/>
      <c r="N1609" s="194"/>
      <c r="O1609" s="194"/>
      <c r="P1609" s="194"/>
      <c r="Q1609" s="194"/>
      <c r="R1609" s="194"/>
      <c r="S1609" s="194"/>
      <c r="T1609" s="195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189" t="s">
        <v>329</v>
      </c>
      <c r="AU1609" s="189" t="s">
        <v>85</v>
      </c>
      <c r="AV1609" s="13" t="s">
        <v>85</v>
      </c>
      <c r="AW1609" s="13" t="s">
        <v>33</v>
      </c>
      <c r="AX1609" s="13" t="s">
        <v>8</v>
      </c>
      <c r="AY1609" s="189" t="s">
        <v>321</v>
      </c>
    </row>
    <row r="1610" s="2" customFormat="1" ht="21.75" customHeight="1">
      <c r="A1610" s="38"/>
      <c r="B1610" s="173"/>
      <c r="C1610" s="212" t="s">
        <v>2446</v>
      </c>
      <c r="D1610" s="212" t="s">
        <v>550</v>
      </c>
      <c r="E1610" s="213" t="s">
        <v>2447</v>
      </c>
      <c r="F1610" s="214" t="s">
        <v>2448</v>
      </c>
      <c r="G1610" s="215" t="s">
        <v>2307</v>
      </c>
      <c r="H1610" s="216">
        <v>1</v>
      </c>
      <c r="I1610" s="217"/>
      <c r="J1610" s="218">
        <f>ROUND(I1610*H1610,0)</f>
        <v>0</v>
      </c>
      <c r="K1610" s="214" t="s">
        <v>1</v>
      </c>
      <c r="L1610" s="219"/>
      <c r="M1610" s="220" t="s">
        <v>1</v>
      </c>
      <c r="N1610" s="221" t="s">
        <v>42</v>
      </c>
      <c r="O1610" s="77"/>
      <c r="P1610" s="183">
        <f>O1610*H1610</f>
        <v>0</v>
      </c>
      <c r="Q1610" s="183">
        <v>0.01908</v>
      </c>
      <c r="R1610" s="183">
        <f>Q1610*H1610</f>
        <v>0.01908</v>
      </c>
      <c r="S1610" s="183">
        <v>0</v>
      </c>
      <c r="T1610" s="184">
        <f>S1610*H1610</f>
        <v>0</v>
      </c>
      <c r="U1610" s="38"/>
      <c r="V1610" s="38"/>
      <c r="W1610" s="38"/>
      <c r="X1610" s="38"/>
      <c r="Y1610" s="38"/>
      <c r="Z1610" s="38"/>
      <c r="AA1610" s="38"/>
      <c r="AB1610" s="38"/>
      <c r="AC1610" s="38"/>
      <c r="AD1610" s="38"/>
      <c r="AE1610" s="38"/>
      <c r="AR1610" s="185" t="s">
        <v>530</v>
      </c>
      <c r="AT1610" s="185" t="s">
        <v>550</v>
      </c>
      <c r="AU1610" s="185" t="s">
        <v>85</v>
      </c>
      <c r="AY1610" s="19" t="s">
        <v>321</v>
      </c>
      <c r="BE1610" s="186">
        <f>IF(N1610="základní",J1610,0)</f>
        <v>0</v>
      </c>
      <c r="BF1610" s="186">
        <f>IF(N1610="snížená",J1610,0)</f>
        <v>0</v>
      </c>
      <c r="BG1610" s="186">
        <f>IF(N1610="zákl. přenesená",J1610,0)</f>
        <v>0</v>
      </c>
      <c r="BH1610" s="186">
        <f>IF(N1610="sníž. přenesená",J1610,0)</f>
        <v>0</v>
      </c>
      <c r="BI1610" s="186">
        <f>IF(N1610="nulová",J1610,0)</f>
        <v>0</v>
      </c>
      <c r="BJ1610" s="19" t="s">
        <v>8</v>
      </c>
      <c r="BK1610" s="186">
        <f>ROUND(I1610*H1610,0)</f>
        <v>0</v>
      </c>
      <c r="BL1610" s="19" t="s">
        <v>415</v>
      </c>
      <c r="BM1610" s="185" t="s">
        <v>2449</v>
      </c>
    </row>
    <row r="1611" s="13" customFormat="1">
      <c r="A1611" s="13"/>
      <c r="B1611" s="187"/>
      <c r="C1611" s="13"/>
      <c r="D1611" s="188" t="s">
        <v>329</v>
      </c>
      <c r="E1611" s="189" t="s">
        <v>1</v>
      </c>
      <c r="F1611" s="190" t="s">
        <v>2445</v>
      </c>
      <c r="G1611" s="13"/>
      <c r="H1611" s="191">
        <v>1</v>
      </c>
      <c r="I1611" s="192"/>
      <c r="J1611" s="13"/>
      <c r="K1611" s="13"/>
      <c r="L1611" s="187"/>
      <c r="M1611" s="193"/>
      <c r="N1611" s="194"/>
      <c r="O1611" s="194"/>
      <c r="P1611" s="194"/>
      <c r="Q1611" s="194"/>
      <c r="R1611" s="194"/>
      <c r="S1611" s="194"/>
      <c r="T1611" s="195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189" t="s">
        <v>329</v>
      </c>
      <c r="AU1611" s="189" t="s">
        <v>85</v>
      </c>
      <c r="AV1611" s="13" t="s">
        <v>85</v>
      </c>
      <c r="AW1611" s="13" t="s">
        <v>33</v>
      </c>
      <c r="AX1611" s="13" t="s">
        <v>8</v>
      </c>
      <c r="AY1611" s="189" t="s">
        <v>321</v>
      </c>
    </row>
    <row r="1612" s="2" customFormat="1" ht="24.15" customHeight="1">
      <c r="A1612" s="38"/>
      <c r="B1612" s="173"/>
      <c r="C1612" s="174" t="s">
        <v>2450</v>
      </c>
      <c r="D1612" s="174" t="s">
        <v>323</v>
      </c>
      <c r="E1612" s="175" t="s">
        <v>2451</v>
      </c>
      <c r="F1612" s="176" t="s">
        <v>2452</v>
      </c>
      <c r="G1612" s="177" t="s">
        <v>418</v>
      </c>
      <c r="H1612" s="178">
        <v>3</v>
      </c>
      <c r="I1612" s="179"/>
      <c r="J1612" s="180">
        <f>ROUND(I1612*H1612,0)</f>
        <v>0</v>
      </c>
      <c r="K1612" s="176" t="s">
        <v>327</v>
      </c>
      <c r="L1612" s="39"/>
      <c r="M1612" s="181" t="s">
        <v>1</v>
      </c>
      <c r="N1612" s="182" t="s">
        <v>42</v>
      </c>
      <c r="O1612" s="77"/>
      <c r="P1612" s="183">
        <f>O1612*H1612</f>
        <v>0</v>
      </c>
      <c r="Q1612" s="183">
        <v>0.00088475000000000001</v>
      </c>
      <c r="R1612" s="183">
        <f>Q1612*H1612</f>
        <v>0.0026542499999999999</v>
      </c>
      <c r="S1612" s="183">
        <v>0</v>
      </c>
      <c r="T1612" s="184">
        <f>S1612*H1612</f>
        <v>0</v>
      </c>
      <c r="U1612" s="38"/>
      <c r="V1612" s="38"/>
      <c r="W1612" s="38"/>
      <c r="X1612" s="38"/>
      <c r="Y1612" s="38"/>
      <c r="Z1612" s="38"/>
      <c r="AA1612" s="38"/>
      <c r="AB1612" s="38"/>
      <c r="AC1612" s="38"/>
      <c r="AD1612" s="38"/>
      <c r="AE1612" s="38"/>
      <c r="AR1612" s="185" t="s">
        <v>415</v>
      </c>
      <c r="AT1612" s="185" t="s">
        <v>323</v>
      </c>
      <c r="AU1612" s="185" t="s">
        <v>85</v>
      </c>
      <c r="AY1612" s="19" t="s">
        <v>321</v>
      </c>
      <c r="BE1612" s="186">
        <f>IF(N1612="základní",J1612,0)</f>
        <v>0</v>
      </c>
      <c r="BF1612" s="186">
        <f>IF(N1612="snížená",J1612,0)</f>
        <v>0</v>
      </c>
      <c r="BG1612" s="186">
        <f>IF(N1612="zákl. přenesená",J1612,0)</f>
        <v>0</v>
      </c>
      <c r="BH1612" s="186">
        <f>IF(N1612="sníž. přenesená",J1612,0)</f>
        <v>0</v>
      </c>
      <c r="BI1612" s="186">
        <f>IF(N1612="nulová",J1612,0)</f>
        <v>0</v>
      </c>
      <c r="BJ1612" s="19" t="s">
        <v>8</v>
      </c>
      <c r="BK1612" s="186">
        <f>ROUND(I1612*H1612,0)</f>
        <v>0</v>
      </c>
      <c r="BL1612" s="19" t="s">
        <v>415</v>
      </c>
      <c r="BM1612" s="185" t="s">
        <v>2453</v>
      </c>
    </row>
    <row r="1613" s="13" customFormat="1">
      <c r="A1613" s="13"/>
      <c r="B1613" s="187"/>
      <c r="C1613" s="13"/>
      <c r="D1613" s="188" t="s">
        <v>329</v>
      </c>
      <c r="E1613" s="189" t="s">
        <v>1</v>
      </c>
      <c r="F1613" s="190" t="s">
        <v>2454</v>
      </c>
      <c r="G1613" s="13"/>
      <c r="H1613" s="191">
        <v>1</v>
      </c>
      <c r="I1613" s="192"/>
      <c r="J1613" s="13"/>
      <c r="K1613" s="13"/>
      <c r="L1613" s="187"/>
      <c r="M1613" s="193"/>
      <c r="N1613" s="194"/>
      <c r="O1613" s="194"/>
      <c r="P1613" s="194"/>
      <c r="Q1613" s="194"/>
      <c r="R1613" s="194"/>
      <c r="S1613" s="194"/>
      <c r="T1613" s="195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189" t="s">
        <v>329</v>
      </c>
      <c r="AU1613" s="189" t="s">
        <v>85</v>
      </c>
      <c r="AV1613" s="13" t="s">
        <v>85</v>
      </c>
      <c r="AW1613" s="13" t="s">
        <v>33</v>
      </c>
      <c r="AX1613" s="13" t="s">
        <v>77</v>
      </c>
      <c r="AY1613" s="189" t="s">
        <v>321</v>
      </c>
    </row>
    <row r="1614" s="13" customFormat="1">
      <c r="A1614" s="13"/>
      <c r="B1614" s="187"/>
      <c r="C1614" s="13"/>
      <c r="D1614" s="188" t="s">
        <v>329</v>
      </c>
      <c r="E1614" s="189" t="s">
        <v>1</v>
      </c>
      <c r="F1614" s="190" t="s">
        <v>2455</v>
      </c>
      <c r="G1614" s="13"/>
      <c r="H1614" s="191">
        <v>1</v>
      </c>
      <c r="I1614" s="192"/>
      <c r="J1614" s="13"/>
      <c r="K1614" s="13"/>
      <c r="L1614" s="187"/>
      <c r="M1614" s="193"/>
      <c r="N1614" s="194"/>
      <c r="O1614" s="194"/>
      <c r="P1614" s="194"/>
      <c r="Q1614" s="194"/>
      <c r="R1614" s="194"/>
      <c r="S1614" s="194"/>
      <c r="T1614" s="195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189" t="s">
        <v>329</v>
      </c>
      <c r="AU1614" s="189" t="s">
        <v>85</v>
      </c>
      <c r="AV1614" s="13" t="s">
        <v>85</v>
      </c>
      <c r="AW1614" s="13" t="s">
        <v>33</v>
      </c>
      <c r="AX1614" s="13" t="s">
        <v>77</v>
      </c>
      <c r="AY1614" s="189" t="s">
        <v>321</v>
      </c>
    </row>
    <row r="1615" s="13" customFormat="1">
      <c r="A1615" s="13"/>
      <c r="B1615" s="187"/>
      <c r="C1615" s="13"/>
      <c r="D1615" s="188" t="s">
        <v>329</v>
      </c>
      <c r="E1615" s="189" t="s">
        <v>1</v>
      </c>
      <c r="F1615" s="190" t="s">
        <v>2456</v>
      </c>
      <c r="G1615" s="13"/>
      <c r="H1615" s="191">
        <v>1</v>
      </c>
      <c r="I1615" s="192"/>
      <c r="J1615" s="13"/>
      <c r="K1615" s="13"/>
      <c r="L1615" s="187"/>
      <c r="M1615" s="193"/>
      <c r="N1615" s="194"/>
      <c r="O1615" s="194"/>
      <c r="P1615" s="194"/>
      <c r="Q1615" s="194"/>
      <c r="R1615" s="194"/>
      <c r="S1615" s="194"/>
      <c r="T1615" s="195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189" t="s">
        <v>329</v>
      </c>
      <c r="AU1615" s="189" t="s">
        <v>85</v>
      </c>
      <c r="AV1615" s="13" t="s">
        <v>85</v>
      </c>
      <c r="AW1615" s="13" t="s">
        <v>33</v>
      </c>
      <c r="AX1615" s="13" t="s">
        <v>77</v>
      </c>
      <c r="AY1615" s="189" t="s">
        <v>321</v>
      </c>
    </row>
    <row r="1616" s="14" customFormat="1">
      <c r="A1616" s="14"/>
      <c r="B1616" s="196"/>
      <c r="C1616" s="14"/>
      <c r="D1616" s="188" t="s">
        <v>329</v>
      </c>
      <c r="E1616" s="197" t="s">
        <v>1</v>
      </c>
      <c r="F1616" s="198" t="s">
        <v>346</v>
      </c>
      <c r="G1616" s="14"/>
      <c r="H1616" s="199">
        <v>3</v>
      </c>
      <c r="I1616" s="200"/>
      <c r="J1616" s="14"/>
      <c r="K1616" s="14"/>
      <c r="L1616" s="196"/>
      <c r="M1616" s="201"/>
      <c r="N1616" s="202"/>
      <c r="O1616" s="202"/>
      <c r="P1616" s="202"/>
      <c r="Q1616" s="202"/>
      <c r="R1616" s="202"/>
      <c r="S1616" s="202"/>
      <c r="T1616" s="203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197" t="s">
        <v>329</v>
      </c>
      <c r="AU1616" s="197" t="s">
        <v>85</v>
      </c>
      <c r="AV1616" s="14" t="s">
        <v>88</v>
      </c>
      <c r="AW1616" s="14" t="s">
        <v>33</v>
      </c>
      <c r="AX1616" s="14" t="s">
        <v>8</v>
      </c>
      <c r="AY1616" s="197" t="s">
        <v>321</v>
      </c>
    </row>
    <row r="1617" s="2" customFormat="1" ht="16.5" customHeight="1">
      <c r="A1617" s="38"/>
      <c r="B1617" s="173"/>
      <c r="C1617" s="212" t="s">
        <v>2457</v>
      </c>
      <c r="D1617" s="212" t="s">
        <v>550</v>
      </c>
      <c r="E1617" s="213" t="s">
        <v>2458</v>
      </c>
      <c r="F1617" s="214" t="s">
        <v>2459</v>
      </c>
      <c r="G1617" s="215" t="s">
        <v>2307</v>
      </c>
      <c r="H1617" s="216">
        <v>1</v>
      </c>
      <c r="I1617" s="217"/>
      <c r="J1617" s="218">
        <f>ROUND(I1617*H1617,0)</f>
        <v>0</v>
      </c>
      <c r="K1617" s="214" t="s">
        <v>1</v>
      </c>
      <c r="L1617" s="219"/>
      <c r="M1617" s="220" t="s">
        <v>1</v>
      </c>
      <c r="N1617" s="221" t="s">
        <v>42</v>
      </c>
      <c r="O1617" s="77"/>
      <c r="P1617" s="183">
        <f>O1617*H1617</f>
        <v>0</v>
      </c>
      <c r="Q1617" s="183">
        <v>0.038289999999999998</v>
      </c>
      <c r="R1617" s="183">
        <f>Q1617*H1617</f>
        <v>0.038289999999999998</v>
      </c>
      <c r="S1617" s="183">
        <v>0</v>
      </c>
      <c r="T1617" s="184">
        <f>S1617*H1617</f>
        <v>0</v>
      </c>
      <c r="U1617" s="38"/>
      <c r="V1617" s="38"/>
      <c r="W1617" s="38"/>
      <c r="X1617" s="38"/>
      <c r="Y1617" s="38"/>
      <c r="Z1617" s="38"/>
      <c r="AA1617" s="38"/>
      <c r="AB1617" s="38"/>
      <c r="AC1617" s="38"/>
      <c r="AD1617" s="38"/>
      <c r="AE1617" s="38"/>
      <c r="AR1617" s="185" t="s">
        <v>530</v>
      </c>
      <c r="AT1617" s="185" t="s">
        <v>550</v>
      </c>
      <c r="AU1617" s="185" t="s">
        <v>85</v>
      </c>
      <c r="AY1617" s="19" t="s">
        <v>321</v>
      </c>
      <c r="BE1617" s="186">
        <f>IF(N1617="základní",J1617,0)</f>
        <v>0</v>
      </c>
      <c r="BF1617" s="186">
        <f>IF(N1617="snížená",J1617,0)</f>
        <v>0</v>
      </c>
      <c r="BG1617" s="186">
        <f>IF(N1617="zákl. přenesená",J1617,0)</f>
        <v>0</v>
      </c>
      <c r="BH1617" s="186">
        <f>IF(N1617="sníž. přenesená",J1617,0)</f>
        <v>0</v>
      </c>
      <c r="BI1617" s="186">
        <f>IF(N1617="nulová",J1617,0)</f>
        <v>0</v>
      </c>
      <c r="BJ1617" s="19" t="s">
        <v>8</v>
      </c>
      <c r="BK1617" s="186">
        <f>ROUND(I1617*H1617,0)</f>
        <v>0</v>
      </c>
      <c r="BL1617" s="19" t="s">
        <v>415</v>
      </c>
      <c r="BM1617" s="185" t="s">
        <v>2460</v>
      </c>
    </row>
    <row r="1618" s="13" customFormat="1">
      <c r="A1618" s="13"/>
      <c r="B1618" s="187"/>
      <c r="C1618" s="13"/>
      <c r="D1618" s="188" t="s">
        <v>329</v>
      </c>
      <c r="E1618" s="189" t="s">
        <v>1</v>
      </c>
      <c r="F1618" s="190" t="s">
        <v>2461</v>
      </c>
      <c r="G1618" s="13"/>
      <c r="H1618" s="191">
        <v>1</v>
      </c>
      <c r="I1618" s="192"/>
      <c r="J1618" s="13"/>
      <c r="K1618" s="13"/>
      <c r="L1618" s="187"/>
      <c r="M1618" s="193"/>
      <c r="N1618" s="194"/>
      <c r="O1618" s="194"/>
      <c r="P1618" s="194"/>
      <c r="Q1618" s="194"/>
      <c r="R1618" s="194"/>
      <c r="S1618" s="194"/>
      <c r="T1618" s="195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189" t="s">
        <v>329</v>
      </c>
      <c r="AU1618" s="189" t="s">
        <v>85</v>
      </c>
      <c r="AV1618" s="13" t="s">
        <v>85</v>
      </c>
      <c r="AW1618" s="13" t="s">
        <v>33</v>
      </c>
      <c r="AX1618" s="13" t="s">
        <v>8</v>
      </c>
      <c r="AY1618" s="189" t="s">
        <v>321</v>
      </c>
    </row>
    <row r="1619" s="2" customFormat="1" ht="16.5" customHeight="1">
      <c r="A1619" s="38"/>
      <c r="B1619" s="173"/>
      <c r="C1619" s="212" t="s">
        <v>2462</v>
      </c>
      <c r="D1619" s="212" t="s">
        <v>550</v>
      </c>
      <c r="E1619" s="213" t="s">
        <v>2463</v>
      </c>
      <c r="F1619" s="214" t="s">
        <v>2464</v>
      </c>
      <c r="G1619" s="215" t="s">
        <v>2307</v>
      </c>
      <c r="H1619" s="216">
        <v>1</v>
      </c>
      <c r="I1619" s="217"/>
      <c r="J1619" s="218">
        <f>ROUND(I1619*H1619,0)</f>
        <v>0</v>
      </c>
      <c r="K1619" s="214" t="s">
        <v>1</v>
      </c>
      <c r="L1619" s="219"/>
      <c r="M1619" s="220" t="s">
        <v>1</v>
      </c>
      <c r="N1619" s="221" t="s">
        <v>42</v>
      </c>
      <c r="O1619" s="77"/>
      <c r="P1619" s="183">
        <f>O1619*H1619</f>
        <v>0</v>
      </c>
      <c r="Q1619" s="183">
        <v>0.038289999999999998</v>
      </c>
      <c r="R1619" s="183">
        <f>Q1619*H1619</f>
        <v>0.038289999999999998</v>
      </c>
      <c r="S1619" s="183">
        <v>0</v>
      </c>
      <c r="T1619" s="184">
        <f>S1619*H1619</f>
        <v>0</v>
      </c>
      <c r="U1619" s="38"/>
      <c r="V1619" s="38"/>
      <c r="W1619" s="38"/>
      <c r="X1619" s="38"/>
      <c r="Y1619" s="38"/>
      <c r="Z1619" s="38"/>
      <c r="AA1619" s="38"/>
      <c r="AB1619" s="38"/>
      <c r="AC1619" s="38"/>
      <c r="AD1619" s="38"/>
      <c r="AE1619" s="38"/>
      <c r="AR1619" s="185" t="s">
        <v>530</v>
      </c>
      <c r="AT1619" s="185" t="s">
        <v>550</v>
      </c>
      <c r="AU1619" s="185" t="s">
        <v>85</v>
      </c>
      <c r="AY1619" s="19" t="s">
        <v>321</v>
      </c>
      <c r="BE1619" s="186">
        <f>IF(N1619="základní",J1619,0)</f>
        <v>0</v>
      </c>
      <c r="BF1619" s="186">
        <f>IF(N1619="snížená",J1619,0)</f>
        <v>0</v>
      </c>
      <c r="BG1619" s="186">
        <f>IF(N1619="zákl. přenesená",J1619,0)</f>
        <v>0</v>
      </c>
      <c r="BH1619" s="186">
        <f>IF(N1619="sníž. přenesená",J1619,0)</f>
        <v>0</v>
      </c>
      <c r="BI1619" s="186">
        <f>IF(N1619="nulová",J1619,0)</f>
        <v>0</v>
      </c>
      <c r="BJ1619" s="19" t="s">
        <v>8</v>
      </c>
      <c r="BK1619" s="186">
        <f>ROUND(I1619*H1619,0)</f>
        <v>0</v>
      </c>
      <c r="BL1619" s="19" t="s">
        <v>415</v>
      </c>
      <c r="BM1619" s="185" t="s">
        <v>2465</v>
      </c>
    </row>
    <row r="1620" s="13" customFormat="1">
      <c r="A1620" s="13"/>
      <c r="B1620" s="187"/>
      <c r="C1620" s="13"/>
      <c r="D1620" s="188" t="s">
        <v>329</v>
      </c>
      <c r="E1620" s="189" t="s">
        <v>1</v>
      </c>
      <c r="F1620" s="190" t="s">
        <v>2466</v>
      </c>
      <c r="G1620" s="13"/>
      <c r="H1620" s="191">
        <v>1</v>
      </c>
      <c r="I1620" s="192"/>
      <c r="J1620" s="13"/>
      <c r="K1620" s="13"/>
      <c r="L1620" s="187"/>
      <c r="M1620" s="193"/>
      <c r="N1620" s="194"/>
      <c r="O1620" s="194"/>
      <c r="P1620" s="194"/>
      <c r="Q1620" s="194"/>
      <c r="R1620" s="194"/>
      <c r="S1620" s="194"/>
      <c r="T1620" s="195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189" t="s">
        <v>329</v>
      </c>
      <c r="AU1620" s="189" t="s">
        <v>85</v>
      </c>
      <c r="AV1620" s="13" t="s">
        <v>85</v>
      </c>
      <c r="AW1620" s="13" t="s">
        <v>33</v>
      </c>
      <c r="AX1620" s="13" t="s">
        <v>8</v>
      </c>
      <c r="AY1620" s="189" t="s">
        <v>321</v>
      </c>
    </row>
    <row r="1621" s="2" customFormat="1" ht="16.5" customHeight="1">
      <c r="A1621" s="38"/>
      <c r="B1621" s="173"/>
      <c r="C1621" s="212" t="s">
        <v>2467</v>
      </c>
      <c r="D1621" s="212" t="s">
        <v>550</v>
      </c>
      <c r="E1621" s="213" t="s">
        <v>2468</v>
      </c>
      <c r="F1621" s="214" t="s">
        <v>2469</v>
      </c>
      <c r="G1621" s="215" t="s">
        <v>2307</v>
      </c>
      <c r="H1621" s="216">
        <v>1</v>
      </c>
      <c r="I1621" s="217"/>
      <c r="J1621" s="218">
        <f>ROUND(I1621*H1621,0)</f>
        <v>0</v>
      </c>
      <c r="K1621" s="214" t="s">
        <v>1</v>
      </c>
      <c r="L1621" s="219"/>
      <c r="M1621" s="220" t="s">
        <v>1</v>
      </c>
      <c r="N1621" s="221" t="s">
        <v>42</v>
      </c>
      <c r="O1621" s="77"/>
      <c r="P1621" s="183">
        <f>O1621*H1621</f>
        <v>0</v>
      </c>
      <c r="Q1621" s="183">
        <v>0.038289999999999998</v>
      </c>
      <c r="R1621" s="183">
        <f>Q1621*H1621</f>
        <v>0.038289999999999998</v>
      </c>
      <c r="S1621" s="183">
        <v>0</v>
      </c>
      <c r="T1621" s="184">
        <f>S1621*H1621</f>
        <v>0</v>
      </c>
      <c r="U1621" s="38"/>
      <c r="V1621" s="38"/>
      <c r="W1621" s="38"/>
      <c r="X1621" s="38"/>
      <c r="Y1621" s="38"/>
      <c r="Z1621" s="38"/>
      <c r="AA1621" s="38"/>
      <c r="AB1621" s="38"/>
      <c r="AC1621" s="38"/>
      <c r="AD1621" s="38"/>
      <c r="AE1621" s="38"/>
      <c r="AR1621" s="185" t="s">
        <v>530</v>
      </c>
      <c r="AT1621" s="185" t="s">
        <v>550</v>
      </c>
      <c r="AU1621" s="185" t="s">
        <v>85</v>
      </c>
      <c r="AY1621" s="19" t="s">
        <v>321</v>
      </c>
      <c r="BE1621" s="186">
        <f>IF(N1621="základní",J1621,0)</f>
        <v>0</v>
      </c>
      <c r="BF1621" s="186">
        <f>IF(N1621="snížená",J1621,0)</f>
        <v>0</v>
      </c>
      <c r="BG1621" s="186">
        <f>IF(N1621="zákl. přenesená",J1621,0)</f>
        <v>0</v>
      </c>
      <c r="BH1621" s="186">
        <f>IF(N1621="sníž. přenesená",J1621,0)</f>
        <v>0</v>
      </c>
      <c r="BI1621" s="186">
        <f>IF(N1621="nulová",J1621,0)</f>
        <v>0</v>
      </c>
      <c r="BJ1621" s="19" t="s">
        <v>8</v>
      </c>
      <c r="BK1621" s="186">
        <f>ROUND(I1621*H1621,0)</f>
        <v>0</v>
      </c>
      <c r="BL1621" s="19" t="s">
        <v>415</v>
      </c>
      <c r="BM1621" s="185" t="s">
        <v>2470</v>
      </c>
    </row>
    <row r="1622" s="13" customFormat="1">
      <c r="A1622" s="13"/>
      <c r="B1622" s="187"/>
      <c r="C1622" s="13"/>
      <c r="D1622" s="188" t="s">
        <v>329</v>
      </c>
      <c r="E1622" s="189" t="s">
        <v>1</v>
      </c>
      <c r="F1622" s="190" t="s">
        <v>2471</v>
      </c>
      <c r="G1622" s="13"/>
      <c r="H1622" s="191">
        <v>1</v>
      </c>
      <c r="I1622" s="192"/>
      <c r="J1622" s="13"/>
      <c r="K1622" s="13"/>
      <c r="L1622" s="187"/>
      <c r="M1622" s="193"/>
      <c r="N1622" s="194"/>
      <c r="O1622" s="194"/>
      <c r="P1622" s="194"/>
      <c r="Q1622" s="194"/>
      <c r="R1622" s="194"/>
      <c r="S1622" s="194"/>
      <c r="T1622" s="195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189" t="s">
        <v>329</v>
      </c>
      <c r="AU1622" s="189" t="s">
        <v>85</v>
      </c>
      <c r="AV1622" s="13" t="s">
        <v>85</v>
      </c>
      <c r="AW1622" s="13" t="s">
        <v>33</v>
      </c>
      <c r="AX1622" s="13" t="s">
        <v>8</v>
      </c>
      <c r="AY1622" s="189" t="s">
        <v>321</v>
      </c>
    </row>
    <row r="1623" s="2" customFormat="1" ht="16.5" customHeight="1">
      <c r="A1623" s="38"/>
      <c r="B1623" s="173"/>
      <c r="C1623" s="174" t="s">
        <v>2472</v>
      </c>
      <c r="D1623" s="174" t="s">
        <v>323</v>
      </c>
      <c r="E1623" s="175" t="s">
        <v>2473</v>
      </c>
      <c r="F1623" s="176" t="s">
        <v>2474</v>
      </c>
      <c r="G1623" s="177" t="s">
        <v>418</v>
      </c>
      <c r="H1623" s="178">
        <v>35</v>
      </c>
      <c r="I1623" s="179"/>
      <c r="J1623" s="180">
        <f>ROUND(I1623*H1623,0)</f>
        <v>0</v>
      </c>
      <c r="K1623" s="176" t="s">
        <v>327</v>
      </c>
      <c r="L1623" s="39"/>
      <c r="M1623" s="181" t="s">
        <v>1</v>
      </c>
      <c r="N1623" s="182" t="s">
        <v>42</v>
      </c>
      <c r="O1623" s="77"/>
      <c r="P1623" s="183">
        <f>O1623*H1623</f>
        <v>0</v>
      </c>
      <c r="Q1623" s="183">
        <v>0</v>
      </c>
      <c r="R1623" s="183">
        <f>Q1623*H1623</f>
        <v>0</v>
      </c>
      <c r="S1623" s="183">
        <v>0</v>
      </c>
      <c r="T1623" s="184">
        <f>S1623*H1623</f>
        <v>0</v>
      </c>
      <c r="U1623" s="38"/>
      <c r="V1623" s="38"/>
      <c r="W1623" s="38"/>
      <c r="X1623" s="38"/>
      <c r="Y1623" s="38"/>
      <c r="Z1623" s="38"/>
      <c r="AA1623" s="38"/>
      <c r="AB1623" s="38"/>
      <c r="AC1623" s="38"/>
      <c r="AD1623" s="38"/>
      <c r="AE1623" s="38"/>
      <c r="AR1623" s="185" t="s">
        <v>415</v>
      </c>
      <c r="AT1623" s="185" t="s">
        <v>323</v>
      </c>
      <c r="AU1623" s="185" t="s">
        <v>85</v>
      </c>
      <c r="AY1623" s="19" t="s">
        <v>321</v>
      </c>
      <c r="BE1623" s="186">
        <f>IF(N1623="základní",J1623,0)</f>
        <v>0</v>
      </c>
      <c r="BF1623" s="186">
        <f>IF(N1623="snížená",J1623,0)</f>
        <v>0</v>
      </c>
      <c r="BG1623" s="186">
        <f>IF(N1623="zákl. přenesená",J1623,0)</f>
        <v>0</v>
      </c>
      <c r="BH1623" s="186">
        <f>IF(N1623="sníž. přenesená",J1623,0)</f>
        <v>0</v>
      </c>
      <c r="BI1623" s="186">
        <f>IF(N1623="nulová",J1623,0)</f>
        <v>0</v>
      </c>
      <c r="BJ1623" s="19" t="s">
        <v>8</v>
      </c>
      <c r="BK1623" s="186">
        <f>ROUND(I1623*H1623,0)</f>
        <v>0</v>
      </c>
      <c r="BL1623" s="19" t="s">
        <v>415</v>
      </c>
      <c r="BM1623" s="185" t="s">
        <v>2475</v>
      </c>
    </row>
    <row r="1624" s="2" customFormat="1" ht="16.5" customHeight="1">
      <c r="A1624" s="38"/>
      <c r="B1624" s="173"/>
      <c r="C1624" s="212" t="s">
        <v>2476</v>
      </c>
      <c r="D1624" s="212" t="s">
        <v>550</v>
      </c>
      <c r="E1624" s="213" t="s">
        <v>2477</v>
      </c>
      <c r="F1624" s="214" t="s">
        <v>2478</v>
      </c>
      <c r="G1624" s="215" t="s">
        <v>418</v>
      </c>
      <c r="H1624" s="216">
        <v>35</v>
      </c>
      <c r="I1624" s="217"/>
      <c r="J1624" s="218">
        <f>ROUND(I1624*H1624,0)</f>
        <v>0</v>
      </c>
      <c r="K1624" s="214" t="s">
        <v>1</v>
      </c>
      <c r="L1624" s="219"/>
      <c r="M1624" s="220" t="s">
        <v>1</v>
      </c>
      <c r="N1624" s="221" t="s">
        <v>42</v>
      </c>
      <c r="O1624" s="77"/>
      <c r="P1624" s="183">
        <f>O1624*H1624</f>
        <v>0</v>
      </c>
      <c r="Q1624" s="183">
        <v>0.00014999999999999999</v>
      </c>
      <c r="R1624" s="183">
        <f>Q1624*H1624</f>
        <v>0.0052499999999999995</v>
      </c>
      <c r="S1624" s="183">
        <v>0</v>
      </c>
      <c r="T1624" s="184">
        <f>S1624*H1624</f>
        <v>0</v>
      </c>
      <c r="U1624" s="38"/>
      <c r="V1624" s="38"/>
      <c r="W1624" s="38"/>
      <c r="X1624" s="38"/>
      <c r="Y1624" s="38"/>
      <c r="Z1624" s="38"/>
      <c r="AA1624" s="38"/>
      <c r="AB1624" s="38"/>
      <c r="AC1624" s="38"/>
      <c r="AD1624" s="38"/>
      <c r="AE1624" s="38"/>
      <c r="AR1624" s="185" t="s">
        <v>530</v>
      </c>
      <c r="AT1624" s="185" t="s">
        <v>550</v>
      </c>
      <c r="AU1624" s="185" t="s">
        <v>85</v>
      </c>
      <c r="AY1624" s="19" t="s">
        <v>321</v>
      </c>
      <c r="BE1624" s="186">
        <f>IF(N1624="základní",J1624,0)</f>
        <v>0</v>
      </c>
      <c r="BF1624" s="186">
        <f>IF(N1624="snížená",J1624,0)</f>
        <v>0</v>
      </c>
      <c r="BG1624" s="186">
        <f>IF(N1624="zákl. přenesená",J1624,0)</f>
        <v>0</v>
      </c>
      <c r="BH1624" s="186">
        <f>IF(N1624="sníž. přenesená",J1624,0)</f>
        <v>0</v>
      </c>
      <c r="BI1624" s="186">
        <f>IF(N1624="nulová",J1624,0)</f>
        <v>0</v>
      </c>
      <c r="BJ1624" s="19" t="s">
        <v>8</v>
      </c>
      <c r="BK1624" s="186">
        <f>ROUND(I1624*H1624,0)</f>
        <v>0</v>
      </c>
      <c r="BL1624" s="19" t="s">
        <v>415</v>
      </c>
      <c r="BM1624" s="185" t="s">
        <v>2479</v>
      </c>
    </row>
    <row r="1625" s="2" customFormat="1" ht="21.75" customHeight="1">
      <c r="A1625" s="38"/>
      <c r="B1625" s="173"/>
      <c r="C1625" s="174" t="s">
        <v>2480</v>
      </c>
      <c r="D1625" s="174" t="s">
        <v>323</v>
      </c>
      <c r="E1625" s="175" t="s">
        <v>2481</v>
      </c>
      <c r="F1625" s="176" t="s">
        <v>2482</v>
      </c>
      <c r="G1625" s="177" t="s">
        <v>418</v>
      </c>
      <c r="H1625" s="178">
        <v>35</v>
      </c>
      <c r="I1625" s="179"/>
      <c r="J1625" s="180">
        <f>ROUND(I1625*H1625,0)</f>
        <v>0</v>
      </c>
      <c r="K1625" s="176" t="s">
        <v>327</v>
      </c>
      <c r="L1625" s="39"/>
      <c r="M1625" s="181" t="s">
        <v>1</v>
      </c>
      <c r="N1625" s="182" t="s">
        <v>42</v>
      </c>
      <c r="O1625" s="77"/>
      <c r="P1625" s="183">
        <f>O1625*H1625</f>
        <v>0</v>
      </c>
      <c r="Q1625" s="183">
        <v>0</v>
      </c>
      <c r="R1625" s="183">
        <f>Q1625*H1625</f>
        <v>0</v>
      </c>
      <c r="S1625" s="183">
        <v>0</v>
      </c>
      <c r="T1625" s="184">
        <f>S1625*H1625</f>
        <v>0</v>
      </c>
      <c r="U1625" s="38"/>
      <c r="V1625" s="38"/>
      <c r="W1625" s="38"/>
      <c r="X1625" s="38"/>
      <c r="Y1625" s="38"/>
      <c r="Z1625" s="38"/>
      <c r="AA1625" s="38"/>
      <c r="AB1625" s="38"/>
      <c r="AC1625" s="38"/>
      <c r="AD1625" s="38"/>
      <c r="AE1625" s="38"/>
      <c r="AR1625" s="185" t="s">
        <v>415</v>
      </c>
      <c r="AT1625" s="185" t="s">
        <v>323</v>
      </c>
      <c r="AU1625" s="185" t="s">
        <v>85</v>
      </c>
      <c r="AY1625" s="19" t="s">
        <v>321</v>
      </c>
      <c r="BE1625" s="186">
        <f>IF(N1625="základní",J1625,0)</f>
        <v>0</v>
      </c>
      <c r="BF1625" s="186">
        <f>IF(N1625="snížená",J1625,0)</f>
        <v>0</v>
      </c>
      <c r="BG1625" s="186">
        <f>IF(N1625="zákl. přenesená",J1625,0)</f>
        <v>0</v>
      </c>
      <c r="BH1625" s="186">
        <f>IF(N1625="sníž. přenesená",J1625,0)</f>
        <v>0</v>
      </c>
      <c r="BI1625" s="186">
        <f>IF(N1625="nulová",J1625,0)</f>
        <v>0</v>
      </c>
      <c r="BJ1625" s="19" t="s">
        <v>8</v>
      </c>
      <c r="BK1625" s="186">
        <f>ROUND(I1625*H1625,0)</f>
        <v>0</v>
      </c>
      <c r="BL1625" s="19" t="s">
        <v>415</v>
      </c>
      <c r="BM1625" s="185" t="s">
        <v>2483</v>
      </c>
    </row>
    <row r="1626" s="2" customFormat="1" ht="16.5" customHeight="1">
      <c r="A1626" s="38"/>
      <c r="B1626" s="173"/>
      <c r="C1626" s="212" t="s">
        <v>2484</v>
      </c>
      <c r="D1626" s="212" t="s">
        <v>550</v>
      </c>
      <c r="E1626" s="213" t="s">
        <v>2485</v>
      </c>
      <c r="F1626" s="214" t="s">
        <v>2486</v>
      </c>
      <c r="G1626" s="215" t="s">
        <v>418</v>
      </c>
      <c r="H1626" s="216">
        <v>35</v>
      </c>
      <c r="I1626" s="217"/>
      <c r="J1626" s="218">
        <f>ROUND(I1626*H1626,0)</f>
        <v>0</v>
      </c>
      <c r="K1626" s="214" t="s">
        <v>1</v>
      </c>
      <c r="L1626" s="219"/>
      <c r="M1626" s="220" t="s">
        <v>1</v>
      </c>
      <c r="N1626" s="221" t="s">
        <v>42</v>
      </c>
      <c r="O1626" s="77"/>
      <c r="P1626" s="183">
        <f>O1626*H1626</f>
        <v>0</v>
      </c>
      <c r="Q1626" s="183">
        <v>0.0022000000000000001</v>
      </c>
      <c r="R1626" s="183">
        <f>Q1626*H1626</f>
        <v>0.076999999999999999</v>
      </c>
      <c r="S1626" s="183">
        <v>0</v>
      </c>
      <c r="T1626" s="184">
        <f>S1626*H1626</f>
        <v>0</v>
      </c>
      <c r="U1626" s="38"/>
      <c r="V1626" s="38"/>
      <c r="W1626" s="38"/>
      <c r="X1626" s="38"/>
      <c r="Y1626" s="38"/>
      <c r="Z1626" s="38"/>
      <c r="AA1626" s="38"/>
      <c r="AB1626" s="38"/>
      <c r="AC1626" s="38"/>
      <c r="AD1626" s="38"/>
      <c r="AE1626" s="38"/>
      <c r="AR1626" s="185" t="s">
        <v>530</v>
      </c>
      <c r="AT1626" s="185" t="s">
        <v>550</v>
      </c>
      <c r="AU1626" s="185" t="s">
        <v>85</v>
      </c>
      <c r="AY1626" s="19" t="s">
        <v>321</v>
      </c>
      <c r="BE1626" s="186">
        <f>IF(N1626="základní",J1626,0)</f>
        <v>0</v>
      </c>
      <c r="BF1626" s="186">
        <f>IF(N1626="snížená",J1626,0)</f>
        <v>0</v>
      </c>
      <c r="BG1626" s="186">
        <f>IF(N1626="zákl. přenesená",J1626,0)</f>
        <v>0</v>
      </c>
      <c r="BH1626" s="186">
        <f>IF(N1626="sníž. přenesená",J1626,0)</f>
        <v>0</v>
      </c>
      <c r="BI1626" s="186">
        <f>IF(N1626="nulová",J1626,0)</f>
        <v>0</v>
      </c>
      <c r="BJ1626" s="19" t="s">
        <v>8</v>
      </c>
      <c r="BK1626" s="186">
        <f>ROUND(I1626*H1626,0)</f>
        <v>0</v>
      </c>
      <c r="BL1626" s="19" t="s">
        <v>415</v>
      </c>
      <c r="BM1626" s="185" t="s">
        <v>2487</v>
      </c>
    </row>
    <row r="1627" s="2" customFormat="1" ht="21.75" customHeight="1">
      <c r="A1627" s="38"/>
      <c r="B1627" s="173"/>
      <c r="C1627" s="174" t="s">
        <v>2488</v>
      </c>
      <c r="D1627" s="174" t="s">
        <v>323</v>
      </c>
      <c r="E1627" s="175" t="s">
        <v>2489</v>
      </c>
      <c r="F1627" s="176" t="s">
        <v>2490</v>
      </c>
      <c r="G1627" s="177" t="s">
        <v>418</v>
      </c>
      <c r="H1627" s="178">
        <v>26</v>
      </c>
      <c r="I1627" s="179"/>
      <c r="J1627" s="180">
        <f>ROUND(I1627*H1627,0)</f>
        <v>0</v>
      </c>
      <c r="K1627" s="176" t="s">
        <v>327</v>
      </c>
      <c r="L1627" s="39"/>
      <c r="M1627" s="181" t="s">
        <v>1</v>
      </c>
      <c r="N1627" s="182" t="s">
        <v>42</v>
      </c>
      <c r="O1627" s="77"/>
      <c r="P1627" s="183">
        <f>O1627*H1627</f>
        <v>0</v>
      </c>
      <c r="Q1627" s="183">
        <v>0.00026616250000000003</v>
      </c>
      <c r="R1627" s="183">
        <f>Q1627*H1627</f>
        <v>0.0069202250000000003</v>
      </c>
      <c r="S1627" s="183">
        <v>0</v>
      </c>
      <c r="T1627" s="184">
        <f>S1627*H1627</f>
        <v>0</v>
      </c>
      <c r="U1627" s="38"/>
      <c r="V1627" s="38"/>
      <c r="W1627" s="38"/>
      <c r="X1627" s="38"/>
      <c r="Y1627" s="38"/>
      <c r="Z1627" s="38"/>
      <c r="AA1627" s="38"/>
      <c r="AB1627" s="38"/>
      <c r="AC1627" s="38"/>
      <c r="AD1627" s="38"/>
      <c r="AE1627" s="38"/>
      <c r="AR1627" s="185" t="s">
        <v>415</v>
      </c>
      <c r="AT1627" s="185" t="s">
        <v>323</v>
      </c>
      <c r="AU1627" s="185" t="s">
        <v>85</v>
      </c>
      <c r="AY1627" s="19" t="s">
        <v>321</v>
      </c>
      <c r="BE1627" s="186">
        <f>IF(N1627="základní",J1627,0)</f>
        <v>0</v>
      </c>
      <c r="BF1627" s="186">
        <f>IF(N1627="snížená",J1627,0)</f>
        <v>0</v>
      </c>
      <c r="BG1627" s="186">
        <f>IF(N1627="zákl. přenesená",J1627,0)</f>
        <v>0</v>
      </c>
      <c r="BH1627" s="186">
        <f>IF(N1627="sníž. přenesená",J1627,0)</f>
        <v>0</v>
      </c>
      <c r="BI1627" s="186">
        <f>IF(N1627="nulová",J1627,0)</f>
        <v>0</v>
      </c>
      <c r="BJ1627" s="19" t="s">
        <v>8</v>
      </c>
      <c r="BK1627" s="186">
        <f>ROUND(I1627*H1627,0)</f>
        <v>0</v>
      </c>
      <c r="BL1627" s="19" t="s">
        <v>415</v>
      </c>
      <c r="BM1627" s="185" t="s">
        <v>2491</v>
      </c>
    </row>
    <row r="1628" s="13" customFormat="1">
      <c r="A1628" s="13"/>
      <c r="B1628" s="187"/>
      <c r="C1628" s="13"/>
      <c r="D1628" s="188" t="s">
        <v>329</v>
      </c>
      <c r="E1628" s="189" t="s">
        <v>1</v>
      </c>
      <c r="F1628" s="190" t="s">
        <v>2492</v>
      </c>
      <c r="G1628" s="13"/>
      <c r="H1628" s="191">
        <v>6</v>
      </c>
      <c r="I1628" s="192"/>
      <c r="J1628" s="13"/>
      <c r="K1628" s="13"/>
      <c r="L1628" s="187"/>
      <c r="M1628" s="193"/>
      <c r="N1628" s="194"/>
      <c r="O1628" s="194"/>
      <c r="P1628" s="194"/>
      <c r="Q1628" s="194"/>
      <c r="R1628" s="194"/>
      <c r="S1628" s="194"/>
      <c r="T1628" s="195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189" t="s">
        <v>329</v>
      </c>
      <c r="AU1628" s="189" t="s">
        <v>85</v>
      </c>
      <c r="AV1628" s="13" t="s">
        <v>85</v>
      </c>
      <c r="AW1628" s="13" t="s">
        <v>33</v>
      </c>
      <c r="AX1628" s="13" t="s">
        <v>77</v>
      </c>
      <c r="AY1628" s="189" t="s">
        <v>321</v>
      </c>
    </row>
    <row r="1629" s="13" customFormat="1">
      <c r="A1629" s="13"/>
      <c r="B1629" s="187"/>
      <c r="C1629" s="13"/>
      <c r="D1629" s="188" t="s">
        <v>329</v>
      </c>
      <c r="E1629" s="189" t="s">
        <v>1</v>
      </c>
      <c r="F1629" s="190" t="s">
        <v>2493</v>
      </c>
      <c r="G1629" s="13"/>
      <c r="H1629" s="191">
        <v>14</v>
      </c>
      <c r="I1629" s="192"/>
      <c r="J1629" s="13"/>
      <c r="K1629" s="13"/>
      <c r="L1629" s="187"/>
      <c r="M1629" s="193"/>
      <c r="N1629" s="194"/>
      <c r="O1629" s="194"/>
      <c r="P1629" s="194"/>
      <c r="Q1629" s="194"/>
      <c r="R1629" s="194"/>
      <c r="S1629" s="194"/>
      <c r="T1629" s="195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189" t="s">
        <v>329</v>
      </c>
      <c r="AU1629" s="189" t="s">
        <v>85</v>
      </c>
      <c r="AV1629" s="13" t="s">
        <v>85</v>
      </c>
      <c r="AW1629" s="13" t="s">
        <v>33</v>
      </c>
      <c r="AX1629" s="13" t="s">
        <v>77</v>
      </c>
      <c r="AY1629" s="189" t="s">
        <v>321</v>
      </c>
    </row>
    <row r="1630" s="13" customFormat="1">
      <c r="A1630" s="13"/>
      <c r="B1630" s="187"/>
      <c r="C1630" s="13"/>
      <c r="D1630" s="188" t="s">
        <v>329</v>
      </c>
      <c r="E1630" s="189" t="s">
        <v>1</v>
      </c>
      <c r="F1630" s="190" t="s">
        <v>2494</v>
      </c>
      <c r="G1630" s="13"/>
      <c r="H1630" s="191">
        <v>4</v>
      </c>
      <c r="I1630" s="192"/>
      <c r="J1630" s="13"/>
      <c r="K1630" s="13"/>
      <c r="L1630" s="187"/>
      <c r="M1630" s="193"/>
      <c r="N1630" s="194"/>
      <c r="O1630" s="194"/>
      <c r="P1630" s="194"/>
      <c r="Q1630" s="194"/>
      <c r="R1630" s="194"/>
      <c r="S1630" s="194"/>
      <c r="T1630" s="195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189" t="s">
        <v>329</v>
      </c>
      <c r="AU1630" s="189" t="s">
        <v>85</v>
      </c>
      <c r="AV1630" s="13" t="s">
        <v>85</v>
      </c>
      <c r="AW1630" s="13" t="s">
        <v>33</v>
      </c>
      <c r="AX1630" s="13" t="s">
        <v>77</v>
      </c>
      <c r="AY1630" s="189" t="s">
        <v>321</v>
      </c>
    </row>
    <row r="1631" s="13" customFormat="1">
      <c r="A1631" s="13"/>
      <c r="B1631" s="187"/>
      <c r="C1631" s="13"/>
      <c r="D1631" s="188" t="s">
        <v>329</v>
      </c>
      <c r="E1631" s="189" t="s">
        <v>1</v>
      </c>
      <c r="F1631" s="190" t="s">
        <v>2495</v>
      </c>
      <c r="G1631" s="13"/>
      <c r="H1631" s="191">
        <v>2</v>
      </c>
      <c r="I1631" s="192"/>
      <c r="J1631" s="13"/>
      <c r="K1631" s="13"/>
      <c r="L1631" s="187"/>
      <c r="M1631" s="193"/>
      <c r="N1631" s="194"/>
      <c r="O1631" s="194"/>
      <c r="P1631" s="194"/>
      <c r="Q1631" s="194"/>
      <c r="R1631" s="194"/>
      <c r="S1631" s="194"/>
      <c r="T1631" s="195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189" t="s">
        <v>329</v>
      </c>
      <c r="AU1631" s="189" t="s">
        <v>85</v>
      </c>
      <c r="AV1631" s="13" t="s">
        <v>85</v>
      </c>
      <c r="AW1631" s="13" t="s">
        <v>33</v>
      </c>
      <c r="AX1631" s="13" t="s">
        <v>77</v>
      </c>
      <c r="AY1631" s="189" t="s">
        <v>321</v>
      </c>
    </row>
    <row r="1632" s="14" customFormat="1">
      <c r="A1632" s="14"/>
      <c r="B1632" s="196"/>
      <c r="C1632" s="14"/>
      <c r="D1632" s="188" t="s">
        <v>329</v>
      </c>
      <c r="E1632" s="197" t="s">
        <v>1</v>
      </c>
      <c r="F1632" s="198" t="s">
        <v>346</v>
      </c>
      <c r="G1632" s="14"/>
      <c r="H1632" s="199">
        <v>26</v>
      </c>
      <c r="I1632" s="200"/>
      <c r="J1632" s="14"/>
      <c r="K1632" s="14"/>
      <c r="L1632" s="196"/>
      <c r="M1632" s="201"/>
      <c r="N1632" s="202"/>
      <c r="O1632" s="202"/>
      <c r="P1632" s="202"/>
      <c r="Q1632" s="202"/>
      <c r="R1632" s="202"/>
      <c r="S1632" s="202"/>
      <c r="T1632" s="203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197" t="s">
        <v>329</v>
      </c>
      <c r="AU1632" s="197" t="s">
        <v>85</v>
      </c>
      <c r="AV1632" s="14" t="s">
        <v>88</v>
      </c>
      <c r="AW1632" s="14" t="s">
        <v>33</v>
      </c>
      <c r="AX1632" s="14" t="s">
        <v>8</v>
      </c>
      <c r="AY1632" s="197" t="s">
        <v>321</v>
      </c>
    </row>
    <row r="1633" s="2" customFormat="1" ht="33" customHeight="1">
      <c r="A1633" s="38"/>
      <c r="B1633" s="173"/>
      <c r="C1633" s="212" t="s">
        <v>2496</v>
      </c>
      <c r="D1633" s="212" t="s">
        <v>550</v>
      </c>
      <c r="E1633" s="213" t="s">
        <v>2497</v>
      </c>
      <c r="F1633" s="214" t="s">
        <v>2498</v>
      </c>
      <c r="G1633" s="215" t="s">
        <v>418</v>
      </c>
      <c r="H1633" s="216">
        <v>26</v>
      </c>
      <c r="I1633" s="217"/>
      <c r="J1633" s="218">
        <f>ROUND(I1633*H1633,0)</f>
        <v>0</v>
      </c>
      <c r="K1633" s="214" t="s">
        <v>327</v>
      </c>
      <c r="L1633" s="219"/>
      <c r="M1633" s="220" t="s">
        <v>1</v>
      </c>
      <c r="N1633" s="221" t="s">
        <v>42</v>
      </c>
      <c r="O1633" s="77"/>
      <c r="P1633" s="183">
        <f>O1633*H1633</f>
        <v>0</v>
      </c>
      <c r="Q1633" s="183">
        <v>0.053670000000000002</v>
      </c>
      <c r="R1633" s="183">
        <f>Q1633*H1633</f>
        <v>1.3954200000000001</v>
      </c>
      <c r="S1633" s="183">
        <v>0</v>
      </c>
      <c r="T1633" s="184">
        <f>S1633*H1633</f>
        <v>0</v>
      </c>
      <c r="U1633" s="38"/>
      <c r="V1633" s="38"/>
      <c r="W1633" s="38"/>
      <c r="X1633" s="38"/>
      <c r="Y1633" s="38"/>
      <c r="Z1633" s="38"/>
      <c r="AA1633" s="38"/>
      <c r="AB1633" s="38"/>
      <c r="AC1633" s="38"/>
      <c r="AD1633" s="38"/>
      <c r="AE1633" s="38"/>
      <c r="AR1633" s="185" t="s">
        <v>530</v>
      </c>
      <c r="AT1633" s="185" t="s">
        <v>550</v>
      </c>
      <c r="AU1633" s="185" t="s">
        <v>85</v>
      </c>
      <c r="AY1633" s="19" t="s">
        <v>321</v>
      </c>
      <c r="BE1633" s="186">
        <f>IF(N1633="základní",J1633,0)</f>
        <v>0</v>
      </c>
      <c r="BF1633" s="186">
        <f>IF(N1633="snížená",J1633,0)</f>
        <v>0</v>
      </c>
      <c r="BG1633" s="186">
        <f>IF(N1633="zákl. přenesená",J1633,0)</f>
        <v>0</v>
      </c>
      <c r="BH1633" s="186">
        <f>IF(N1633="sníž. přenesená",J1633,0)</f>
        <v>0</v>
      </c>
      <c r="BI1633" s="186">
        <f>IF(N1633="nulová",J1633,0)</f>
        <v>0</v>
      </c>
      <c r="BJ1633" s="19" t="s">
        <v>8</v>
      </c>
      <c r="BK1633" s="186">
        <f>ROUND(I1633*H1633,0)</f>
        <v>0</v>
      </c>
      <c r="BL1633" s="19" t="s">
        <v>415</v>
      </c>
      <c r="BM1633" s="185" t="s">
        <v>2499</v>
      </c>
    </row>
    <row r="1634" s="13" customFormat="1">
      <c r="A1634" s="13"/>
      <c r="B1634" s="187"/>
      <c r="C1634" s="13"/>
      <c r="D1634" s="188" t="s">
        <v>329</v>
      </c>
      <c r="E1634" s="189" t="s">
        <v>1</v>
      </c>
      <c r="F1634" s="190" t="s">
        <v>2492</v>
      </c>
      <c r="G1634" s="13"/>
      <c r="H1634" s="191">
        <v>6</v>
      </c>
      <c r="I1634" s="192"/>
      <c r="J1634" s="13"/>
      <c r="K1634" s="13"/>
      <c r="L1634" s="187"/>
      <c r="M1634" s="193"/>
      <c r="N1634" s="194"/>
      <c r="O1634" s="194"/>
      <c r="P1634" s="194"/>
      <c r="Q1634" s="194"/>
      <c r="R1634" s="194"/>
      <c r="S1634" s="194"/>
      <c r="T1634" s="195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189" t="s">
        <v>329</v>
      </c>
      <c r="AU1634" s="189" t="s">
        <v>85</v>
      </c>
      <c r="AV1634" s="13" t="s">
        <v>85</v>
      </c>
      <c r="AW1634" s="13" t="s">
        <v>33</v>
      </c>
      <c r="AX1634" s="13" t="s">
        <v>77</v>
      </c>
      <c r="AY1634" s="189" t="s">
        <v>321</v>
      </c>
    </row>
    <row r="1635" s="13" customFormat="1">
      <c r="A1635" s="13"/>
      <c r="B1635" s="187"/>
      <c r="C1635" s="13"/>
      <c r="D1635" s="188" t="s">
        <v>329</v>
      </c>
      <c r="E1635" s="189" t="s">
        <v>1</v>
      </c>
      <c r="F1635" s="190" t="s">
        <v>2493</v>
      </c>
      <c r="G1635" s="13"/>
      <c r="H1635" s="191">
        <v>14</v>
      </c>
      <c r="I1635" s="192"/>
      <c r="J1635" s="13"/>
      <c r="K1635" s="13"/>
      <c r="L1635" s="187"/>
      <c r="M1635" s="193"/>
      <c r="N1635" s="194"/>
      <c r="O1635" s="194"/>
      <c r="P1635" s="194"/>
      <c r="Q1635" s="194"/>
      <c r="R1635" s="194"/>
      <c r="S1635" s="194"/>
      <c r="T1635" s="195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189" t="s">
        <v>329</v>
      </c>
      <c r="AU1635" s="189" t="s">
        <v>85</v>
      </c>
      <c r="AV1635" s="13" t="s">
        <v>85</v>
      </c>
      <c r="AW1635" s="13" t="s">
        <v>33</v>
      </c>
      <c r="AX1635" s="13" t="s">
        <v>77</v>
      </c>
      <c r="AY1635" s="189" t="s">
        <v>321</v>
      </c>
    </row>
    <row r="1636" s="13" customFormat="1">
      <c r="A1636" s="13"/>
      <c r="B1636" s="187"/>
      <c r="C1636" s="13"/>
      <c r="D1636" s="188" t="s">
        <v>329</v>
      </c>
      <c r="E1636" s="189" t="s">
        <v>1</v>
      </c>
      <c r="F1636" s="190" t="s">
        <v>2494</v>
      </c>
      <c r="G1636" s="13"/>
      <c r="H1636" s="191">
        <v>4</v>
      </c>
      <c r="I1636" s="192"/>
      <c r="J1636" s="13"/>
      <c r="K1636" s="13"/>
      <c r="L1636" s="187"/>
      <c r="M1636" s="193"/>
      <c r="N1636" s="194"/>
      <c r="O1636" s="194"/>
      <c r="P1636" s="194"/>
      <c r="Q1636" s="194"/>
      <c r="R1636" s="194"/>
      <c r="S1636" s="194"/>
      <c r="T1636" s="195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189" t="s">
        <v>329</v>
      </c>
      <c r="AU1636" s="189" t="s">
        <v>85</v>
      </c>
      <c r="AV1636" s="13" t="s">
        <v>85</v>
      </c>
      <c r="AW1636" s="13" t="s">
        <v>33</v>
      </c>
      <c r="AX1636" s="13" t="s">
        <v>77</v>
      </c>
      <c r="AY1636" s="189" t="s">
        <v>321</v>
      </c>
    </row>
    <row r="1637" s="13" customFormat="1">
      <c r="A1637" s="13"/>
      <c r="B1637" s="187"/>
      <c r="C1637" s="13"/>
      <c r="D1637" s="188" t="s">
        <v>329</v>
      </c>
      <c r="E1637" s="189" t="s">
        <v>1</v>
      </c>
      <c r="F1637" s="190" t="s">
        <v>2495</v>
      </c>
      <c r="G1637" s="13"/>
      <c r="H1637" s="191">
        <v>2</v>
      </c>
      <c r="I1637" s="192"/>
      <c r="J1637" s="13"/>
      <c r="K1637" s="13"/>
      <c r="L1637" s="187"/>
      <c r="M1637" s="193"/>
      <c r="N1637" s="194"/>
      <c r="O1637" s="194"/>
      <c r="P1637" s="194"/>
      <c r="Q1637" s="194"/>
      <c r="R1637" s="194"/>
      <c r="S1637" s="194"/>
      <c r="T1637" s="195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189" t="s">
        <v>329</v>
      </c>
      <c r="AU1637" s="189" t="s">
        <v>85</v>
      </c>
      <c r="AV1637" s="13" t="s">
        <v>85</v>
      </c>
      <c r="AW1637" s="13" t="s">
        <v>33</v>
      </c>
      <c r="AX1637" s="13" t="s">
        <v>77</v>
      </c>
      <c r="AY1637" s="189" t="s">
        <v>321</v>
      </c>
    </row>
    <row r="1638" s="14" customFormat="1">
      <c r="A1638" s="14"/>
      <c r="B1638" s="196"/>
      <c r="C1638" s="14"/>
      <c r="D1638" s="188" t="s">
        <v>329</v>
      </c>
      <c r="E1638" s="197" t="s">
        <v>1</v>
      </c>
      <c r="F1638" s="198" t="s">
        <v>346</v>
      </c>
      <c r="G1638" s="14"/>
      <c r="H1638" s="199">
        <v>26</v>
      </c>
      <c r="I1638" s="200"/>
      <c r="J1638" s="14"/>
      <c r="K1638" s="14"/>
      <c r="L1638" s="196"/>
      <c r="M1638" s="201"/>
      <c r="N1638" s="202"/>
      <c r="O1638" s="202"/>
      <c r="P1638" s="202"/>
      <c r="Q1638" s="202"/>
      <c r="R1638" s="202"/>
      <c r="S1638" s="202"/>
      <c r="T1638" s="203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197" t="s">
        <v>329</v>
      </c>
      <c r="AU1638" s="197" t="s">
        <v>85</v>
      </c>
      <c r="AV1638" s="14" t="s">
        <v>88</v>
      </c>
      <c r="AW1638" s="14" t="s">
        <v>33</v>
      </c>
      <c r="AX1638" s="14" t="s">
        <v>8</v>
      </c>
      <c r="AY1638" s="197" t="s">
        <v>321</v>
      </c>
    </row>
    <row r="1639" s="2" customFormat="1" ht="16.5" customHeight="1">
      <c r="A1639" s="38"/>
      <c r="B1639" s="173"/>
      <c r="C1639" s="212" t="s">
        <v>2500</v>
      </c>
      <c r="D1639" s="212" t="s">
        <v>550</v>
      </c>
      <c r="E1639" s="213" t="s">
        <v>2501</v>
      </c>
      <c r="F1639" s="214" t="s">
        <v>2502</v>
      </c>
      <c r="G1639" s="215" t="s">
        <v>418</v>
      </c>
      <c r="H1639" s="216">
        <v>26</v>
      </c>
      <c r="I1639" s="217"/>
      <c r="J1639" s="218">
        <f>ROUND(I1639*H1639,0)</f>
        <v>0</v>
      </c>
      <c r="K1639" s="214" t="s">
        <v>1</v>
      </c>
      <c r="L1639" s="219"/>
      <c r="M1639" s="220" t="s">
        <v>1</v>
      </c>
      <c r="N1639" s="221" t="s">
        <v>42</v>
      </c>
      <c r="O1639" s="77"/>
      <c r="P1639" s="183">
        <f>O1639*H1639</f>
        <v>0</v>
      </c>
      <c r="Q1639" s="183">
        <v>0.0041999999999999997</v>
      </c>
      <c r="R1639" s="183">
        <f>Q1639*H1639</f>
        <v>0.10919999999999999</v>
      </c>
      <c r="S1639" s="183">
        <v>0</v>
      </c>
      <c r="T1639" s="184">
        <f>S1639*H1639</f>
        <v>0</v>
      </c>
      <c r="U1639" s="38"/>
      <c r="V1639" s="38"/>
      <c r="W1639" s="38"/>
      <c r="X1639" s="38"/>
      <c r="Y1639" s="38"/>
      <c r="Z1639" s="38"/>
      <c r="AA1639" s="38"/>
      <c r="AB1639" s="38"/>
      <c r="AC1639" s="38"/>
      <c r="AD1639" s="38"/>
      <c r="AE1639" s="38"/>
      <c r="AR1639" s="185" t="s">
        <v>530</v>
      </c>
      <c r="AT1639" s="185" t="s">
        <v>550</v>
      </c>
      <c r="AU1639" s="185" t="s">
        <v>85</v>
      </c>
      <c r="AY1639" s="19" t="s">
        <v>321</v>
      </c>
      <c r="BE1639" s="186">
        <f>IF(N1639="základní",J1639,0)</f>
        <v>0</v>
      </c>
      <c r="BF1639" s="186">
        <f>IF(N1639="snížená",J1639,0)</f>
        <v>0</v>
      </c>
      <c r="BG1639" s="186">
        <f>IF(N1639="zákl. přenesená",J1639,0)</f>
        <v>0</v>
      </c>
      <c r="BH1639" s="186">
        <f>IF(N1639="sníž. přenesená",J1639,0)</f>
        <v>0</v>
      </c>
      <c r="BI1639" s="186">
        <f>IF(N1639="nulová",J1639,0)</f>
        <v>0</v>
      </c>
      <c r="BJ1639" s="19" t="s">
        <v>8</v>
      </c>
      <c r="BK1639" s="186">
        <f>ROUND(I1639*H1639,0)</f>
        <v>0</v>
      </c>
      <c r="BL1639" s="19" t="s">
        <v>415</v>
      </c>
      <c r="BM1639" s="185" t="s">
        <v>2503</v>
      </c>
    </row>
    <row r="1640" s="2" customFormat="1" ht="16.5" customHeight="1">
      <c r="A1640" s="38"/>
      <c r="B1640" s="173"/>
      <c r="C1640" s="212" t="s">
        <v>2504</v>
      </c>
      <c r="D1640" s="212" t="s">
        <v>550</v>
      </c>
      <c r="E1640" s="213" t="s">
        <v>2505</v>
      </c>
      <c r="F1640" s="214" t="s">
        <v>2506</v>
      </c>
      <c r="G1640" s="215" t="s">
        <v>418</v>
      </c>
      <c r="H1640" s="216">
        <v>26</v>
      </c>
      <c r="I1640" s="217"/>
      <c r="J1640" s="218">
        <f>ROUND(I1640*H1640,0)</f>
        <v>0</v>
      </c>
      <c r="K1640" s="214" t="s">
        <v>1</v>
      </c>
      <c r="L1640" s="219"/>
      <c r="M1640" s="220" t="s">
        <v>1</v>
      </c>
      <c r="N1640" s="221" t="s">
        <v>42</v>
      </c>
      <c r="O1640" s="77"/>
      <c r="P1640" s="183">
        <f>O1640*H1640</f>
        <v>0</v>
      </c>
      <c r="Q1640" s="183">
        <v>0.00048999999999999998</v>
      </c>
      <c r="R1640" s="183">
        <f>Q1640*H1640</f>
        <v>0.01274</v>
      </c>
      <c r="S1640" s="183">
        <v>0</v>
      </c>
      <c r="T1640" s="184">
        <f>S1640*H1640</f>
        <v>0</v>
      </c>
      <c r="U1640" s="38"/>
      <c r="V1640" s="38"/>
      <c r="W1640" s="38"/>
      <c r="X1640" s="38"/>
      <c r="Y1640" s="38"/>
      <c r="Z1640" s="38"/>
      <c r="AA1640" s="38"/>
      <c r="AB1640" s="38"/>
      <c r="AC1640" s="38"/>
      <c r="AD1640" s="38"/>
      <c r="AE1640" s="38"/>
      <c r="AR1640" s="185" t="s">
        <v>530</v>
      </c>
      <c r="AT1640" s="185" t="s">
        <v>550</v>
      </c>
      <c r="AU1640" s="185" t="s">
        <v>85</v>
      </c>
      <c r="AY1640" s="19" t="s">
        <v>321</v>
      </c>
      <c r="BE1640" s="186">
        <f>IF(N1640="základní",J1640,0)</f>
        <v>0</v>
      </c>
      <c r="BF1640" s="186">
        <f>IF(N1640="snížená",J1640,0)</f>
        <v>0</v>
      </c>
      <c r="BG1640" s="186">
        <f>IF(N1640="zákl. přenesená",J1640,0)</f>
        <v>0</v>
      </c>
      <c r="BH1640" s="186">
        <f>IF(N1640="sníž. přenesená",J1640,0)</f>
        <v>0</v>
      </c>
      <c r="BI1640" s="186">
        <f>IF(N1640="nulová",J1640,0)</f>
        <v>0</v>
      </c>
      <c r="BJ1640" s="19" t="s">
        <v>8</v>
      </c>
      <c r="BK1640" s="186">
        <f>ROUND(I1640*H1640,0)</f>
        <v>0</v>
      </c>
      <c r="BL1640" s="19" t="s">
        <v>415</v>
      </c>
      <c r="BM1640" s="185" t="s">
        <v>2507</v>
      </c>
    </row>
    <row r="1641" s="2" customFormat="1" ht="16.5" customHeight="1">
      <c r="A1641" s="38"/>
      <c r="B1641" s="173"/>
      <c r="C1641" s="212" t="s">
        <v>2508</v>
      </c>
      <c r="D1641" s="212" t="s">
        <v>550</v>
      </c>
      <c r="E1641" s="213" t="s">
        <v>2509</v>
      </c>
      <c r="F1641" s="214" t="s">
        <v>2510</v>
      </c>
      <c r="G1641" s="215" t="s">
        <v>418</v>
      </c>
      <c r="H1641" s="216">
        <v>10</v>
      </c>
      <c r="I1641" s="217"/>
      <c r="J1641" s="218">
        <f>ROUND(I1641*H1641,0)</f>
        <v>0</v>
      </c>
      <c r="K1641" s="214" t="s">
        <v>327</v>
      </c>
      <c r="L1641" s="219"/>
      <c r="M1641" s="220" t="s">
        <v>1</v>
      </c>
      <c r="N1641" s="221" t="s">
        <v>42</v>
      </c>
      <c r="O1641" s="77"/>
      <c r="P1641" s="183">
        <f>O1641*H1641</f>
        <v>0</v>
      </c>
      <c r="Q1641" s="183">
        <v>0.00073999999999999999</v>
      </c>
      <c r="R1641" s="183">
        <f>Q1641*H1641</f>
        <v>0.0074000000000000003</v>
      </c>
      <c r="S1641" s="183">
        <v>0</v>
      </c>
      <c r="T1641" s="184">
        <f>S1641*H1641</f>
        <v>0</v>
      </c>
      <c r="U1641" s="38"/>
      <c r="V1641" s="38"/>
      <c r="W1641" s="38"/>
      <c r="X1641" s="38"/>
      <c r="Y1641" s="38"/>
      <c r="Z1641" s="38"/>
      <c r="AA1641" s="38"/>
      <c r="AB1641" s="38"/>
      <c r="AC1641" s="38"/>
      <c r="AD1641" s="38"/>
      <c r="AE1641" s="38"/>
      <c r="AR1641" s="185" t="s">
        <v>530</v>
      </c>
      <c r="AT1641" s="185" t="s">
        <v>550</v>
      </c>
      <c r="AU1641" s="185" t="s">
        <v>85</v>
      </c>
      <c r="AY1641" s="19" t="s">
        <v>321</v>
      </c>
      <c r="BE1641" s="186">
        <f>IF(N1641="základní",J1641,0)</f>
        <v>0</v>
      </c>
      <c r="BF1641" s="186">
        <f>IF(N1641="snížená",J1641,0)</f>
        <v>0</v>
      </c>
      <c r="BG1641" s="186">
        <f>IF(N1641="zákl. přenesená",J1641,0)</f>
        <v>0</v>
      </c>
      <c r="BH1641" s="186">
        <f>IF(N1641="sníž. přenesená",J1641,0)</f>
        <v>0</v>
      </c>
      <c r="BI1641" s="186">
        <f>IF(N1641="nulová",J1641,0)</f>
        <v>0</v>
      </c>
      <c r="BJ1641" s="19" t="s">
        <v>8</v>
      </c>
      <c r="BK1641" s="186">
        <f>ROUND(I1641*H1641,0)</f>
        <v>0</v>
      </c>
      <c r="BL1641" s="19" t="s">
        <v>415</v>
      </c>
      <c r="BM1641" s="185" t="s">
        <v>2511</v>
      </c>
    </row>
    <row r="1642" s="13" customFormat="1">
      <c r="A1642" s="13"/>
      <c r="B1642" s="187"/>
      <c r="C1642" s="13"/>
      <c r="D1642" s="188" t="s">
        <v>329</v>
      </c>
      <c r="E1642" s="189" t="s">
        <v>1</v>
      </c>
      <c r="F1642" s="190" t="s">
        <v>2492</v>
      </c>
      <c r="G1642" s="13"/>
      <c r="H1642" s="191">
        <v>6</v>
      </c>
      <c r="I1642" s="192"/>
      <c r="J1642" s="13"/>
      <c r="K1642" s="13"/>
      <c r="L1642" s="187"/>
      <c r="M1642" s="193"/>
      <c r="N1642" s="194"/>
      <c r="O1642" s="194"/>
      <c r="P1642" s="194"/>
      <c r="Q1642" s="194"/>
      <c r="R1642" s="194"/>
      <c r="S1642" s="194"/>
      <c r="T1642" s="195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189" t="s">
        <v>329</v>
      </c>
      <c r="AU1642" s="189" t="s">
        <v>85</v>
      </c>
      <c r="AV1642" s="13" t="s">
        <v>85</v>
      </c>
      <c r="AW1642" s="13" t="s">
        <v>33</v>
      </c>
      <c r="AX1642" s="13" t="s">
        <v>77</v>
      </c>
      <c r="AY1642" s="189" t="s">
        <v>321</v>
      </c>
    </row>
    <row r="1643" s="13" customFormat="1">
      <c r="A1643" s="13"/>
      <c r="B1643" s="187"/>
      <c r="C1643" s="13"/>
      <c r="D1643" s="188" t="s">
        <v>329</v>
      </c>
      <c r="E1643" s="189" t="s">
        <v>1</v>
      </c>
      <c r="F1643" s="190" t="s">
        <v>2494</v>
      </c>
      <c r="G1643" s="13"/>
      <c r="H1643" s="191">
        <v>4</v>
      </c>
      <c r="I1643" s="192"/>
      <c r="J1643" s="13"/>
      <c r="K1643" s="13"/>
      <c r="L1643" s="187"/>
      <c r="M1643" s="193"/>
      <c r="N1643" s="194"/>
      <c r="O1643" s="194"/>
      <c r="P1643" s="194"/>
      <c r="Q1643" s="194"/>
      <c r="R1643" s="194"/>
      <c r="S1643" s="194"/>
      <c r="T1643" s="195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189" t="s">
        <v>329</v>
      </c>
      <c r="AU1643" s="189" t="s">
        <v>85</v>
      </c>
      <c r="AV1643" s="13" t="s">
        <v>85</v>
      </c>
      <c r="AW1643" s="13" t="s">
        <v>33</v>
      </c>
      <c r="AX1643" s="13" t="s">
        <v>77</v>
      </c>
      <c r="AY1643" s="189" t="s">
        <v>321</v>
      </c>
    </row>
    <row r="1644" s="14" customFormat="1">
      <c r="A1644" s="14"/>
      <c r="B1644" s="196"/>
      <c r="C1644" s="14"/>
      <c r="D1644" s="188" t="s">
        <v>329</v>
      </c>
      <c r="E1644" s="197" t="s">
        <v>1</v>
      </c>
      <c r="F1644" s="198" t="s">
        <v>346</v>
      </c>
      <c r="G1644" s="14"/>
      <c r="H1644" s="199">
        <v>10</v>
      </c>
      <c r="I1644" s="200"/>
      <c r="J1644" s="14"/>
      <c r="K1644" s="14"/>
      <c r="L1644" s="196"/>
      <c r="M1644" s="201"/>
      <c r="N1644" s="202"/>
      <c r="O1644" s="202"/>
      <c r="P1644" s="202"/>
      <c r="Q1644" s="202"/>
      <c r="R1644" s="202"/>
      <c r="S1644" s="202"/>
      <c r="T1644" s="203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197" t="s">
        <v>329</v>
      </c>
      <c r="AU1644" s="197" t="s">
        <v>85</v>
      </c>
      <c r="AV1644" s="14" t="s">
        <v>88</v>
      </c>
      <c r="AW1644" s="14" t="s">
        <v>33</v>
      </c>
      <c r="AX1644" s="14" t="s">
        <v>8</v>
      </c>
      <c r="AY1644" s="197" t="s">
        <v>321</v>
      </c>
    </row>
    <row r="1645" s="2" customFormat="1" ht="16.5" customHeight="1">
      <c r="A1645" s="38"/>
      <c r="B1645" s="173"/>
      <c r="C1645" s="212" t="s">
        <v>2512</v>
      </c>
      <c r="D1645" s="212" t="s">
        <v>550</v>
      </c>
      <c r="E1645" s="213" t="s">
        <v>2513</v>
      </c>
      <c r="F1645" s="214" t="s">
        <v>2514</v>
      </c>
      <c r="G1645" s="215" t="s">
        <v>418</v>
      </c>
      <c r="H1645" s="216">
        <v>20</v>
      </c>
      <c r="I1645" s="217"/>
      <c r="J1645" s="218">
        <f>ROUND(I1645*H1645,0)</f>
        <v>0</v>
      </c>
      <c r="K1645" s="214" t="s">
        <v>1</v>
      </c>
      <c r="L1645" s="219"/>
      <c r="M1645" s="220" t="s">
        <v>1</v>
      </c>
      <c r="N1645" s="221" t="s">
        <v>42</v>
      </c>
      <c r="O1645" s="77"/>
      <c r="P1645" s="183">
        <f>O1645*H1645</f>
        <v>0</v>
      </c>
      <c r="Q1645" s="183">
        <v>0.00073999999999999999</v>
      </c>
      <c r="R1645" s="183">
        <f>Q1645*H1645</f>
        <v>0.014800000000000001</v>
      </c>
      <c r="S1645" s="183">
        <v>0</v>
      </c>
      <c r="T1645" s="184">
        <f>S1645*H1645</f>
        <v>0</v>
      </c>
      <c r="U1645" s="38"/>
      <c r="V1645" s="38"/>
      <c r="W1645" s="38"/>
      <c r="X1645" s="38"/>
      <c r="Y1645" s="38"/>
      <c r="Z1645" s="38"/>
      <c r="AA1645" s="38"/>
      <c r="AB1645" s="38"/>
      <c r="AC1645" s="38"/>
      <c r="AD1645" s="38"/>
      <c r="AE1645" s="38"/>
      <c r="AR1645" s="185" t="s">
        <v>530</v>
      </c>
      <c r="AT1645" s="185" t="s">
        <v>550</v>
      </c>
      <c r="AU1645" s="185" t="s">
        <v>85</v>
      </c>
      <c r="AY1645" s="19" t="s">
        <v>321</v>
      </c>
      <c r="BE1645" s="186">
        <f>IF(N1645="základní",J1645,0)</f>
        <v>0</v>
      </c>
      <c r="BF1645" s="186">
        <f>IF(N1645="snížená",J1645,0)</f>
        <v>0</v>
      </c>
      <c r="BG1645" s="186">
        <f>IF(N1645="zákl. přenesená",J1645,0)</f>
        <v>0</v>
      </c>
      <c r="BH1645" s="186">
        <f>IF(N1645="sníž. přenesená",J1645,0)</f>
        <v>0</v>
      </c>
      <c r="BI1645" s="186">
        <f>IF(N1645="nulová",J1645,0)</f>
        <v>0</v>
      </c>
      <c r="BJ1645" s="19" t="s">
        <v>8</v>
      </c>
      <c r="BK1645" s="186">
        <f>ROUND(I1645*H1645,0)</f>
        <v>0</v>
      </c>
      <c r="BL1645" s="19" t="s">
        <v>415</v>
      </c>
      <c r="BM1645" s="185" t="s">
        <v>2515</v>
      </c>
    </row>
    <row r="1646" s="13" customFormat="1">
      <c r="A1646" s="13"/>
      <c r="B1646" s="187"/>
      <c r="C1646" s="13"/>
      <c r="D1646" s="188" t="s">
        <v>329</v>
      </c>
      <c r="E1646" s="189" t="s">
        <v>1</v>
      </c>
      <c r="F1646" s="190" t="s">
        <v>2492</v>
      </c>
      <c r="G1646" s="13"/>
      <c r="H1646" s="191">
        <v>6</v>
      </c>
      <c r="I1646" s="192"/>
      <c r="J1646" s="13"/>
      <c r="K1646" s="13"/>
      <c r="L1646" s="187"/>
      <c r="M1646" s="193"/>
      <c r="N1646" s="194"/>
      <c r="O1646" s="194"/>
      <c r="P1646" s="194"/>
      <c r="Q1646" s="194"/>
      <c r="R1646" s="194"/>
      <c r="S1646" s="194"/>
      <c r="T1646" s="195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189" t="s">
        <v>329</v>
      </c>
      <c r="AU1646" s="189" t="s">
        <v>85</v>
      </c>
      <c r="AV1646" s="13" t="s">
        <v>85</v>
      </c>
      <c r="AW1646" s="13" t="s">
        <v>33</v>
      </c>
      <c r="AX1646" s="13" t="s">
        <v>77</v>
      </c>
      <c r="AY1646" s="189" t="s">
        <v>321</v>
      </c>
    </row>
    <row r="1647" s="13" customFormat="1">
      <c r="A1647" s="13"/>
      <c r="B1647" s="187"/>
      <c r="C1647" s="13"/>
      <c r="D1647" s="188" t="s">
        <v>329</v>
      </c>
      <c r="E1647" s="189" t="s">
        <v>1</v>
      </c>
      <c r="F1647" s="190" t="s">
        <v>2493</v>
      </c>
      <c r="G1647" s="13"/>
      <c r="H1647" s="191">
        <v>14</v>
      </c>
      <c r="I1647" s="192"/>
      <c r="J1647" s="13"/>
      <c r="K1647" s="13"/>
      <c r="L1647" s="187"/>
      <c r="M1647" s="193"/>
      <c r="N1647" s="194"/>
      <c r="O1647" s="194"/>
      <c r="P1647" s="194"/>
      <c r="Q1647" s="194"/>
      <c r="R1647" s="194"/>
      <c r="S1647" s="194"/>
      <c r="T1647" s="195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189" t="s">
        <v>329</v>
      </c>
      <c r="AU1647" s="189" t="s">
        <v>85</v>
      </c>
      <c r="AV1647" s="13" t="s">
        <v>85</v>
      </c>
      <c r="AW1647" s="13" t="s">
        <v>33</v>
      </c>
      <c r="AX1647" s="13" t="s">
        <v>77</v>
      </c>
      <c r="AY1647" s="189" t="s">
        <v>321</v>
      </c>
    </row>
    <row r="1648" s="14" customFormat="1">
      <c r="A1648" s="14"/>
      <c r="B1648" s="196"/>
      <c r="C1648" s="14"/>
      <c r="D1648" s="188" t="s">
        <v>329</v>
      </c>
      <c r="E1648" s="197" t="s">
        <v>1</v>
      </c>
      <c r="F1648" s="198" t="s">
        <v>346</v>
      </c>
      <c r="G1648" s="14"/>
      <c r="H1648" s="199">
        <v>20</v>
      </c>
      <c r="I1648" s="200"/>
      <c r="J1648" s="14"/>
      <c r="K1648" s="14"/>
      <c r="L1648" s="196"/>
      <c r="M1648" s="201"/>
      <c r="N1648" s="202"/>
      <c r="O1648" s="202"/>
      <c r="P1648" s="202"/>
      <c r="Q1648" s="202"/>
      <c r="R1648" s="202"/>
      <c r="S1648" s="202"/>
      <c r="T1648" s="203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197" t="s">
        <v>329</v>
      </c>
      <c r="AU1648" s="197" t="s">
        <v>85</v>
      </c>
      <c r="AV1648" s="14" t="s">
        <v>88</v>
      </c>
      <c r="AW1648" s="14" t="s">
        <v>33</v>
      </c>
      <c r="AX1648" s="14" t="s">
        <v>8</v>
      </c>
      <c r="AY1648" s="197" t="s">
        <v>321</v>
      </c>
    </row>
    <row r="1649" s="2" customFormat="1" ht="16.5" customHeight="1">
      <c r="A1649" s="38"/>
      <c r="B1649" s="173"/>
      <c r="C1649" s="212" t="s">
        <v>2516</v>
      </c>
      <c r="D1649" s="212" t="s">
        <v>550</v>
      </c>
      <c r="E1649" s="213" t="s">
        <v>2517</v>
      </c>
      <c r="F1649" s="214" t="s">
        <v>2518</v>
      </c>
      <c r="G1649" s="215" t="s">
        <v>418</v>
      </c>
      <c r="H1649" s="216">
        <v>12</v>
      </c>
      <c r="I1649" s="217"/>
      <c r="J1649" s="218">
        <f>ROUND(I1649*H1649,0)</f>
        <v>0</v>
      </c>
      <c r="K1649" s="214" t="s">
        <v>1</v>
      </c>
      <c r="L1649" s="219"/>
      <c r="M1649" s="220" t="s">
        <v>1</v>
      </c>
      <c r="N1649" s="221" t="s">
        <v>42</v>
      </c>
      <c r="O1649" s="77"/>
      <c r="P1649" s="183">
        <f>O1649*H1649</f>
        <v>0</v>
      </c>
      <c r="Q1649" s="183">
        <v>0.00073999999999999999</v>
      </c>
      <c r="R1649" s="183">
        <f>Q1649*H1649</f>
        <v>0.008879999999999999</v>
      </c>
      <c r="S1649" s="183">
        <v>0</v>
      </c>
      <c r="T1649" s="184">
        <f>S1649*H1649</f>
        <v>0</v>
      </c>
      <c r="U1649" s="38"/>
      <c r="V1649" s="38"/>
      <c r="W1649" s="38"/>
      <c r="X1649" s="38"/>
      <c r="Y1649" s="38"/>
      <c r="Z1649" s="38"/>
      <c r="AA1649" s="38"/>
      <c r="AB1649" s="38"/>
      <c r="AC1649" s="38"/>
      <c r="AD1649" s="38"/>
      <c r="AE1649" s="38"/>
      <c r="AR1649" s="185" t="s">
        <v>530</v>
      </c>
      <c r="AT1649" s="185" t="s">
        <v>550</v>
      </c>
      <c r="AU1649" s="185" t="s">
        <v>85</v>
      </c>
      <c r="AY1649" s="19" t="s">
        <v>321</v>
      </c>
      <c r="BE1649" s="186">
        <f>IF(N1649="základní",J1649,0)</f>
        <v>0</v>
      </c>
      <c r="BF1649" s="186">
        <f>IF(N1649="snížená",J1649,0)</f>
        <v>0</v>
      </c>
      <c r="BG1649" s="186">
        <f>IF(N1649="zákl. přenesená",J1649,0)</f>
        <v>0</v>
      </c>
      <c r="BH1649" s="186">
        <f>IF(N1649="sníž. přenesená",J1649,0)</f>
        <v>0</v>
      </c>
      <c r="BI1649" s="186">
        <f>IF(N1649="nulová",J1649,0)</f>
        <v>0</v>
      </c>
      <c r="BJ1649" s="19" t="s">
        <v>8</v>
      </c>
      <c r="BK1649" s="186">
        <f>ROUND(I1649*H1649,0)</f>
        <v>0</v>
      </c>
      <c r="BL1649" s="19" t="s">
        <v>415</v>
      </c>
      <c r="BM1649" s="185" t="s">
        <v>2519</v>
      </c>
    </row>
    <row r="1650" s="2" customFormat="1" ht="24.15" customHeight="1">
      <c r="A1650" s="38"/>
      <c r="B1650" s="173"/>
      <c r="C1650" s="174" t="s">
        <v>2520</v>
      </c>
      <c r="D1650" s="174" t="s">
        <v>323</v>
      </c>
      <c r="E1650" s="175" t="s">
        <v>2521</v>
      </c>
      <c r="F1650" s="176" t="s">
        <v>2522</v>
      </c>
      <c r="G1650" s="177" t="s">
        <v>497</v>
      </c>
      <c r="H1650" s="178">
        <v>1.3</v>
      </c>
      <c r="I1650" s="179"/>
      <c r="J1650" s="180">
        <f>ROUND(I1650*H1650,0)</f>
        <v>0</v>
      </c>
      <c r="K1650" s="176" t="s">
        <v>327</v>
      </c>
      <c r="L1650" s="39"/>
      <c r="M1650" s="181" t="s">
        <v>1</v>
      </c>
      <c r="N1650" s="182" t="s">
        <v>42</v>
      </c>
      <c r="O1650" s="77"/>
      <c r="P1650" s="183">
        <f>O1650*H1650</f>
        <v>0</v>
      </c>
      <c r="Q1650" s="183">
        <v>0</v>
      </c>
      <c r="R1650" s="183">
        <f>Q1650*H1650</f>
        <v>0</v>
      </c>
      <c r="S1650" s="183">
        <v>0</v>
      </c>
      <c r="T1650" s="184">
        <f>S1650*H1650</f>
        <v>0</v>
      </c>
      <c r="U1650" s="38"/>
      <c r="V1650" s="38"/>
      <c r="W1650" s="38"/>
      <c r="X1650" s="38"/>
      <c r="Y1650" s="38"/>
      <c r="Z1650" s="38"/>
      <c r="AA1650" s="38"/>
      <c r="AB1650" s="38"/>
      <c r="AC1650" s="38"/>
      <c r="AD1650" s="38"/>
      <c r="AE1650" s="38"/>
      <c r="AR1650" s="185" t="s">
        <v>415</v>
      </c>
      <c r="AT1650" s="185" t="s">
        <v>323</v>
      </c>
      <c r="AU1650" s="185" t="s">
        <v>85</v>
      </c>
      <c r="AY1650" s="19" t="s">
        <v>321</v>
      </c>
      <c r="BE1650" s="186">
        <f>IF(N1650="základní",J1650,0)</f>
        <v>0</v>
      </c>
      <c r="BF1650" s="186">
        <f>IF(N1650="snížená",J1650,0)</f>
        <v>0</v>
      </c>
      <c r="BG1650" s="186">
        <f>IF(N1650="zákl. přenesená",J1650,0)</f>
        <v>0</v>
      </c>
      <c r="BH1650" s="186">
        <f>IF(N1650="sníž. přenesená",J1650,0)</f>
        <v>0</v>
      </c>
      <c r="BI1650" s="186">
        <f>IF(N1650="nulová",J1650,0)</f>
        <v>0</v>
      </c>
      <c r="BJ1650" s="19" t="s">
        <v>8</v>
      </c>
      <c r="BK1650" s="186">
        <f>ROUND(I1650*H1650,0)</f>
        <v>0</v>
      </c>
      <c r="BL1650" s="19" t="s">
        <v>415</v>
      </c>
      <c r="BM1650" s="185" t="s">
        <v>2523</v>
      </c>
    </row>
    <row r="1651" s="13" customFormat="1">
      <c r="A1651" s="13"/>
      <c r="B1651" s="187"/>
      <c r="C1651" s="13"/>
      <c r="D1651" s="188" t="s">
        <v>329</v>
      </c>
      <c r="E1651" s="189" t="s">
        <v>1</v>
      </c>
      <c r="F1651" s="190" t="s">
        <v>2524</v>
      </c>
      <c r="G1651" s="13"/>
      <c r="H1651" s="191">
        <v>1.3</v>
      </c>
      <c r="I1651" s="192"/>
      <c r="J1651" s="13"/>
      <c r="K1651" s="13"/>
      <c r="L1651" s="187"/>
      <c r="M1651" s="193"/>
      <c r="N1651" s="194"/>
      <c r="O1651" s="194"/>
      <c r="P1651" s="194"/>
      <c r="Q1651" s="194"/>
      <c r="R1651" s="194"/>
      <c r="S1651" s="194"/>
      <c r="T1651" s="195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189" t="s">
        <v>329</v>
      </c>
      <c r="AU1651" s="189" t="s">
        <v>85</v>
      </c>
      <c r="AV1651" s="13" t="s">
        <v>85</v>
      </c>
      <c r="AW1651" s="13" t="s">
        <v>33</v>
      </c>
      <c r="AX1651" s="13" t="s">
        <v>8</v>
      </c>
      <c r="AY1651" s="189" t="s">
        <v>321</v>
      </c>
    </row>
    <row r="1652" s="2" customFormat="1" ht="24.15" customHeight="1">
      <c r="A1652" s="38"/>
      <c r="B1652" s="173"/>
      <c r="C1652" s="212" t="s">
        <v>2525</v>
      </c>
      <c r="D1652" s="212" t="s">
        <v>550</v>
      </c>
      <c r="E1652" s="213" t="s">
        <v>2526</v>
      </c>
      <c r="F1652" s="214" t="s">
        <v>2527</v>
      </c>
      <c r="G1652" s="215" t="s">
        <v>497</v>
      </c>
      <c r="H1652" s="216">
        <v>1.3</v>
      </c>
      <c r="I1652" s="217"/>
      <c r="J1652" s="218">
        <f>ROUND(I1652*H1652,0)</f>
        <v>0</v>
      </c>
      <c r="K1652" s="214" t="s">
        <v>327</v>
      </c>
      <c r="L1652" s="219"/>
      <c r="M1652" s="220" t="s">
        <v>1</v>
      </c>
      <c r="N1652" s="221" t="s">
        <v>42</v>
      </c>
      <c r="O1652" s="77"/>
      <c r="P1652" s="183">
        <f>O1652*H1652</f>
        <v>0</v>
      </c>
      <c r="Q1652" s="183">
        <v>0.0040000000000000001</v>
      </c>
      <c r="R1652" s="183">
        <f>Q1652*H1652</f>
        <v>0.0052000000000000006</v>
      </c>
      <c r="S1652" s="183">
        <v>0</v>
      </c>
      <c r="T1652" s="184">
        <f>S1652*H1652</f>
        <v>0</v>
      </c>
      <c r="U1652" s="38"/>
      <c r="V1652" s="38"/>
      <c r="W1652" s="38"/>
      <c r="X1652" s="38"/>
      <c r="Y1652" s="38"/>
      <c r="Z1652" s="38"/>
      <c r="AA1652" s="38"/>
      <c r="AB1652" s="38"/>
      <c r="AC1652" s="38"/>
      <c r="AD1652" s="38"/>
      <c r="AE1652" s="38"/>
      <c r="AR1652" s="185" t="s">
        <v>530</v>
      </c>
      <c r="AT1652" s="185" t="s">
        <v>550</v>
      </c>
      <c r="AU1652" s="185" t="s">
        <v>85</v>
      </c>
      <c r="AY1652" s="19" t="s">
        <v>321</v>
      </c>
      <c r="BE1652" s="186">
        <f>IF(N1652="základní",J1652,0)</f>
        <v>0</v>
      </c>
      <c r="BF1652" s="186">
        <f>IF(N1652="snížená",J1652,0)</f>
        <v>0</v>
      </c>
      <c r="BG1652" s="186">
        <f>IF(N1652="zákl. přenesená",J1652,0)</f>
        <v>0</v>
      </c>
      <c r="BH1652" s="186">
        <f>IF(N1652="sníž. přenesená",J1652,0)</f>
        <v>0</v>
      </c>
      <c r="BI1652" s="186">
        <f>IF(N1652="nulová",J1652,0)</f>
        <v>0</v>
      </c>
      <c r="BJ1652" s="19" t="s">
        <v>8</v>
      </c>
      <c r="BK1652" s="186">
        <f>ROUND(I1652*H1652,0)</f>
        <v>0</v>
      </c>
      <c r="BL1652" s="19" t="s">
        <v>415</v>
      </c>
      <c r="BM1652" s="185" t="s">
        <v>2528</v>
      </c>
    </row>
    <row r="1653" s="13" customFormat="1">
      <c r="A1653" s="13"/>
      <c r="B1653" s="187"/>
      <c r="C1653" s="13"/>
      <c r="D1653" s="188" t="s">
        <v>329</v>
      </c>
      <c r="E1653" s="189" t="s">
        <v>1</v>
      </c>
      <c r="F1653" s="190" t="s">
        <v>2524</v>
      </c>
      <c r="G1653" s="13"/>
      <c r="H1653" s="191">
        <v>1.3</v>
      </c>
      <c r="I1653" s="192"/>
      <c r="J1653" s="13"/>
      <c r="K1653" s="13"/>
      <c r="L1653" s="187"/>
      <c r="M1653" s="193"/>
      <c r="N1653" s="194"/>
      <c r="O1653" s="194"/>
      <c r="P1653" s="194"/>
      <c r="Q1653" s="194"/>
      <c r="R1653" s="194"/>
      <c r="S1653" s="194"/>
      <c r="T1653" s="195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189" t="s">
        <v>329</v>
      </c>
      <c r="AU1653" s="189" t="s">
        <v>85</v>
      </c>
      <c r="AV1653" s="13" t="s">
        <v>85</v>
      </c>
      <c r="AW1653" s="13" t="s">
        <v>33</v>
      </c>
      <c r="AX1653" s="13" t="s">
        <v>8</v>
      </c>
      <c r="AY1653" s="189" t="s">
        <v>321</v>
      </c>
    </row>
    <row r="1654" s="2" customFormat="1" ht="24.15" customHeight="1">
      <c r="A1654" s="38"/>
      <c r="B1654" s="173"/>
      <c r="C1654" s="174" t="s">
        <v>2529</v>
      </c>
      <c r="D1654" s="174" t="s">
        <v>323</v>
      </c>
      <c r="E1654" s="175" t="s">
        <v>2530</v>
      </c>
      <c r="F1654" s="176" t="s">
        <v>2531</v>
      </c>
      <c r="G1654" s="177" t="s">
        <v>497</v>
      </c>
      <c r="H1654" s="178">
        <v>60.530000000000001</v>
      </c>
      <c r="I1654" s="179"/>
      <c r="J1654" s="180">
        <f>ROUND(I1654*H1654,0)</f>
        <v>0</v>
      </c>
      <c r="K1654" s="176" t="s">
        <v>327</v>
      </c>
      <c r="L1654" s="39"/>
      <c r="M1654" s="181" t="s">
        <v>1</v>
      </c>
      <c r="N1654" s="182" t="s">
        <v>42</v>
      </c>
      <c r="O1654" s="77"/>
      <c r="P1654" s="183">
        <f>O1654*H1654</f>
        <v>0</v>
      </c>
      <c r="Q1654" s="183">
        <v>0</v>
      </c>
      <c r="R1654" s="183">
        <f>Q1654*H1654</f>
        <v>0</v>
      </c>
      <c r="S1654" s="183">
        <v>0</v>
      </c>
      <c r="T1654" s="184">
        <f>S1654*H1654</f>
        <v>0</v>
      </c>
      <c r="U1654" s="38"/>
      <c r="V1654" s="38"/>
      <c r="W1654" s="38"/>
      <c r="X1654" s="38"/>
      <c r="Y1654" s="38"/>
      <c r="Z1654" s="38"/>
      <c r="AA1654" s="38"/>
      <c r="AB1654" s="38"/>
      <c r="AC1654" s="38"/>
      <c r="AD1654" s="38"/>
      <c r="AE1654" s="38"/>
      <c r="AR1654" s="185" t="s">
        <v>415</v>
      </c>
      <c r="AT1654" s="185" t="s">
        <v>323</v>
      </c>
      <c r="AU1654" s="185" t="s">
        <v>85</v>
      </c>
      <c r="AY1654" s="19" t="s">
        <v>321</v>
      </c>
      <c r="BE1654" s="186">
        <f>IF(N1654="základní",J1654,0)</f>
        <v>0</v>
      </c>
      <c r="BF1654" s="186">
        <f>IF(N1654="snížená",J1654,0)</f>
        <v>0</v>
      </c>
      <c r="BG1654" s="186">
        <f>IF(N1654="zákl. přenesená",J1654,0)</f>
        <v>0</v>
      </c>
      <c r="BH1654" s="186">
        <f>IF(N1654="sníž. přenesená",J1654,0)</f>
        <v>0</v>
      </c>
      <c r="BI1654" s="186">
        <f>IF(N1654="nulová",J1654,0)</f>
        <v>0</v>
      </c>
      <c r="BJ1654" s="19" t="s">
        <v>8</v>
      </c>
      <c r="BK1654" s="186">
        <f>ROUND(I1654*H1654,0)</f>
        <v>0</v>
      </c>
      <c r="BL1654" s="19" t="s">
        <v>415</v>
      </c>
      <c r="BM1654" s="185" t="s">
        <v>2532</v>
      </c>
    </row>
    <row r="1655" s="13" customFormat="1">
      <c r="A1655" s="13"/>
      <c r="B1655" s="187"/>
      <c r="C1655" s="13"/>
      <c r="D1655" s="188" t="s">
        <v>329</v>
      </c>
      <c r="E1655" s="189" t="s">
        <v>1</v>
      </c>
      <c r="F1655" s="190" t="s">
        <v>2533</v>
      </c>
      <c r="G1655" s="13"/>
      <c r="H1655" s="191">
        <v>2.6000000000000001</v>
      </c>
      <c r="I1655" s="192"/>
      <c r="J1655" s="13"/>
      <c r="K1655" s="13"/>
      <c r="L1655" s="187"/>
      <c r="M1655" s="193"/>
      <c r="N1655" s="194"/>
      <c r="O1655" s="194"/>
      <c r="P1655" s="194"/>
      <c r="Q1655" s="194"/>
      <c r="R1655" s="194"/>
      <c r="S1655" s="194"/>
      <c r="T1655" s="195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189" t="s">
        <v>329</v>
      </c>
      <c r="AU1655" s="189" t="s">
        <v>85</v>
      </c>
      <c r="AV1655" s="13" t="s">
        <v>85</v>
      </c>
      <c r="AW1655" s="13" t="s">
        <v>33</v>
      </c>
      <c r="AX1655" s="13" t="s">
        <v>77</v>
      </c>
      <c r="AY1655" s="189" t="s">
        <v>321</v>
      </c>
    </row>
    <row r="1656" s="13" customFormat="1">
      <c r="A1656" s="13"/>
      <c r="B1656" s="187"/>
      <c r="C1656" s="13"/>
      <c r="D1656" s="188" t="s">
        <v>329</v>
      </c>
      <c r="E1656" s="189" t="s">
        <v>1</v>
      </c>
      <c r="F1656" s="190" t="s">
        <v>2534</v>
      </c>
      <c r="G1656" s="13"/>
      <c r="H1656" s="191">
        <v>4.2000000000000002</v>
      </c>
      <c r="I1656" s="192"/>
      <c r="J1656" s="13"/>
      <c r="K1656" s="13"/>
      <c r="L1656" s="187"/>
      <c r="M1656" s="193"/>
      <c r="N1656" s="194"/>
      <c r="O1656" s="194"/>
      <c r="P1656" s="194"/>
      <c r="Q1656" s="194"/>
      <c r="R1656" s="194"/>
      <c r="S1656" s="194"/>
      <c r="T1656" s="195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189" t="s">
        <v>329</v>
      </c>
      <c r="AU1656" s="189" t="s">
        <v>85</v>
      </c>
      <c r="AV1656" s="13" t="s">
        <v>85</v>
      </c>
      <c r="AW1656" s="13" t="s">
        <v>33</v>
      </c>
      <c r="AX1656" s="13" t="s">
        <v>77</v>
      </c>
      <c r="AY1656" s="189" t="s">
        <v>321</v>
      </c>
    </row>
    <row r="1657" s="14" customFormat="1">
      <c r="A1657" s="14"/>
      <c r="B1657" s="196"/>
      <c r="C1657" s="14"/>
      <c r="D1657" s="188" t="s">
        <v>329</v>
      </c>
      <c r="E1657" s="197" t="s">
        <v>1</v>
      </c>
      <c r="F1657" s="198" t="s">
        <v>346</v>
      </c>
      <c r="G1657" s="14"/>
      <c r="H1657" s="199">
        <v>6.7999999999999998</v>
      </c>
      <c r="I1657" s="200"/>
      <c r="J1657" s="14"/>
      <c r="K1657" s="14"/>
      <c r="L1657" s="196"/>
      <c r="M1657" s="201"/>
      <c r="N1657" s="202"/>
      <c r="O1657" s="202"/>
      <c r="P1657" s="202"/>
      <c r="Q1657" s="202"/>
      <c r="R1657" s="202"/>
      <c r="S1657" s="202"/>
      <c r="T1657" s="203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197" t="s">
        <v>329</v>
      </c>
      <c r="AU1657" s="197" t="s">
        <v>85</v>
      </c>
      <c r="AV1657" s="14" t="s">
        <v>88</v>
      </c>
      <c r="AW1657" s="14" t="s">
        <v>33</v>
      </c>
      <c r="AX1657" s="14" t="s">
        <v>77</v>
      </c>
      <c r="AY1657" s="197" t="s">
        <v>321</v>
      </c>
    </row>
    <row r="1658" s="13" customFormat="1">
      <c r="A1658" s="13"/>
      <c r="B1658" s="187"/>
      <c r="C1658" s="13"/>
      <c r="D1658" s="188" t="s">
        <v>329</v>
      </c>
      <c r="E1658" s="189" t="s">
        <v>1</v>
      </c>
      <c r="F1658" s="190" t="s">
        <v>2535</v>
      </c>
      <c r="G1658" s="13"/>
      <c r="H1658" s="191">
        <v>14.5</v>
      </c>
      <c r="I1658" s="192"/>
      <c r="J1658" s="13"/>
      <c r="K1658" s="13"/>
      <c r="L1658" s="187"/>
      <c r="M1658" s="193"/>
      <c r="N1658" s="194"/>
      <c r="O1658" s="194"/>
      <c r="P1658" s="194"/>
      <c r="Q1658" s="194"/>
      <c r="R1658" s="194"/>
      <c r="S1658" s="194"/>
      <c r="T1658" s="195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189" t="s">
        <v>329</v>
      </c>
      <c r="AU1658" s="189" t="s">
        <v>85</v>
      </c>
      <c r="AV1658" s="13" t="s">
        <v>85</v>
      </c>
      <c r="AW1658" s="13" t="s">
        <v>33</v>
      </c>
      <c r="AX1658" s="13" t="s">
        <v>77</v>
      </c>
      <c r="AY1658" s="189" t="s">
        <v>321</v>
      </c>
    </row>
    <row r="1659" s="13" customFormat="1">
      <c r="A1659" s="13"/>
      <c r="B1659" s="187"/>
      <c r="C1659" s="13"/>
      <c r="D1659" s="188" t="s">
        <v>329</v>
      </c>
      <c r="E1659" s="189" t="s">
        <v>1</v>
      </c>
      <c r="F1659" s="190" t="s">
        <v>2536</v>
      </c>
      <c r="G1659" s="13"/>
      <c r="H1659" s="191">
        <v>39.229999999999997</v>
      </c>
      <c r="I1659" s="192"/>
      <c r="J1659" s="13"/>
      <c r="K1659" s="13"/>
      <c r="L1659" s="187"/>
      <c r="M1659" s="193"/>
      <c r="N1659" s="194"/>
      <c r="O1659" s="194"/>
      <c r="P1659" s="194"/>
      <c r="Q1659" s="194"/>
      <c r="R1659" s="194"/>
      <c r="S1659" s="194"/>
      <c r="T1659" s="195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189" t="s">
        <v>329</v>
      </c>
      <c r="AU1659" s="189" t="s">
        <v>85</v>
      </c>
      <c r="AV1659" s="13" t="s">
        <v>85</v>
      </c>
      <c r="AW1659" s="13" t="s">
        <v>33</v>
      </c>
      <c r="AX1659" s="13" t="s">
        <v>77</v>
      </c>
      <c r="AY1659" s="189" t="s">
        <v>321</v>
      </c>
    </row>
    <row r="1660" s="14" customFormat="1">
      <c r="A1660" s="14"/>
      <c r="B1660" s="196"/>
      <c r="C1660" s="14"/>
      <c r="D1660" s="188" t="s">
        <v>329</v>
      </c>
      <c r="E1660" s="197" t="s">
        <v>1</v>
      </c>
      <c r="F1660" s="198" t="s">
        <v>2537</v>
      </c>
      <c r="G1660" s="14"/>
      <c r="H1660" s="199">
        <v>53.729999999999997</v>
      </c>
      <c r="I1660" s="200"/>
      <c r="J1660" s="14"/>
      <c r="K1660" s="14"/>
      <c r="L1660" s="196"/>
      <c r="M1660" s="201"/>
      <c r="N1660" s="202"/>
      <c r="O1660" s="202"/>
      <c r="P1660" s="202"/>
      <c r="Q1660" s="202"/>
      <c r="R1660" s="202"/>
      <c r="S1660" s="202"/>
      <c r="T1660" s="203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197" t="s">
        <v>329</v>
      </c>
      <c r="AU1660" s="197" t="s">
        <v>85</v>
      </c>
      <c r="AV1660" s="14" t="s">
        <v>88</v>
      </c>
      <c r="AW1660" s="14" t="s">
        <v>33</v>
      </c>
      <c r="AX1660" s="14" t="s">
        <v>77</v>
      </c>
      <c r="AY1660" s="197" t="s">
        <v>321</v>
      </c>
    </row>
    <row r="1661" s="15" customFormat="1">
      <c r="A1661" s="15"/>
      <c r="B1661" s="204"/>
      <c r="C1661" s="15"/>
      <c r="D1661" s="188" t="s">
        <v>329</v>
      </c>
      <c r="E1661" s="205" t="s">
        <v>1</v>
      </c>
      <c r="F1661" s="206" t="s">
        <v>442</v>
      </c>
      <c r="G1661" s="15"/>
      <c r="H1661" s="207">
        <v>60.530000000000001</v>
      </c>
      <c r="I1661" s="208"/>
      <c r="J1661" s="15"/>
      <c r="K1661" s="15"/>
      <c r="L1661" s="204"/>
      <c r="M1661" s="209"/>
      <c r="N1661" s="210"/>
      <c r="O1661" s="210"/>
      <c r="P1661" s="210"/>
      <c r="Q1661" s="210"/>
      <c r="R1661" s="210"/>
      <c r="S1661" s="210"/>
      <c r="T1661" s="211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T1661" s="205" t="s">
        <v>329</v>
      </c>
      <c r="AU1661" s="205" t="s">
        <v>85</v>
      </c>
      <c r="AV1661" s="15" t="s">
        <v>91</v>
      </c>
      <c r="AW1661" s="15" t="s">
        <v>33</v>
      </c>
      <c r="AX1661" s="15" t="s">
        <v>8</v>
      </c>
      <c r="AY1661" s="205" t="s">
        <v>321</v>
      </c>
    </row>
    <row r="1662" s="2" customFormat="1" ht="24.15" customHeight="1">
      <c r="A1662" s="38"/>
      <c r="B1662" s="173"/>
      <c r="C1662" s="212" t="s">
        <v>2538</v>
      </c>
      <c r="D1662" s="212" t="s">
        <v>550</v>
      </c>
      <c r="E1662" s="213" t="s">
        <v>2539</v>
      </c>
      <c r="F1662" s="214" t="s">
        <v>2540</v>
      </c>
      <c r="G1662" s="215" t="s">
        <v>497</v>
      </c>
      <c r="H1662" s="216">
        <v>6.7999999999999998</v>
      </c>
      <c r="I1662" s="217"/>
      <c r="J1662" s="218">
        <f>ROUND(I1662*H1662,0)</f>
        <v>0</v>
      </c>
      <c r="K1662" s="214" t="s">
        <v>327</v>
      </c>
      <c r="L1662" s="219"/>
      <c r="M1662" s="220" t="s">
        <v>1</v>
      </c>
      <c r="N1662" s="221" t="s">
        <v>42</v>
      </c>
      <c r="O1662" s="77"/>
      <c r="P1662" s="183">
        <f>O1662*H1662</f>
        <v>0</v>
      </c>
      <c r="Q1662" s="183">
        <v>0.0060000000000000001</v>
      </c>
      <c r="R1662" s="183">
        <f>Q1662*H1662</f>
        <v>0.040800000000000003</v>
      </c>
      <c r="S1662" s="183">
        <v>0</v>
      </c>
      <c r="T1662" s="184">
        <f>S1662*H1662</f>
        <v>0</v>
      </c>
      <c r="U1662" s="38"/>
      <c r="V1662" s="38"/>
      <c r="W1662" s="38"/>
      <c r="X1662" s="38"/>
      <c r="Y1662" s="38"/>
      <c r="Z1662" s="38"/>
      <c r="AA1662" s="38"/>
      <c r="AB1662" s="38"/>
      <c r="AC1662" s="38"/>
      <c r="AD1662" s="38"/>
      <c r="AE1662" s="38"/>
      <c r="AR1662" s="185" t="s">
        <v>530</v>
      </c>
      <c r="AT1662" s="185" t="s">
        <v>550</v>
      </c>
      <c r="AU1662" s="185" t="s">
        <v>85</v>
      </c>
      <c r="AY1662" s="19" t="s">
        <v>321</v>
      </c>
      <c r="BE1662" s="186">
        <f>IF(N1662="základní",J1662,0)</f>
        <v>0</v>
      </c>
      <c r="BF1662" s="186">
        <f>IF(N1662="snížená",J1662,0)</f>
        <v>0</v>
      </c>
      <c r="BG1662" s="186">
        <f>IF(N1662="zákl. přenesená",J1662,0)</f>
        <v>0</v>
      </c>
      <c r="BH1662" s="186">
        <f>IF(N1662="sníž. přenesená",J1662,0)</f>
        <v>0</v>
      </c>
      <c r="BI1662" s="186">
        <f>IF(N1662="nulová",J1662,0)</f>
        <v>0</v>
      </c>
      <c r="BJ1662" s="19" t="s">
        <v>8</v>
      </c>
      <c r="BK1662" s="186">
        <f>ROUND(I1662*H1662,0)</f>
        <v>0</v>
      </c>
      <c r="BL1662" s="19" t="s">
        <v>415</v>
      </c>
      <c r="BM1662" s="185" t="s">
        <v>2541</v>
      </c>
    </row>
    <row r="1663" s="13" customFormat="1">
      <c r="A1663" s="13"/>
      <c r="B1663" s="187"/>
      <c r="C1663" s="13"/>
      <c r="D1663" s="188" t="s">
        <v>329</v>
      </c>
      <c r="E1663" s="189" t="s">
        <v>1</v>
      </c>
      <c r="F1663" s="190" t="s">
        <v>2533</v>
      </c>
      <c r="G1663" s="13"/>
      <c r="H1663" s="191">
        <v>2.6000000000000001</v>
      </c>
      <c r="I1663" s="192"/>
      <c r="J1663" s="13"/>
      <c r="K1663" s="13"/>
      <c r="L1663" s="187"/>
      <c r="M1663" s="193"/>
      <c r="N1663" s="194"/>
      <c r="O1663" s="194"/>
      <c r="P1663" s="194"/>
      <c r="Q1663" s="194"/>
      <c r="R1663" s="194"/>
      <c r="S1663" s="194"/>
      <c r="T1663" s="195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189" t="s">
        <v>329</v>
      </c>
      <c r="AU1663" s="189" t="s">
        <v>85</v>
      </c>
      <c r="AV1663" s="13" t="s">
        <v>85</v>
      </c>
      <c r="AW1663" s="13" t="s">
        <v>33</v>
      </c>
      <c r="AX1663" s="13" t="s">
        <v>77</v>
      </c>
      <c r="AY1663" s="189" t="s">
        <v>321</v>
      </c>
    </row>
    <row r="1664" s="13" customFormat="1">
      <c r="A1664" s="13"/>
      <c r="B1664" s="187"/>
      <c r="C1664" s="13"/>
      <c r="D1664" s="188" t="s">
        <v>329</v>
      </c>
      <c r="E1664" s="189" t="s">
        <v>1</v>
      </c>
      <c r="F1664" s="190" t="s">
        <v>2534</v>
      </c>
      <c r="G1664" s="13"/>
      <c r="H1664" s="191">
        <v>4.2000000000000002</v>
      </c>
      <c r="I1664" s="192"/>
      <c r="J1664" s="13"/>
      <c r="K1664" s="13"/>
      <c r="L1664" s="187"/>
      <c r="M1664" s="193"/>
      <c r="N1664" s="194"/>
      <c r="O1664" s="194"/>
      <c r="P1664" s="194"/>
      <c r="Q1664" s="194"/>
      <c r="R1664" s="194"/>
      <c r="S1664" s="194"/>
      <c r="T1664" s="195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189" t="s">
        <v>329</v>
      </c>
      <c r="AU1664" s="189" t="s">
        <v>85</v>
      </c>
      <c r="AV1664" s="13" t="s">
        <v>85</v>
      </c>
      <c r="AW1664" s="13" t="s">
        <v>33</v>
      </c>
      <c r="AX1664" s="13" t="s">
        <v>77</v>
      </c>
      <c r="AY1664" s="189" t="s">
        <v>321</v>
      </c>
    </row>
    <row r="1665" s="14" customFormat="1">
      <c r="A1665" s="14"/>
      <c r="B1665" s="196"/>
      <c r="C1665" s="14"/>
      <c r="D1665" s="188" t="s">
        <v>329</v>
      </c>
      <c r="E1665" s="197" t="s">
        <v>1</v>
      </c>
      <c r="F1665" s="198" t="s">
        <v>346</v>
      </c>
      <c r="G1665" s="14"/>
      <c r="H1665" s="199">
        <v>6.7999999999999998</v>
      </c>
      <c r="I1665" s="200"/>
      <c r="J1665" s="14"/>
      <c r="K1665" s="14"/>
      <c r="L1665" s="196"/>
      <c r="M1665" s="201"/>
      <c r="N1665" s="202"/>
      <c r="O1665" s="202"/>
      <c r="P1665" s="202"/>
      <c r="Q1665" s="202"/>
      <c r="R1665" s="202"/>
      <c r="S1665" s="202"/>
      <c r="T1665" s="203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197" t="s">
        <v>329</v>
      </c>
      <c r="AU1665" s="197" t="s">
        <v>85</v>
      </c>
      <c r="AV1665" s="14" t="s">
        <v>88</v>
      </c>
      <c r="AW1665" s="14" t="s">
        <v>33</v>
      </c>
      <c r="AX1665" s="14" t="s">
        <v>8</v>
      </c>
      <c r="AY1665" s="197" t="s">
        <v>321</v>
      </c>
    </row>
    <row r="1666" s="2" customFormat="1" ht="24.15" customHeight="1">
      <c r="A1666" s="38"/>
      <c r="B1666" s="173"/>
      <c r="C1666" s="212" t="s">
        <v>2542</v>
      </c>
      <c r="D1666" s="212" t="s">
        <v>550</v>
      </c>
      <c r="E1666" s="213" t="s">
        <v>2543</v>
      </c>
      <c r="F1666" s="214" t="s">
        <v>2544</v>
      </c>
      <c r="G1666" s="215" t="s">
        <v>497</v>
      </c>
      <c r="H1666" s="216">
        <v>53.729999999999997</v>
      </c>
      <c r="I1666" s="217"/>
      <c r="J1666" s="218">
        <f>ROUND(I1666*H1666,0)</f>
        <v>0</v>
      </c>
      <c r="K1666" s="214" t="s">
        <v>327</v>
      </c>
      <c r="L1666" s="219"/>
      <c r="M1666" s="220" t="s">
        <v>1</v>
      </c>
      <c r="N1666" s="221" t="s">
        <v>42</v>
      </c>
      <c r="O1666" s="77"/>
      <c r="P1666" s="183">
        <f>O1666*H1666</f>
        <v>0</v>
      </c>
      <c r="Q1666" s="183">
        <v>0.0080000000000000002</v>
      </c>
      <c r="R1666" s="183">
        <f>Q1666*H1666</f>
        <v>0.42984</v>
      </c>
      <c r="S1666" s="183">
        <v>0</v>
      </c>
      <c r="T1666" s="184">
        <f>S1666*H1666</f>
        <v>0</v>
      </c>
      <c r="U1666" s="38"/>
      <c r="V1666" s="38"/>
      <c r="W1666" s="38"/>
      <c r="X1666" s="38"/>
      <c r="Y1666" s="38"/>
      <c r="Z1666" s="38"/>
      <c r="AA1666" s="38"/>
      <c r="AB1666" s="38"/>
      <c r="AC1666" s="38"/>
      <c r="AD1666" s="38"/>
      <c r="AE1666" s="38"/>
      <c r="AR1666" s="185" t="s">
        <v>530</v>
      </c>
      <c r="AT1666" s="185" t="s">
        <v>550</v>
      </c>
      <c r="AU1666" s="185" t="s">
        <v>85</v>
      </c>
      <c r="AY1666" s="19" t="s">
        <v>321</v>
      </c>
      <c r="BE1666" s="186">
        <f>IF(N1666="základní",J1666,0)</f>
        <v>0</v>
      </c>
      <c r="BF1666" s="186">
        <f>IF(N1666="snížená",J1666,0)</f>
        <v>0</v>
      </c>
      <c r="BG1666" s="186">
        <f>IF(N1666="zákl. přenesená",J1666,0)</f>
        <v>0</v>
      </c>
      <c r="BH1666" s="186">
        <f>IF(N1666="sníž. přenesená",J1666,0)</f>
        <v>0</v>
      </c>
      <c r="BI1666" s="186">
        <f>IF(N1666="nulová",J1666,0)</f>
        <v>0</v>
      </c>
      <c r="BJ1666" s="19" t="s">
        <v>8</v>
      </c>
      <c r="BK1666" s="186">
        <f>ROUND(I1666*H1666,0)</f>
        <v>0</v>
      </c>
      <c r="BL1666" s="19" t="s">
        <v>415</v>
      </c>
      <c r="BM1666" s="185" t="s">
        <v>2545</v>
      </c>
    </row>
    <row r="1667" s="13" customFormat="1">
      <c r="A1667" s="13"/>
      <c r="B1667" s="187"/>
      <c r="C1667" s="13"/>
      <c r="D1667" s="188" t="s">
        <v>329</v>
      </c>
      <c r="E1667" s="189" t="s">
        <v>1</v>
      </c>
      <c r="F1667" s="190" t="s">
        <v>2535</v>
      </c>
      <c r="G1667" s="13"/>
      <c r="H1667" s="191">
        <v>14.5</v>
      </c>
      <c r="I1667" s="192"/>
      <c r="J1667" s="13"/>
      <c r="K1667" s="13"/>
      <c r="L1667" s="187"/>
      <c r="M1667" s="193"/>
      <c r="N1667" s="194"/>
      <c r="O1667" s="194"/>
      <c r="P1667" s="194"/>
      <c r="Q1667" s="194"/>
      <c r="R1667" s="194"/>
      <c r="S1667" s="194"/>
      <c r="T1667" s="195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189" t="s">
        <v>329</v>
      </c>
      <c r="AU1667" s="189" t="s">
        <v>85</v>
      </c>
      <c r="AV1667" s="13" t="s">
        <v>85</v>
      </c>
      <c r="AW1667" s="13" t="s">
        <v>33</v>
      </c>
      <c r="AX1667" s="13" t="s">
        <v>77</v>
      </c>
      <c r="AY1667" s="189" t="s">
        <v>321</v>
      </c>
    </row>
    <row r="1668" s="13" customFormat="1">
      <c r="A1668" s="13"/>
      <c r="B1668" s="187"/>
      <c r="C1668" s="13"/>
      <c r="D1668" s="188" t="s">
        <v>329</v>
      </c>
      <c r="E1668" s="189" t="s">
        <v>1</v>
      </c>
      <c r="F1668" s="190" t="s">
        <v>2536</v>
      </c>
      <c r="G1668" s="13"/>
      <c r="H1668" s="191">
        <v>39.229999999999997</v>
      </c>
      <c r="I1668" s="192"/>
      <c r="J1668" s="13"/>
      <c r="K1668" s="13"/>
      <c r="L1668" s="187"/>
      <c r="M1668" s="193"/>
      <c r="N1668" s="194"/>
      <c r="O1668" s="194"/>
      <c r="P1668" s="194"/>
      <c r="Q1668" s="194"/>
      <c r="R1668" s="194"/>
      <c r="S1668" s="194"/>
      <c r="T1668" s="195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189" t="s">
        <v>329</v>
      </c>
      <c r="AU1668" s="189" t="s">
        <v>85</v>
      </c>
      <c r="AV1668" s="13" t="s">
        <v>85</v>
      </c>
      <c r="AW1668" s="13" t="s">
        <v>33</v>
      </c>
      <c r="AX1668" s="13" t="s">
        <v>77</v>
      </c>
      <c r="AY1668" s="189" t="s">
        <v>321</v>
      </c>
    </row>
    <row r="1669" s="14" customFormat="1">
      <c r="A1669" s="14"/>
      <c r="B1669" s="196"/>
      <c r="C1669" s="14"/>
      <c r="D1669" s="188" t="s">
        <v>329</v>
      </c>
      <c r="E1669" s="197" t="s">
        <v>1</v>
      </c>
      <c r="F1669" s="198" t="s">
        <v>2537</v>
      </c>
      <c r="G1669" s="14"/>
      <c r="H1669" s="199">
        <v>53.729999999999997</v>
      </c>
      <c r="I1669" s="200"/>
      <c r="J1669" s="14"/>
      <c r="K1669" s="14"/>
      <c r="L1669" s="196"/>
      <c r="M1669" s="201"/>
      <c r="N1669" s="202"/>
      <c r="O1669" s="202"/>
      <c r="P1669" s="202"/>
      <c r="Q1669" s="202"/>
      <c r="R1669" s="202"/>
      <c r="S1669" s="202"/>
      <c r="T1669" s="203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197" t="s">
        <v>329</v>
      </c>
      <c r="AU1669" s="197" t="s">
        <v>85</v>
      </c>
      <c r="AV1669" s="14" t="s">
        <v>88</v>
      </c>
      <c r="AW1669" s="14" t="s">
        <v>33</v>
      </c>
      <c r="AX1669" s="14" t="s">
        <v>8</v>
      </c>
      <c r="AY1669" s="197" t="s">
        <v>321</v>
      </c>
    </row>
    <row r="1670" s="2" customFormat="1" ht="24.15" customHeight="1">
      <c r="A1670" s="38"/>
      <c r="B1670" s="173"/>
      <c r="C1670" s="174" t="s">
        <v>2546</v>
      </c>
      <c r="D1670" s="174" t="s">
        <v>323</v>
      </c>
      <c r="E1670" s="175" t="s">
        <v>2547</v>
      </c>
      <c r="F1670" s="176" t="s">
        <v>2548</v>
      </c>
      <c r="G1670" s="177" t="s">
        <v>349</v>
      </c>
      <c r="H1670" s="178">
        <v>5.1310000000000002</v>
      </c>
      <c r="I1670" s="179"/>
      <c r="J1670" s="180">
        <f>ROUND(I1670*H1670,0)</f>
        <v>0</v>
      </c>
      <c r="K1670" s="176" t="s">
        <v>327</v>
      </c>
      <c r="L1670" s="39"/>
      <c r="M1670" s="181" t="s">
        <v>1</v>
      </c>
      <c r="N1670" s="182" t="s">
        <v>42</v>
      </c>
      <c r="O1670" s="77"/>
      <c r="P1670" s="183">
        <f>O1670*H1670</f>
        <v>0</v>
      </c>
      <c r="Q1670" s="183">
        <v>0</v>
      </c>
      <c r="R1670" s="183">
        <f>Q1670*H1670</f>
        <v>0</v>
      </c>
      <c r="S1670" s="183">
        <v>0</v>
      </c>
      <c r="T1670" s="184">
        <f>S1670*H1670</f>
        <v>0</v>
      </c>
      <c r="U1670" s="38"/>
      <c r="V1670" s="38"/>
      <c r="W1670" s="38"/>
      <c r="X1670" s="38"/>
      <c r="Y1670" s="38"/>
      <c r="Z1670" s="38"/>
      <c r="AA1670" s="38"/>
      <c r="AB1670" s="38"/>
      <c r="AC1670" s="38"/>
      <c r="AD1670" s="38"/>
      <c r="AE1670" s="38"/>
      <c r="AR1670" s="185" t="s">
        <v>415</v>
      </c>
      <c r="AT1670" s="185" t="s">
        <v>323</v>
      </c>
      <c r="AU1670" s="185" t="s">
        <v>85</v>
      </c>
      <c r="AY1670" s="19" t="s">
        <v>321</v>
      </c>
      <c r="BE1670" s="186">
        <f>IF(N1670="základní",J1670,0)</f>
        <v>0</v>
      </c>
      <c r="BF1670" s="186">
        <f>IF(N1670="snížená",J1670,0)</f>
        <v>0</v>
      </c>
      <c r="BG1670" s="186">
        <f>IF(N1670="zákl. přenesená",J1670,0)</f>
        <v>0</v>
      </c>
      <c r="BH1670" s="186">
        <f>IF(N1670="sníž. přenesená",J1670,0)</f>
        <v>0</v>
      </c>
      <c r="BI1670" s="186">
        <f>IF(N1670="nulová",J1670,0)</f>
        <v>0</v>
      </c>
      <c r="BJ1670" s="19" t="s">
        <v>8</v>
      </c>
      <c r="BK1670" s="186">
        <f>ROUND(I1670*H1670,0)</f>
        <v>0</v>
      </c>
      <c r="BL1670" s="19" t="s">
        <v>415</v>
      </c>
      <c r="BM1670" s="185" t="s">
        <v>2549</v>
      </c>
    </row>
    <row r="1671" s="12" customFormat="1" ht="22.8" customHeight="1">
      <c r="A1671" s="12"/>
      <c r="B1671" s="160"/>
      <c r="C1671" s="12"/>
      <c r="D1671" s="161" t="s">
        <v>76</v>
      </c>
      <c r="E1671" s="171" t="s">
        <v>2550</v>
      </c>
      <c r="F1671" s="171" t="s">
        <v>2551</v>
      </c>
      <c r="G1671" s="12"/>
      <c r="H1671" s="12"/>
      <c r="I1671" s="163"/>
      <c r="J1671" s="172">
        <f>BK1671</f>
        <v>0</v>
      </c>
      <c r="K1671" s="12"/>
      <c r="L1671" s="160"/>
      <c r="M1671" s="165"/>
      <c r="N1671" s="166"/>
      <c r="O1671" s="166"/>
      <c r="P1671" s="167">
        <f>SUM(P1672:P1701)</f>
        <v>0</v>
      </c>
      <c r="Q1671" s="166"/>
      <c r="R1671" s="167">
        <f>SUM(R1672:R1701)</f>
        <v>10.37879356</v>
      </c>
      <c r="S1671" s="166"/>
      <c r="T1671" s="168">
        <f>SUM(T1672:T1701)</f>
        <v>0.0090000000000000011</v>
      </c>
      <c r="U1671" s="12"/>
      <c r="V1671" s="12"/>
      <c r="W1671" s="12"/>
      <c r="X1671" s="12"/>
      <c r="Y1671" s="12"/>
      <c r="Z1671" s="12"/>
      <c r="AA1671" s="12"/>
      <c r="AB1671" s="12"/>
      <c r="AC1671" s="12"/>
      <c r="AD1671" s="12"/>
      <c r="AE1671" s="12"/>
      <c r="AR1671" s="161" t="s">
        <v>85</v>
      </c>
      <c r="AT1671" s="169" t="s">
        <v>76</v>
      </c>
      <c r="AU1671" s="169" t="s">
        <v>8</v>
      </c>
      <c r="AY1671" s="161" t="s">
        <v>321</v>
      </c>
      <c r="BK1671" s="170">
        <f>SUM(BK1672:BK1701)</f>
        <v>0</v>
      </c>
    </row>
    <row r="1672" s="2" customFormat="1" ht="21.75" customHeight="1">
      <c r="A1672" s="38"/>
      <c r="B1672" s="173"/>
      <c r="C1672" s="212" t="s">
        <v>2552</v>
      </c>
      <c r="D1672" s="212" t="s">
        <v>550</v>
      </c>
      <c r="E1672" s="213" t="s">
        <v>2553</v>
      </c>
      <c r="F1672" s="214" t="s">
        <v>2554</v>
      </c>
      <c r="G1672" s="215" t="s">
        <v>497</v>
      </c>
      <c r="H1672" s="216">
        <v>52.25</v>
      </c>
      <c r="I1672" s="217"/>
      <c r="J1672" s="218">
        <f>ROUND(I1672*H1672,0)</f>
        <v>0</v>
      </c>
      <c r="K1672" s="214" t="s">
        <v>1</v>
      </c>
      <c r="L1672" s="219"/>
      <c r="M1672" s="220" t="s">
        <v>1</v>
      </c>
      <c r="N1672" s="221" t="s">
        <v>42</v>
      </c>
      <c r="O1672" s="77"/>
      <c r="P1672" s="183">
        <f>O1672*H1672</f>
        <v>0</v>
      </c>
      <c r="Q1672" s="183">
        <v>0.02</v>
      </c>
      <c r="R1672" s="183">
        <f>Q1672*H1672</f>
        <v>1.0449999999999999</v>
      </c>
      <c r="S1672" s="183">
        <v>0</v>
      </c>
      <c r="T1672" s="184">
        <f>S1672*H1672</f>
        <v>0</v>
      </c>
      <c r="U1672" s="38"/>
      <c r="V1672" s="38"/>
      <c r="W1672" s="38"/>
      <c r="X1672" s="38"/>
      <c r="Y1672" s="38"/>
      <c r="Z1672" s="38"/>
      <c r="AA1672" s="38"/>
      <c r="AB1672" s="38"/>
      <c r="AC1672" s="38"/>
      <c r="AD1672" s="38"/>
      <c r="AE1672" s="38"/>
      <c r="AR1672" s="185" t="s">
        <v>530</v>
      </c>
      <c r="AT1672" s="185" t="s">
        <v>550</v>
      </c>
      <c r="AU1672" s="185" t="s">
        <v>85</v>
      </c>
      <c r="AY1672" s="19" t="s">
        <v>321</v>
      </c>
      <c r="BE1672" s="186">
        <f>IF(N1672="základní",J1672,0)</f>
        <v>0</v>
      </c>
      <c r="BF1672" s="186">
        <f>IF(N1672="snížená",J1672,0)</f>
        <v>0</v>
      </c>
      <c r="BG1672" s="186">
        <f>IF(N1672="zákl. přenesená",J1672,0)</f>
        <v>0</v>
      </c>
      <c r="BH1672" s="186">
        <f>IF(N1672="sníž. přenesená",J1672,0)</f>
        <v>0</v>
      </c>
      <c r="BI1672" s="186">
        <f>IF(N1672="nulová",J1672,0)</f>
        <v>0</v>
      </c>
      <c r="BJ1672" s="19" t="s">
        <v>8</v>
      </c>
      <c r="BK1672" s="186">
        <f>ROUND(I1672*H1672,0)</f>
        <v>0</v>
      </c>
      <c r="BL1672" s="19" t="s">
        <v>415</v>
      </c>
      <c r="BM1672" s="185" t="s">
        <v>2555</v>
      </c>
    </row>
    <row r="1673" s="13" customFormat="1">
      <c r="A1673" s="13"/>
      <c r="B1673" s="187"/>
      <c r="C1673" s="13"/>
      <c r="D1673" s="188" t="s">
        <v>329</v>
      </c>
      <c r="E1673" s="189" t="s">
        <v>1</v>
      </c>
      <c r="F1673" s="190" t="s">
        <v>2556</v>
      </c>
      <c r="G1673" s="13"/>
      <c r="H1673" s="191">
        <v>52.25</v>
      </c>
      <c r="I1673" s="192"/>
      <c r="J1673" s="13"/>
      <c r="K1673" s="13"/>
      <c r="L1673" s="187"/>
      <c r="M1673" s="193"/>
      <c r="N1673" s="194"/>
      <c r="O1673" s="194"/>
      <c r="P1673" s="194"/>
      <c r="Q1673" s="194"/>
      <c r="R1673" s="194"/>
      <c r="S1673" s="194"/>
      <c r="T1673" s="195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189" t="s">
        <v>329</v>
      </c>
      <c r="AU1673" s="189" t="s">
        <v>85</v>
      </c>
      <c r="AV1673" s="13" t="s">
        <v>85</v>
      </c>
      <c r="AW1673" s="13" t="s">
        <v>33</v>
      </c>
      <c r="AX1673" s="13" t="s">
        <v>8</v>
      </c>
      <c r="AY1673" s="189" t="s">
        <v>321</v>
      </c>
    </row>
    <row r="1674" s="2" customFormat="1" ht="16.5" customHeight="1">
      <c r="A1674" s="38"/>
      <c r="B1674" s="173"/>
      <c r="C1674" s="174" t="s">
        <v>2557</v>
      </c>
      <c r="D1674" s="174" t="s">
        <v>323</v>
      </c>
      <c r="E1674" s="175" t="s">
        <v>2558</v>
      </c>
      <c r="F1674" s="176" t="s">
        <v>2559</v>
      </c>
      <c r="G1674" s="177" t="s">
        <v>497</v>
      </c>
      <c r="H1674" s="178">
        <v>3</v>
      </c>
      <c r="I1674" s="179"/>
      <c r="J1674" s="180">
        <f>ROUND(I1674*H1674,0)</f>
        <v>0</v>
      </c>
      <c r="K1674" s="176" t="s">
        <v>327</v>
      </c>
      <c r="L1674" s="39"/>
      <c r="M1674" s="181" t="s">
        <v>1</v>
      </c>
      <c r="N1674" s="182" t="s">
        <v>42</v>
      </c>
      <c r="O1674" s="77"/>
      <c r="P1674" s="183">
        <f>O1674*H1674</f>
        <v>0</v>
      </c>
      <c r="Q1674" s="183">
        <v>0</v>
      </c>
      <c r="R1674" s="183">
        <f>Q1674*H1674</f>
        <v>0</v>
      </c>
      <c r="S1674" s="183">
        <v>0.0030000000000000001</v>
      </c>
      <c r="T1674" s="184">
        <f>S1674*H1674</f>
        <v>0.0090000000000000011</v>
      </c>
      <c r="U1674" s="38"/>
      <c r="V1674" s="38"/>
      <c r="W1674" s="38"/>
      <c r="X1674" s="38"/>
      <c r="Y1674" s="38"/>
      <c r="Z1674" s="38"/>
      <c r="AA1674" s="38"/>
      <c r="AB1674" s="38"/>
      <c r="AC1674" s="38"/>
      <c r="AD1674" s="38"/>
      <c r="AE1674" s="38"/>
      <c r="AR1674" s="185" t="s">
        <v>415</v>
      </c>
      <c r="AT1674" s="185" t="s">
        <v>323</v>
      </c>
      <c r="AU1674" s="185" t="s">
        <v>85</v>
      </c>
      <c r="AY1674" s="19" t="s">
        <v>321</v>
      </c>
      <c r="BE1674" s="186">
        <f>IF(N1674="základní",J1674,0)</f>
        <v>0</v>
      </c>
      <c r="BF1674" s="186">
        <f>IF(N1674="snížená",J1674,0)</f>
        <v>0</v>
      </c>
      <c r="BG1674" s="186">
        <f>IF(N1674="zákl. přenesená",J1674,0)</f>
        <v>0</v>
      </c>
      <c r="BH1674" s="186">
        <f>IF(N1674="sníž. přenesená",J1674,0)</f>
        <v>0</v>
      </c>
      <c r="BI1674" s="186">
        <f>IF(N1674="nulová",J1674,0)</f>
        <v>0</v>
      </c>
      <c r="BJ1674" s="19" t="s">
        <v>8</v>
      </c>
      <c r="BK1674" s="186">
        <f>ROUND(I1674*H1674,0)</f>
        <v>0</v>
      </c>
      <c r="BL1674" s="19" t="s">
        <v>415</v>
      </c>
      <c r="BM1674" s="185" t="s">
        <v>2560</v>
      </c>
    </row>
    <row r="1675" s="13" customFormat="1">
      <c r="A1675" s="13"/>
      <c r="B1675" s="187"/>
      <c r="C1675" s="13"/>
      <c r="D1675" s="188" t="s">
        <v>329</v>
      </c>
      <c r="E1675" s="189" t="s">
        <v>1</v>
      </c>
      <c r="F1675" s="190" t="s">
        <v>2561</v>
      </c>
      <c r="G1675" s="13"/>
      <c r="H1675" s="191">
        <v>3</v>
      </c>
      <c r="I1675" s="192"/>
      <c r="J1675" s="13"/>
      <c r="K1675" s="13"/>
      <c r="L1675" s="187"/>
      <c r="M1675" s="193"/>
      <c r="N1675" s="194"/>
      <c r="O1675" s="194"/>
      <c r="P1675" s="194"/>
      <c r="Q1675" s="194"/>
      <c r="R1675" s="194"/>
      <c r="S1675" s="194"/>
      <c r="T1675" s="195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189" t="s">
        <v>329</v>
      </c>
      <c r="AU1675" s="189" t="s">
        <v>85</v>
      </c>
      <c r="AV1675" s="13" t="s">
        <v>85</v>
      </c>
      <c r="AW1675" s="13" t="s">
        <v>33</v>
      </c>
      <c r="AX1675" s="13" t="s">
        <v>8</v>
      </c>
      <c r="AY1675" s="189" t="s">
        <v>321</v>
      </c>
    </row>
    <row r="1676" s="2" customFormat="1" ht="24.15" customHeight="1">
      <c r="A1676" s="38"/>
      <c r="B1676" s="173"/>
      <c r="C1676" s="174" t="s">
        <v>2562</v>
      </c>
      <c r="D1676" s="174" t="s">
        <v>323</v>
      </c>
      <c r="E1676" s="175" t="s">
        <v>2563</v>
      </c>
      <c r="F1676" s="176" t="s">
        <v>2564</v>
      </c>
      <c r="G1676" s="177" t="s">
        <v>497</v>
      </c>
      <c r="H1676" s="178">
        <v>3</v>
      </c>
      <c r="I1676" s="179"/>
      <c r="J1676" s="180">
        <f>ROUND(I1676*H1676,0)</f>
        <v>0</v>
      </c>
      <c r="K1676" s="176" t="s">
        <v>327</v>
      </c>
      <c r="L1676" s="39"/>
      <c r="M1676" s="181" t="s">
        <v>1</v>
      </c>
      <c r="N1676" s="182" t="s">
        <v>42</v>
      </c>
      <c r="O1676" s="77"/>
      <c r="P1676" s="183">
        <f>O1676*H1676</f>
        <v>0</v>
      </c>
      <c r="Q1676" s="183">
        <v>0.00016919999999999999</v>
      </c>
      <c r="R1676" s="183">
        <f>Q1676*H1676</f>
        <v>0.00050759999999999998</v>
      </c>
      <c r="S1676" s="183">
        <v>0</v>
      </c>
      <c r="T1676" s="184">
        <f>S1676*H1676</f>
        <v>0</v>
      </c>
      <c r="U1676" s="38"/>
      <c r="V1676" s="38"/>
      <c r="W1676" s="38"/>
      <c r="X1676" s="38"/>
      <c r="Y1676" s="38"/>
      <c r="Z1676" s="38"/>
      <c r="AA1676" s="38"/>
      <c r="AB1676" s="38"/>
      <c r="AC1676" s="38"/>
      <c r="AD1676" s="38"/>
      <c r="AE1676" s="38"/>
      <c r="AR1676" s="185" t="s">
        <v>415</v>
      </c>
      <c r="AT1676" s="185" t="s">
        <v>323</v>
      </c>
      <c r="AU1676" s="185" t="s">
        <v>85</v>
      </c>
      <c r="AY1676" s="19" t="s">
        <v>321</v>
      </c>
      <c r="BE1676" s="186">
        <f>IF(N1676="základní",J1676,0)</f>
        <v>0</v>
      </c>
      <c r="BF1676" s="186">
        <f>IF(N1676="snížená",J1676,0)</f>
        <v>0</v>
      </c>
      <c r="BG1676" s="186">
        <f>IF(N1676="zákl. přenesená",J1676,0)</f>
        <v>0</v>
      </c>
      <c r="BH1676" s="186">
        <f>IF(N1676="sníž. přenesená",J1676,0)</f>
        <v>0</v>
      </c>
      <c r="BI1676" s="186">
        <f>IF(N1676="nulová",J1676,0)</f>
        <v>0</v>
      </c>
      <c r="BJ1676" s="19" t="s">
        <v>8</v>
      </c>
      <c r="BK1676" s="186">
        <f>ROUND(I1676*H1676,0)</f>
        <v>0</v>
      </c>
      <c r="BL1676" s="19" t="s">
        <v>415</v>
      </c>
      <c r="BM1676" s="185" t="s">
        <v>2565</v>
      </c>
    </row>
    <row r="1677" s="13" customFormat="1">
      <c r="A1677" s="13"/>
      <c r="B1677" s="187"/>
      <c r="C1677" s="13"/>
      <c r="D1677" s="188" t="s">
        <v>329</v>
      </c>
      <c r="E1677" s="189" t="s">
        <v>1</v>
      </c>
      <c r="F1677" s="190" t="s">
        <v>2561</v>
      </c>
      <c r="G1677" s="13"/>
      <c r="H1677" s="191">
        <v>3</v>
      </c>
      <c r="I1677" s="192"/>
      <c r="J1677" s="13"/>
      <c r="K1677" s="13"/>
      <c r="L1677" s="187"/>
      <c r="M1677" s="193"/>
      <c r="N1677" s="194"/>
      <c r="O1677" s="194"/>
      <c r="P1677" s="194"/>
      <c r="Q1677" s="194"/>
      <c r="R1677" s="194"/>
      <c r="S1677" s="194"/>
      <c r="T1677" s="195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189" t="s">
        <v>329</v>
      </c>
      <c r="AU1677" s="189" t="s">
        <v>85</v>
      </c>
      <c r="AV1677" s="13" t="s">
        <v>85</v>
      </c>
      <c r="AW1677" s="13" t="s">
        <v>33</v>
      </c>
      <c r="AX1677" s="13" t="s">
        <v>8</v>
      </c>
      <c r="AY1677" s="189" t="s">
        <v>321</v>
      </c>
    </row>
    <row r="1678" s="2" customFormat="1" ht="16.5" customHeight="1">
      <c r="A1678" s="38"/>
      <c r="B1678" s="173"/>
      <c r="C1678" s="174" t="s">
        <v>2566</v>
      </c>
      <c r="D1678" s="174" t="s">
        <v>323</v>
      </c>
      <c r="E1678" s="175" t="s">
        <v>2567</v>
      </c>
      <c r="F1678" s="176" t="s">
        <v>2568</v>
      </c>
      <c r="G1678" s="177" t="s">
        <v>1125</v>
      </c>
      <c r="H1678" s="178">
        <v>614</v>
      </c>
      <c r="I1678" s="179"/>
      <c r="J1678" s="180">
        <f>ROUND(I1678*H1678,0)</f>
        <v>0</v>
      </c>
      <c r="K1678" s="176" t="s">
        <v>327</v>
      </c>
      <c r="L1678" s="39"/>
      <c r="M1678" s="181" t="s">
        <v>1</v>
      </c>
      <c r="N1678" s="182" t="s">
        <v>42</v>
      </c>
      <c r="O1678" s="77"/>
      <c r="P1678" s="183">
        <f>O1678*H1678</f>
        <v>0</v>
      </c>
      <c r="Q1678" s="183">
        <v>4.6999999999999997E-05</v>
      </c>
      <c r="R1678" s="183">
        <f>Q1678*H1678</f>
        <v>0.028857999999999998</v>
      </c>
      <c r="S1678" s="183">
        <v>0</v>
      </c>
      <c r="T1678" s="184">
        <f>S1678*H1678</f>
        <v>0</v>
      </c>
      <c r="U1678" s="38"/>
      <c r="V1678" s="38"/>
      <c r="W1678" s="38"/>
      <c r="X1678" s="38"/>
      <c r="Y1678" s="38"/>
      <c r="Z1678" s="38"/>
      <c r="AA1678" s="38"/>
      <c r="AB1678" s="38"/>
      <c r="AC1678" s="38"/>
      <c r="AD1678" s="38"/>
      <c r="AE1678" s="38"/>
      <c r="AR1678" s="185" t="s">
        <v>415</v>
      </c>
      <c r="AT1678" s="185" t="s">
        <v>323</v>
      </c>
      <c r="AU1678" s="185" t="s">
        <v>85</v>
      </c>
      <c r="AY1678" s="19" t="s">
        <v>321</v>
      </c>
      <c r="BE1678" s="186">
        <f>IF(N1678="základní",J1678,0)</f>
        <v>0</v>
      </c>
      <c r="BF1678" s="186">
        <f>IF(N1678="snížená",J1678,0)</f>
        <v>0</v>
      </c>
      <c r="BG1678" s="186">
        <f>IF(N1678="zákl. přenesená",J1678,0)</f>
        <v>0</v>
      </c>
      <c r="BH1678" s="186">
        <f>IF(N1678="sníž. přenesená",J1678,0)</f>
        <v>0</v>
      </c>
      <c r="BI1678" s="186">
        <f>IF(N1678="nulová",J1678,0)</f>
        <v>0</v>
      </c>
      <c r="BJ1678" s="19" t="s">
        <v>8</v>
      </c>
      <c r="BK1678" s="186">
        <f>ROUND(I1678*H1678,0)</f>
        <v>0</v>
      </c>
      <c r="BL1678" s="19" t="s">
        <v>415</v>
      </c>
      <c r="BM1678" s="185" t="s">
        <v>2569</v>
      </c>
    </row>
    <row r="1679" s="13" customFormat="1">
      <c r="A1679" s="13"/>
      <c r="B1679" s="187"/>
      <c r="C1679" s="13"/>
      <c r="D1679" s="188" t="s">
        <v>329</v>
      </c>
      <c r="E1679" s="189" t="s">
        <v>1</v>
      </c>
      <c r="F1679" s="190" t="s">
        <v>2570</v>
      </c>
      <c r="G1679" s="13"/>
      <c r="H1679" s="191">
        <v>299</v>
      </c>
      <c r="I1679" s="192"/>
      <c r="J1679" s="13"/>
      <c r="K1679" s="13"/>
      <c r="L1679" s="187"/>
      <c r="M1679" s="193"/>
      <c r="N1679" s="194"/>
      <c r="O1679" s="194"/>
      <c r="P1679" s="194"/>
      <c r="Q1679" s="194"/>
      <c r="R1679" s="194"/>
      <c r="S1679" s="194"/>
      <c r="T1679" s="195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189" t="s">
        <v>329</v>
      </c>
      <c r="AU1679" s="189" t="s">
        <v>85</v>
      </c>
      <c r="AV1679" s="13" t="s">
        <v>85</v>
      </c>
      <c r="AW1679" s="13" t="s">
        <v>33</v>
      </c>
      <c r="AX1679" s="13" t="s">
        <v>77</v>
      </c>
      <c r="AY1679" s="189" t="s">
        <v>321</v>
      </c>
    </row>
    <row r="1680" s="13" customFormat="1">
      <c r="A1680" s="13"/>
      <c r="B1680" s="187"/>
      <c r="C1680" s="13"/>
      <c r="D1680" s="188" t="s">
        <v>329</v>
      </c>
      <c r="E1680" s="189" t="s">
        <v>1</v>
      </c>
      <c r="F1680" s="190" t="s">
        <v>2571</v>
      </c>
      <c r="G1680" s="13"/>
      <c r="H1680" s="191">
        <v>315</v>
      </c>
      <c r="I1680" s="192"/>
      <c r="J1680" s="13"/>
      <c r="K1680" s="13"/>
      <c r="L1680" s="187"/>
      <c r="M1680" s="193"/>
      <c r="N1680" s="194"/>
      <c r="O1680" s="194"/>
      <c r="P1680" s="194"/>
      <c r="Q1680" s="194"/>
      <c r="R1680" s="194"/>
      <c r="S1680" s="194"/>
      <c r="T1680" s="195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189" t="s">
        <v>329</v>
      </c>
      <c r="AU1680" s="189" t="s">
        <v>85</v>
      </c>
      <c r="AV1680" s="13" t="s">
        <v>85</v>
      </c>
      <c r="AW1680" s="13" t="s">
        <v>33</v>
      </c>
      <c r="AX1680" s="13" t="s">
        <v>77</v>
      </c>
      <c r="AY1680" s="189" t="s">
        <v>321</v>
      </c>
    </row>
    <row r="1681" s="14" customFormat="1">
      <c r="A1681" s="14"/>
      <c r="B1681" s="196"/>
      <c r="C1681" s="14"/>
      <c r="D1681" s="188" t="s">
        <v>329</v>
      </c>
      <c r="E1681" s="197" t="s">
        <v>1</v>
      </c>
      <c r="F1681" s="198" t="s">
        <v>346</v>
      </c>
      <c r="G1681" s="14"/>
      <c r="H1681" s="199">
        <v>614</v>
      </c>
      <c r="I1681" s="200"/>
      <c r="J1681" s="14"/>
      <c r="K1681" s="14"/>
      <c r="L1681" s="196"/>
      <c r="M1681" s="201"/>
      <c r="N1681" s="202"/>
      <c r="O1681" s="202"/>
      <c r="P1681" s="202"/>
      <c r="Q1681" s="202"/>
      <c r="R1681" s="202"/>
      <c r="S1681" s="202"/>
      <c r="T1681" s="203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197" t="s">
        <v>329</v>
      </c>
      <c r="AU1681" s="197" t="s">
        <v>85</v>
      </c>
      <c r="AV1681" s="14" t="s">
        <v>88</v>
      </c>
      <c r="AW1681" s="14" t="s">
        <v>33</v>
      </c>
      <c r="AX1681" s="14" t="s">
        <v>8</v>
      </c>
      <c r="AY1681" s="197" t="s">
        <v>321</v>
      </c>
    </row>
    <row r="1682" s="2" customFormat="1" ht="24.15" customHeight="1">
      <c r="A1682" s="38"/>
      <c r="B1682" s="173"/>
      <c r="C1682" s="212" t="s">
        <v>2572</v>
      </c>
      <c r="D1682" s="212" t="s">
        <v>550</v>
      </c>
      <c r="E1682" s="213" t="s">
        <v>2573</v>
      </c>
      <c r="F1682" s="214" t="s">
        <v>2574</v>
      </c>
      <c r="G1682" s="215" t="s">
        <v>355</v>
      </c>
      <c r="H1682" s="216">
        <v>13</v>
      </c>
      <c r="I1682" s="217"/>
      <c r="J1682" s="218">
        <f>ROUND(I1682*H1682,0)</f>
        <v>0</v>
      </c>
      <c r="K1682" s="214" t="s">
        <v>1</v>
      </c>
      <c r="L1682" s="219"/>
      <c r="M1682" s="220" t="s">
        <v>1</v>
      </c>
      <c r="N1682" s="221" t="s">
        <v>42</v>
      </c>
      <c r="O1682" s="77"/>
      <c r="P1682" s="183">
        <f>O1682*H1682</f>
        <v>0</v>
      </c>
      <c r="Q1682" s="183">
        <v>0.023</v>
      </c>
      <c r="R1682" s="183">
        <f>Q1682*H1682</f>
        <v>0.29899999999999999</v>
      </c>
      <c r="S1682" s="183">
        <v>0</v>
      </c>
      <c r="T1682" s="184">
        <f>S1682*H1682</f>
        <v>0</v>
      </c>
      <c r="U1682" s="38"/>
      <c r="V1682" s="38"/>
      <c r="W1682" s="38"/>
      <c r="X1682" s="38"/>
      <c r="Y1682" s="38"/>
      <c r="Z1682" s="38"/>
      <c r="AA1682" s="38"/>
      <c r="AB1682" s="38"/>
      <c r="AC1682" s="38"/>
      <c r="AD1682" s="38"/>
      <c r="AE1682" s="38"/>
      <c r="AR1682" s="185" t="s">
        <v>530</v>
      </c>
      <c r="AT1682" s="185" t="s">
        <v>550</v>
      </c>
      <c r="AU1682" s="185" t="s">
        <v>85</v>
      </c>
      <c r="AY1682" s="19" t="s">
        <v>321</v>
      </c>
      <c r="BE1682" s="186">
        <f>IF(N1682="základní",J1682,0)</f>
        <v>0</v>
      </c>
      <c r="BF1682" s="186">
        <f>IF(N1682="snížená",J1682,0)</f>
        <v>0</v>
      </c>
      <c r="BG1682" s="186">
        <f>IF(N1682="zákl. přenesená",J1682,0)</f>
        <v>0</v>
      </c>
      <c r="BH1682" s="186">
        <f>IF(N1682="sníž. přenesená",J1682,0)</f>
        <v>0</v>
      </c>
      <c r="BI1682" s="186">
        <f>IF(N1682="nulová",J1682,0)</f>
        <v>0</v>
      </c>
      <c r="BJ1682" s="19" t="s">
        <v>8</v>
      </c>
      <c r="BK1682" s="186">
        <f>ROUND(I1682*H1682,0)</f>
        <v>0</v>
      </c>
      <c r="BL1682" s="19" t="s">
        <v>415</v>
      </c>
      <c r="BM1682" s="185" t="s">
        <v>2575</v>
      </c>
    </row>
    <row r="1683" s="13" customFormat="1">
      <c r="A1683" s="13"/>
      <c r="B1683" s="187"/>
      <c r="C1683" s="13"/>
      <c r="D1683" s="188" t="s">
        <v>329</v>
      </c>
      <c r="E1683" s="189" t="s">
        <v>1</v>
      </c>
      <c r="F1683" s="190" t="s">
        <v>2576</v>
      </c>
      <c r="G1683" s="13"/>
      <c r="H1683" s="191">
        <v>13</v>
      </c>
      <c r="I1683" s="192"/>
      <c r="J1683" s="13"/>
      <c r="K1683" s="13"/>
      <c r="L1683" s="187"/>
      <c r="M1683" s="193"/>
      <c r="N1683" s="194"/>
      <c r="O1683" s="194"/>
      <c r="P1683" s="194"/>
      <c r="Q1683" s="194"/>
      <c r="R1683" s="194"/>
      <c r="S1683" s="194"/>
      <c r="T1683" s="195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189" t="s">
        <v>329</v>
      </c>
      <c r="AU1683" s="189" t="s">
        <v>85</v>
      </c>
      <c r="AV1683" s="13" t="s">
        <v>85</v>
      </c>
      <c r="AW1683" s="13" t="s">
        <v>33</v>
      </c>
      <c r="AX1683" s="13" t="s">
        <v>8</v>
      </c>
      <c r="AY1683" s="189" t="s">
        <v>321</v>
      </c>
    </row>
    <row r="1684" s="2" customFormat="1" ht="24.15" customHeight="1">
      <c r="A1684" s="38"/>
      <c r="B1684" s="173"/>
      <c r="C1684" s="212" t="s">
        <v>2577</v>
      </c>
      <c r="D1684" s="212" t="s">
        <v>550</v>
      </c>
      <c r="E1684" s="213" t="s">
        <v>2578</v>
      </c>
      <c r="F1684" s="214" t="s">
        <v>2579</v>
      </c>
      <c r="G1684" s="215" t="s">
        <v>418</v>
      </c>
      <c r="H1684" s="216">
        <v>45</v>
      </c>
      <c r="I1684" s="217"/>
      <c r="J1684" s="218">
        <f>ROUND(I1684*H1684,0)</f>
        <v>0</v>
      </c>
      <c r="K1684" s="214" t="s">
        <v>1</v>
      </c>
      <c r="L1684" s="219"/>
      <c r="M1684" s="220" t="s">
        <v>1</v>
      </c>
      <c r="N1684" s="221" t="s">
        <v>42</v>
      </c>
      <c r="O1684" s="77"/>
      <c r="P1684" s="183">
        <f>O1684*H1684</f>
        <v>0</v>
      </c>
      <c r="Q1684" s="183">
        <v>0.0070000000000000001</v>
      </c>
      <c r="R1684" s="183">
        <f>Q1684*H1684</f>
        <v>0.315</v>
      </c>
      <c r="S1684" s="183">
        <v>0</v>
      </c>
      <c r="T1684" s="184">
        <f>S1684*H1684</f>
        <v>0</v>
      </c>
      <c r="U1684" s="38"/>
      <c r="V1684" s="38"/>
      <c r="W1684" s="38"/>
      <c r="X1684" s="38"/>
      <c r="Y1684" s="38"/>
      <c r="Z1684" s="38"/>
      <c r="AA1684" s="38"/>
      <c r="AB1684" s="38"/>
      <c r="AC1684" s="38"/>
      <c r="AD1684" s="38"/>
      <c r="AE1684" s="38"/>
      <c r="AR1684" s="185" t="s">
        <v>530</v>
      </c>
      <c r="AT1684" s="185" t="s">
        <v>550</v>
      </c>
      <c r="AU1684" s="185" t="s">
        <v>85</v>
      </c>
      <c r="AY1684" s="19" t="s">
        <v>321</v>
      </c>
      <c r="BE1684" s="186">
        <f>IF(N1684="základní",J1684,0)</f>
        <v>0</v>
      </c>
      <c r="BF1684" s="186">
        <f>IF(N1684="snížená",J1684,0)</f>
        <v>0</v>
      </c>
      <c r="BG1684" s="186">
        <f>IF(N1684="zákl. přenesená",J1684,0)</f>
        <v>0</v>
      </c>
      <c r="BH1684" s="186">
        <f>IF(N1684="sníž. přenesená",J1684,0)</f>
        <v>0</v>
      </c>
      <c r="BI1684" s="186">
        <f>IF(N1684="nulová",J1684,0)</f>
        <v>0</v>
      </c>
      <c r="BJ1684" s="19" t="s">
        <v>8</v>
      </c>
      <c r="BK1684" s="186">
        <f>ROUND(I1684*H1684,0)</f>
        <v>0</v>
      </c>
      <c r="BL1684" s="19" t="s">
        <v>415</v>
      </c>
      <c r="BM1684" s="185" t="s">
        <v>2580</v>
      </c>
    </row>
    <row r="1685" s="13" customFormat="1">
      <c r="A1685" s="13"/>
      <c r="B1685" s="187"/>
      <c r="C1685" s="13"/>
      <c r="D1685" s="188" t="s">
        <v>329</v>
      </c>
      <c r="E1685" s="189" t="s">
        <v>1</v>
      </c>
      <c r="F1685" s="190" t="s">
        <v>2581</v>
      </c>
      <c r="G1685" s="13"/>
      <c r="H1685" s="191">
        <v>45</v>
      </c>
      <c r="I1685" s="192"/>
      <c r="J1685" s="13"/>
      <c r="K1685" s="13"/>
      <c r="L1685" s="187"/>
      <c r="M1685" s="193"/>
      <c r="N1685" s="194"/>
      <c r="O1685" s="194"/>
      <c r="P1685" s="194"/>
      <c r="Q1685" s="194"/>
      <c r="R1685" s="194"/>
      <c r="S1685" s="194"/>
      <c r="T1685" s="195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189" t="s">
        <v>329</v>
      </c>
      <c r="AU1685" s="189" t="s">
        <v>85</v>
      </c>
      <c r="AV1685" s="13" t="s">
        <v>85</v>
      </c>
      <c r="AW1685" s="13" t="s">
        <v>33</v>
      </c>
      <c r="AX1685" s="13" t="s">
        <v>8</v>
      </c>
      <c r="AY1685" s="189" t="s">
        <v>321</v>
      </c>
    </row>
    <row r="1686" s="2" customFormat="1" ht="24.15" customHeight="1">
      <c r="A1686" s="38"/>
      <c r="B1686" s="173"/>
      <c r="C1686" s="174" t="s">
        <v>2582</v>
      </c>
      <c r="D1686" s="174" t="s">
        <v>323</v>
      </c>
      <c r="E1686" s="175" t="s">
        <v>2583</v>
      </c>
      <c r="F1686" s="176" t="s">
        <v>2584</v>
      </c>
      <c r="G1686" s="177" t="s">
        <v>1125</v>
      </c>
      <c r="H1686" s="178">
        <v>840</v>
      </c>
      <c r="I1686" s="179"/>
      <c r="J1686" s="180">
        <f>ROUND(I1686*H1686,0)</f>
        <v>0</v>
      </c>
      <c r="K1686" s="176" t="s">
        <v>327</v>
      </c>
      <c r="L1686" s="39"/>
      <c r="M1686" s="181" t="s">
        <v>1</v>
      </c>
      <c r="N1686" s="182" t="s">
        <v>42</v>
      </c>
      <c r="O1686" s="77"/>
      <c r="P1686" s="183">
        <f>O1686*H1686</f>
        <v>0</v>
      </c>
      <c r="Q1686" s="183">
        <v>4.93375E-05</v>
      </c>
      <c r="R1686" s="183">
        <f>Q1686*H1686</f>
        <v>0.041443500000000001</v>
      </c>
      <c r="S1686" s="183">
        <v>0</v>
      </c>
      <c r="T1686" s="184">
        <f>S1686*H1686</f>
        <v>0</v>
      </c>
      <c r="U1686" s="38"/>
      <c r="V1686" s="38"/>
      <c r="W1686" s="38"/>
      <c r="X1686" s="38"/>
      <c r="Y1686" s="38"/>
      <c r="Z1686" s="38"/>
      <c r="AA1686" s="38"/>
      <c r="AB1686" s="38"/>
      <c r="AC1686" s="38"/>
      <c r="AD1686" s="38"/>
      <c r="AE1686" s="38"/>
      <c r="AR1686" s="185" t="s">
        <v>415</v>
      </c>
      <c r="AT1686" s="185" t="s">
        <v>323</v>
      </c>
      <c r="AU1686" s="185" t="s">
        <v>85</v>
      </c>
      <c r="AY1686" s="19" t="s">
        <v>321</v>
      </c>
      <c r="BE1686" s="186">
        <f>IF(N1686="základní",J1686,0)</f>
        <v>0</v>
      </c>
      <c r="BF1686" s="186">
        <f>IF(N1686="snížená",J1686,0)</f>
        <v>0</v>
      </c>
      <c r="BG1686" s="186">
        <f>IF(N1686="zákl. přenesená",J1686,0)</f>
        <v>0</v>
      </c>
      <c r="BH1686" s="186">
        <f>IF(N1686="sníž. přenesená",J1686,0)</f>
        <v>0</v>
      </c>
      <c r="BI1686" s="186">
        <f>IF(N1686="nulová",J1686,0)</f>
        <v>0</v>
      </c>
      <c r="BJ1686" s="19" t="s">
        <v>8</v>
      </c>
      <c r="BK1686" s="186">
        <f>ROUND(I1686*H1686,0)</f>
        <v>0</v>
      </c>
      <c r="BL1686" s="19" t="s">
        <v>415</v>
      </c>
      <c r="BM1686" s="185" t="s">
        <v>2585</v>
      </c>
    </row>
    <row r="1687" s="13" customFormat="1">
      <c r="A1687" s="13"/>
      <c r="B1687" s="187"/>
      <c r="C1687" s="13"/>
      <c r="D1687" s="188" t="s">
        <v>329</v>
      </c>
      <c r="E1687" s="189" t="s">
        <v>1</v>
      </c>
      <c r="F1687" s="190" t="s">
        <v>2586</v>
      </c>
      <c r="G1687" s="13"/>
      <c r="H1687" s="191">
        <v>840</v>
      </c>
      <c r="I1687" s="192"/>
      <c r="J1687" s="13"/>
      <c r="K1687" s="13"/>
      <c r="L1687" s="187"/>
      <c r="M1687" s="193"/>
      <c r="N1687" s="194"/>
      <c r="O1687" s="194"/>
      <c r="P1687" s="194"/>
      <c r="Q1687" s="194"/>
      <c r="R1687" s="194"/>
      <c r="S1687" s="194"/>
      <c r="T1687" s="195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189" t="s">
        <v>329</v>
      </c>
      <c r="AU1687" s="189" t="s">
        <v>85</v>
      </c>
      <c r="AV1687" s="13" t="s">
        <v>85</v>
      </c>
      <c r="AW1687" s="13" t="s">
        <v>33</v>
      </c>
      <c r="AX1687" s="13" t="s">
        <v>8</v>
      </c>
      <c r="AY1687" s="189" t="s">
        <v>321</v>
      </c>
    </row>
    <row r="1688" s="2" customFormat="1" ht="37.8" customHeight="1">
      <c r="A1688" s="38"/>
      <c r="B1688" s="173"/>
      <c r="C1688" s="212" t="s">
        <v>2587</v>
      </c>
      <c r="D1688" s="212" t="s">
        <v>550</v>
      </c>
      <c r="E1688" s="213" t="s">
        <v>2588</v>
      </c>
      <c r="F1688" s="214" t="s">
        <v>2589</v>
      </c>
      <c r="G1688" s="215" t="s">
        <v>349</v>
      </c>
      <c r="H1688" s="216">
        <v>0.83999999999999997</v>
      </c>
      <c r="I1688" s="217"/>
      <c r="J1688" s="218">
        <f>ROUND(I1688*H1688,0)</f>
        <v>0</v>
      </c>
      <c r="K1688" s="214" t="s">
        <v>1</v>
      </c>
      <c r="L1688" s="219"/>
      <c r="M1688" s="220" t="s">
        <v>1</v>
      </c>
      <c r="N1688" s="221" t="s">
        <v>42</v>
      </c>
      <c r="O1688" s="77"/>
      <c r="P1688" s="183">
        <f>O1688*H1688</f>
        <v>0</v>
      </c>
      <c r="Q1688" s="183">
        <v>1</v>
      </c>
      <c r="R1688" s="183">
        <f>Q1688*H1688</f>
        <v>0.83999999999999997</v>
      </c>
      <c r="S1688" s="183">
        <v>0</v>
      </c>
      <c r="T1688" s="184">
        <f>S1688*H1688</f>
        <v>0</v>
      </c>
      <c r="U1688" s="38"/>
      <c r="V1688" s="38"/>
      <c r="W1688" s="38"/>
      <c r="X1688" s="38"/>
      <c r="Y1688" s="38"/>
      <c r="Z1688" s="38"/>
      <c r="AA1688" s="38"/>
      <c r="AB1688" s="38"/>
      <c r="AC1688" s="38"/>
      <c r="AD1688" s="38"/>
      <c r="AE1688" s="38"/>
      <c r="AR1688" s="185" t="s">
        <v>530</v>
      </c>
      <c r="AT1688" s="185" t="s">
        <v>550</v>
      </c>
      <c r="AU1688" s="185" t="s">
        <v>85</v>
      </c>
      <c r="AY1688" s="19" t="s">
        <v>321</v>
      </c>
      <c r="BE1688" s="186">
        <f>IF(N1688="základní",J1688,0)</f>
        <v>0</v>
      </c>
      <c r="BF1688" s="186">
        <f>IF(N1688="snížená",J1688,0)</f>
        <v>0</v>
      </c>
      <c r="BG1688" s="186">
        <f>IF(N1688="zákl. přenesená",J1688,0)</f>
        <v>0</v>
      </c>
      <c r="BH1688" s="186">
        <f>IF(N1688="sníž. přenesená",J1688,0)</f>
        <v>0</v>
      </c>
      <c r="BI1688" s="186">
        <f>IF(N1688="nulová",J1688,0)</f>
        <v>0</v>
      </c>
      <c r="BJ1688" s="19" t="s">
        <v>8</v>
      </c>
      <c r="BK1688" s="186">
        <f>ROUND(I1688*H1688,0)</f>
        <v>0</v>
      </c>
      <c r="BL1688" s="19" t="s">
        <v>415</v>
      </c>
      <c r="BM1688" s="185" t="s">
        <v>2590</v>
      </c>
    </row>
    <row r="1689" s="13" customFormat="1">
      <c r="A1689" s="13"/>
      <c r="B1689" s="187"/>
      <c r="C1689" s="13"/>
      <c r="D1689" s="188" t="s">
        <v>329</v>
      </c>
      <c r="E1689" s="189" t="s">
        <v>1</v>
      </c>
      <c r="F1689" s="190" t="s">
        <v>2591</v>
      </c>
      <c r="G1689" s="13"/>
      <c r="H1689" s="191">
        <v>0.83999999999999997</v>
      </c>
      <c r="I1689" s="192"/>
      <c r="J1689" s="13"/>
      <c r="K1689" s="13"/>
      <c r="L1689" s="187"/>
      <c r="M1689" s="193"/>
      <c r="N1689" s="194"/>
      <c r="O1689" s="194"/>
      <c r="P1689" s="194"/>
      <c r="Q1689" s="194"/>
      <c r="R1689" s="194"/>
      <c r="S1689" s="194"/>
      <c r="T1689" s="195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189" t="s">
        <v>329</v>
      </c>
      <c r="AU1689" s="189" t="s">
        <v>85</v>
      </c>
      <c r="AV1689" s="13" t="s">
        <v>85</v>
      </c>
      <c r="AW1689" s="13" t="s">
        <v>33</v>
      </c>
      <c r="AX1689" s="13" t="s">
        <v>8</v>
      </c>
      <c r="AY1689" s="189" t="s">
        <v>321</v>
      </c>
    </row>
    <row r="1690" s="2" customFormat="1" ht="24.15" customHeight="1">
      <c r="A1690" s="38"/>
      <c r="B1690" s="173"/>
      <c r="C1690" s="174" t="s">
        <v>2592</v>
      </c>
      <c r="D1690" s="174" t="s">
        <v>323</v>
      </c>
      <c r="E1690" s="175" t="s">
        <v>2593</v>
      </c>
      <c r="F1690" s="176" t="s">
        <v>2594</v>
      </c>
      <c r="G1690" s="177" t="s">
        <v>1125</v>
      </c>
      <c r="H1690" s="178">
        <v>6808.1800000000003</v>
      </c>
      <c r="I1690" s="179"/>
      <c r="J1690" s="180">
        <f>ROUND(I1690*H1690,0)</f>
        <v>0</v>
      </c>
      <c r="K1690" s="176" t="s">
        <v>327</v>
      </c>
      <c r="L1690" s="39"/>
      <c r="M1690" s="181" t="s">
        <v>1</v>
      </c>
      <c r="N1690" s="182" t="s">
        <v>42</v>
      </c>
      <c r="O1690" s="77"/>
      <c r="P1690" s="183">
        <f>O1690*H1690</f>
        <v>0</v>
      </c>
      <c r="Q1690" s="183">
        <v>4.6999999999999997E-05</v>
      </c>
      <c r="R1690" s="183">
        <f>Q1690*H1690</f>
        <v>0.31998445999999997</v>
      </c>
      <c r="S1690" s="183">
        <v>0</v>
      </c>
      <c r="T1690" s="184">
        <f>S1690*H1690</f>
        <v>0</v>
      </c>
      <c r="U1690" s="38"/>
      <c r="V1690" s="38"/>
      <c r="W1690" s="38"/>
      <c r="X1690" s="38"/>
      <c r="Y1690" s="38"/>
      <c r="Z1690" s="38"/>
      <c r="AA1690" s="38"/>
      <c r="AB1690" s="38"/>
      <c r="AC1690" s="38"/>
      <c r="AD1690" s="38"/>
      <c r="AE1690" s="38"/>
      <c r="AR1690" s="185" t="s">
        <v>415</v>
      </c>
      <c r="AT1690" s="185" t="s">
        <v>323</v>
      </c>
      <c r="AU1690" s="185" t="s">
        <v>85</v>
      </c>
      <c r="AY1690" s="19" t="s">
        <v>321</v>
      </c>
      <c r="BE1690" s="186">
        <f>IF(N1690="základní",J1690,0)</f>
        <v>0</v>
      </c>
      <c r="BF1690" s="186">
        <f>IF(N1690="snížená",J1690,0)</f>
        <v>0</v>
      </c>
      <c r="BG1690" s="186">
        <f>IF(N1690="zákl. přenesená",J1690,0)</f>
        <v>0</v>
      </c>
      <c r="BH1690" s="186">
        <f>IF(N1690="sníž. přenesená",J1690,0)</f>
        <v>0</v>
      </c>
      <c r="BI1690" s="186">
        <f>IF(N1690="nulová",J1690,0)</f>
        <v>0</v>
      </c>
      <c r="BJ1690" s="19" t="s">
        <v>8</v>
      </c>
      <c r="BK1690" s="186">
        <f>ROUND(I1690*H1690,0)</f>
        <v>0</v>
      </c>
      <c r="BL1690" s="19" t="s">
        <v>415</v>
      </c>
      <c r="BM1690" s="185" t="s">
        <v>2595</v>
      </c>
    </row>
    <row r="1691" s="13" customFormat="1">
      <c r="A1691" s="13"/>
      <c r="B1691" s="187"/>
      <c r="C1691" s="13"/>
      <c r="D1691" s="188" t="s">
        <v>329</v>
      </c>
      <c r="E1691" s="189" t="s">
        <v>1</v>
      </c>
      <c r="F1691" s="190" t="s">
        <v>2596</v>
      </c>
      <c r="G1691" s="13"/>
      <c r="H1691" s="191">
        <v>1786.1800000000001</v>
      </c>
      <c r="I1691" s="192"/>
      <c r="J1691" s="13"/>
      <c r="K1691" s="13"/>
      <c r="L1691" s="187"/>
      <c r="M1691" s="193"/>
      <c r="N1691" s="194"/>
      <c r="O1691" s="194"/>
      <c r="P1691" s="194"/>
      <c r="Q1691" s="194"/>
      <c r="R1691" s="194"/>
      <c r="S1691" s="194"/>
      <c r="T1691" s="195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189" t="s">
        <v>329</v>
      </c>
      <c r="AU1691" s="189" t="s">
        <v>85</v>
      </c>
      <c r="AV1691" s="13" t="s">
        <v>85</v>
      </c>
      <c r="AW1691" s="13" t="s">
        <v>33</v>
      </c>
      <c r="AX1691" s="13" t="s">
        <v>77</v>
      </c>
      <c r="AY1691" s="189" t="s">
        <v>321</v>
      </c>
    </row>
    <row r="1692" s="13" customFormat="1">
      <c r="A1692" s="13"/>
      <c r="B1692" s="187"/>
      <c r="C1692" s="13"/>
      <c r="D1692" s="188" t="s">
        <v>329</v>
      </c>
      <c r="E1692" s="189" t="s">
        <v>1</v>
      </c>
      <c r="F1692" s="190" t="s">
        <v>2597</v>
      </c>
      <c r="G1692" s="13"/>
      <c r="H1692" s="191">
        <v>3528</v>
      </c>
      <c r="I1692" s="192"/>
      <c r="J1692" s="13"/>
      <c r="K1692" s="13"/>
      <c r="L1692" s="187"/>
      <c r="M1692" s="193"/>
      <c r="N1692" s="194"/>
      <c r="O1692" s="194"/>
      <c r="P1692" s="194"/>
      <c r="Q1692" s="194"/>
      <c r="R1692" s="194"/>
      <c r="S1692" s="194"/>
      <c r="T1692" s="195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189" t="s">
        <v>329</v>
      </c>
      <c r="AU1692" s="189" t="s">
        <v>85</v>
      </c>
      <c r="AV1692" s="13" t="s">
        <v>85</v>
      </c>
      <c r="AW1692" s="13" t="s">
        <v>33</v>
      </c>
      <c r="AX1692" s="13" t="s">
        <v>77</v>
      </c>
      <c r="AY1692" s="189" t="s">
        <v>321</v>
      </c>
    </row>
    <row r="1693" s="13" customFormat="1">
      <c r="A1693" s="13"/>
      <c r="B1693" s="187"/>
      <c r="C1693" s="13"/>
      <c r="D1693" s="188" t="s">
        <v>329</v>
      </c>
      <c r="E1693" s="189" t="s">
        <v>1</v>
      </c>
      <c r="F1693" s="190" t="s">
        <v>2598</v>
      </c>
      <c r="G1693" s="13"/>
      <c r="H1693" s="191">
        <v>1494</v>
      </c>
      <c r="I1693" s="192"/>
      <c r="J1693" s="13"/>
      <c r="K1693" s="13"/>
      <c r="L1693" s="187"/>
      <c r="M1693" s="193"/>
      <c r="N1693" s="194"/>
      <c r="O1693" s="194"/>
      <c r="P1693" s="194"/>
      <c r="Q1693" s="194"/>
      <c r="R1693" s="194"/>
      <c r="S1693" s="194"/>
      <c r="T1693" s="195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189" t="s">
        <v>329</v>
      </c>
      <c r="AU1693" s="189" t="s">
        <v>85</v>
      </c>
      <c r="AV1693" s="13" t="s">
        <v>85</v>
      </c>
      <c r="AW1693" s="13" t="s">
        <v>33</v>
      </c>
      <c r="AX1693" s="13" t="s">
        <v>77</v>
      </c>
      <c r="AY1693" s="189" t="s">
        <v>321</v>
      </c>
    </row>
    <row r="1694" s="14" customFormat="1">
      <c r="A1694" s="14"/>
      <c r="B1694" s="196"/>
      <c r="C1694" s="14"/>
      <c r="D1694" s="188" t="s">
        <v>329</v>
      </c>
      <c r="E1694" s="197" t="s">
        <v>1</v>
      </c>
      <c r="F1694" s="198" t="s">
        <v>346</v>
      </c>
      <c r="G1694" s="14"/>
      <c r="H1694" s="199">
        <v>6808.1800000000003</v>
      </c>
      <c r="I1694" s="200"/>
      <c r="J1694" s="14"/>
      <c r="K1694" s="14"/>
      <c r="L1694" s="196"/>
      <c r="M1694" s="201"/>
      <c r="N1694" s="202"/>
      <c r="O1694" s="202"/>
      <c r="P1694" s="202"/>
      <c r="Q1694" s="202"/>
      <c r="R1694" s="202"/>
      <c r="S1694" s="202"/>
      <c r="T1694" s="203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197" t="s">
        <v>329</v>
      </c>
      <c r="AU1694" s="197" t="s">
        <v>85</v>
      </c>
      <c r="AV1694" s="14" t="s">
        <v>88</v>
      </c>
      <c r="AW1694" s="14" t="s">
        <v>33</v>
      </c>
      <c r="AX1694" s="14" t="s">
        <v>8</v>
      </c>
      <c r="AY1694" s="197" t="s">
        <v>321</v>
      </c>
    </row>
    <row r="1695" s="2" customFormat="1" ht="24.15" customHeight="1">
      <c r="A1695" s="38"/>
      <c r="B1695" s="173"/>
      <c r="C1695" s="212" t="s">
        <v>2599</v>
      </c>
      <c r="D1695" s="212" t="s">
        <v>550</v>
      </c>
      <c r="E1695" s="213" t="s">
        <v>1113</v>
      </c>
      <c r="F1695" s="214" t="s">
        <v>1114</v>
      </c>
      <c r="G1695" s="215" t="s">
        <v>349</v>
      </c>
      <c r="H1695" s="216">
        <v>1.9650000000000001</v>
      </c>
      <c r="I1695" s="217"/>
      <c r="J1695" s="218">
        <f>ROUND(I1695*H1695,0)</f>
        <v>0</v>
      </c>
      <c r="K1695" s="214" t="s">
        <v>327</v>
      </c>
      <c r="L1695" s="219"/>
      <c r="M1695" s="220" t="s">
        <v>1</v>
      </c>
      <c r="N1695" s="221" t="s">
        <v>42</v>
      </c>
      <c r="O1695" s="77"/>
      <c r="P1695" s="183">
        <f>O1695*H1695</f>
        <v>0</v>
      </c>
      <c r="Q1695" s="183">
        <v>1</v>
      </c>
      <c r="R1695" s="183">
        <f>Q1695*H1695</f>
        <v>1.9650000000000001</v>
      </c>
      <c r="S1695" s="183">
        <v>0</v>
      </c>
      <c r="T1695" s="184">
        <f>S1695*H1695</f>
        <v>0</v>
      </c>
      <c r="U1695" s="38"/>
      <c r="V1695" s="38"/>
      <c r="W1695" s="38"/>
      <c r="X1695" s="38"/>
      <c r="Y1695" s="38"/>
      <c r="Z1695" s="38"/>
      <c r="AA1695" s="38"/>
      <c r="AB1695" s="38"/>
      <c r="AC1695" s="38"/>
      <c r="AD1695" s="38"/>
      <c r="AE1695" s="38"/>
      <c r="AR1695" s="185" t="s">
        <v>530</v>
      </c>
      <c r="AT1695" s="185" t="s">
        <v>550</v>
      </c>
      <c r="AU1695" s="185" t="s">
        <v>85</v>
      </c>
      <c r="AY1695" s="19" t="s">
        <v>321</v>
      </c>
      <c r="BE1695" s="186">
        <f>IF(N1695="základní",J1695,0)</f>
        <v>0</v>
      </c>
      <c r="BF1695" s="186">
        <f>IF(N1695="snížená",J1695,0)</f>
        <v>0</v>
      </c>
      <c r="BG1695" s="186">
        <f>IF(N1695="zákl. přenesená",J1695,0)</f>
        <v>0</v>
      </c>
      <c r="BH1695" s="186">
        <f>IF(N1695="sníž. přenesená",J1695,0)</f>
        <v>0</v>
      </c>
      <c r="BI1695" s="186">
        <f>IF(N1695="nulová",J1695,0)</f>
        <v>0</v>
      </c>
      <c r="BJ1695" s="19" t="s">
        <v>8</v>
      </c>
      <c r="BK1695" s="186">
        <f>ROUND(I1695*H1695,0)</f>
        <v>0</v>
      </c>
      <c r="BL1695" s="19" t="s">
        <v>415</v>
      </c>
      <c r="BM1695" s="185" t="s">
        <v>2600</v>
      </c>
    </row>
    <row r="1696" s="13" customFormat="1">
      <c r="A1696" s="13"/>
      <c r="B1696" s="187"/>
      <c r="C1696" s="13"/>
      <c r="D1696" s="188" t="s">
        <v>329</v>
      </c>
      <c r="E1696" s="189" t="s">
        <v>1</v>
      </c>
      <c r="F1696" s="190" t="s">
        <v>2601</v>
      </c>
      <c r="G1696" s="13"/>
      <c r="H1696" s="191">
        <v>1.9650000000000001</v>
      </c>
      <c r="I1696" s="192"/>
      <c r="J1696" s="13"/>
      <c r="K1696" s="13"/>
      <c r="L1696" s="187"/>
      <c r="M1696" s="193"/>
      <c r="N1696" s="194"/>
      <c r="O1696" s="194"/>
      <c r="P1696" s="194"/>
      <c r="Q1696" s="194"/>
      <c r="R1696" s="194"/>
      <c r="S1696" s="194"/>
      <c r="T1696" s="195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189" t="s">
        <v>329</v>
      </c>
      <c r="AU1696" s="189" t="s">
        <v>85</v>
      </c>
      <c r="AV1696" s="13" t="s">
        <v>85</v>
      </c>
      <c r="AW1696" s="13" t="s">
        <v>33</v>
      </c>
      <c r="AX1696" s="13" t="s">
        <v>8</v>
      </c>
      <c r="AY1696" s="189" t="s">
        <v>321</v>
      </c>
    </row>
    <row r="1697" s="2" customFormat="1" ht="24.15" customHeight="1">
      <c r="A1697" s="38"/>
      <c r="B1697" s="173"/>
      <c r="C1697" s="212" t="s">
        <v>2602</v>
      </c>
      <c r="D1697" s="212" t="s">
        <v>550</v>
      </c>
      <c r="E1697" s="213" t="s">
        <v>2603</v>
      </c>
      <c r="F1697" s="214" t="s">
        <v>2604</v>
      </c>
      <c r="G1697" s="215" t="s">
        <v>349</v>
      </c>
      <c r="H1697" s="216">
        <v>3.8809999999999998</v>
      </c>
      <c r="I1697" s="217"/>
      <c r="J1697" s="218">
        <f>ROUND(I1697*H1697,0)</f>
        <v>0</v>
      </c>
      <c r="K1697" s="214" t="s">
        <v>327</v>
      </c>
      <c r="L1697" s="219"/>
      <c r="M1697" s="220" t="s">
        <v>1</v>
      </c>
      <c r="N1697" s="221" t="s">
        <v>42</v>
      </c>
      <c r="O1697" s="77"/>
      <c r="P1697" s="183">
        <f>O1697*H1697</f>
        <v>0</v>
      </c>
      <c r="Q1697" s="183">
        <v>1</v>
      </c>
      <c r="R1697" s="183">
        <f>Q1697*H1697</f>
        <v>3.8809999999999998</v>
      </c>
      <c r="S1697" s="183">
        <v>0</v>
      </c>
      <c r="T1697" s="184">
        <f>S1697*H1697</f>
        <v>0</v>
      </c>
      <c r="U1697" s="38"/>
      <c r="V1697" s="38"/>
      <c r="W1697" s="38"/>
      <c r="X1697" s="38"/>
      <c r="Y1697" s="38"/>
      <c r="Z1697" s="38"/>
      <c r="AA1697" s="38"/>
      <c r="AB1697" s="38"/>
      <c r="AC1697" s="38"/>
      <c r="AD1697" s="38"/>
      <c r="AE1697" s="38"/>
      <c r="AR1697" s="185" t="s">
        <v>530</v>
      </c>
      <c r="AT1697" s="185" t="s">
        <v>550</v>
      </c>
      <c r="AU1697" s="185" t="s">
        <v>85</v>
      </c>
      <c r="AY1697" s="19" t="s">
        <v>321</v>
      </c>
      <c r="BE1697" s="186">
        <f>IF(N1697="základní",J1697,0)</f>
        <v>0</v>
      </c>
      <c r="BF1697" s="186">
        <f>IF(N1697="snížená",J1697,0)</f>
        <v>0</v>
      </c>
      <c r="BG1697" s="186">
        <f>IF(N1697="zákl. přenesená",J1697,0)</f>
        <v>0</v>
      </c>
      <c r="BH1697" s="186">
        <f>IF(N1697="sníž. přenesená",J1697,0)</f>
        <v>0</v>
      </c>
      <c r="BI1697" s="186">
        <f>IF(N1697="nulová",J1697,0)</f>
        <v>0</v>
      </c>
      <c r="BJ1697" s="19" t="s">
        <v>8</v>
      </c>
      <c r="BK1697" s="186">
        <f>ROUND(I1697*H1697,0)</f>
        <v>0</v>
      </c>
      <c r="BL1697" s="19" t="s">
        <v>415</v>
      </c>
      <c r="BM1697" s="185" t="s">
        <v>2605</v>
      </c>
    </row>
    <row r="1698" s="13" customFormat="1">
      <c r="A1698" s="13"/>
      <c r="B1698" s="187"/>
      <c r="C1698" s="13"/>
      <c r="D1698" s="188" t="s">
        <v>329</v>
      </c>
      <c r="E1698" s="189" t="s">
        <v>1</v>
      </c>
      <c r="F1698" s="190" t="s">
        <v>2606</v>
      </c>
      <c r="G1698" s="13"/>
      <c r="H1698" s="191">
        <v>3.8809999999999998</v>
      </c>
      <c r="I1698" s="192"/>
      <c r="J1698" s="13"/>
      <c r="K1698" s="13"/>
      <c r="L1698" s="187"/>
      <c r="M1698" s="193"/>
      <c r="N1698" s="194"/>
      <c r="O1698" s="194"/>
      <c r="P1698" s="194"/>
      <c r="Q1698" s="194"/>
      <c r="R1698" s="194"/>
      <c r="S1698" s="194"/>
      <c r="T1698" s="195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189" t="s">
        <v>329</v>
      </c>
      <c r="AU1698" s="189" t="s">
        <v>85</v>
      </c>
      <c r="AV1698" s="13" t="s">
        <v>85</v>
      </c>
      <c r="AW1698" s="13" t="s">
        <v>33</v>
      </c>
      <c r="AX1698" s="13" t="s">
        <v>8</v>
      </c>
      <c r="AY1698" s="189" t="s">
        <v>321</v>
      </c>
    </row>
    <row r="1699" s="2" customFormat="1" ht="24.15" customHeight="1">
      <c r="A1699" s="38"/>
      <c r="B1699" s="173"/>
      <c r="C1699" s="212" t="s">
        <v>2607</v>
      </c>
      <c r="D1699" s="212" t="s">
        <v>550</v>
      </c>
      <c r="E1699" s="213" t="s">
        <v>2608</v>
      </c>
      <c r="F1699" s="214" t="s">
        <v>2609</v>
      </c>
      <c r="G1699" s="215" t="s">
        <v>349</v>
      </c>
      <c r="H1699" s="216">
        <v>1.643</v>
      </c>
      <c r="I1699" s="217"/>
      <c r="J1699" s="218">
        <f>ROUND(I1699*H1699,0)</f>
        <v>0</v>
      </c>
      <c r="K1699" s="214" t="s">
        <v>327</v>
      </c>
      <c r="L1699" s="219"/>
      <c r="M1699" s="220" t="s">
        <v>1</v>
      </c>
      <c r="N1699" s="221" t="s">
        <v>42</v>
      </c>
      <c r="O1699" s="77"/>
      <c r="P1699" s="183">
        <f>O1699*H1699</f>
        <v>0</v>
      </c>
      <c r="Q1699" s="183">
        <v>1</v>
      </c>
      <c r="R1699" s="183">
        <f>Q1699*H1699</f>
        <v>1.643</v>
      </c>
      <c r="S1699" s="183">
        <v>0</v>
      </c>
      <c r="T1699" s="184">
        <f>S1699*H1699</f>
        <v>0</v>
      </c>
      <c r="U1699" s="38"/>
      <c r="V1699" s="38"/>
      <c r="W1699" s="38"/>
      <c r="X1699" s="38"/>
      <c r="Y1699" s="38"/>
      <c r="Z1699" s="38"/>
      <c r="AA1699" s="38"/>
      <c r="AB1699" s="38"/>
      <c r="AC1699" s="38"/>
      <c r="AD1699" s="38"/>
      <c r="AE1699" s="38"/>
      <c r="AR1699" s="185" t="s">
        <v>530</v>
      </c>
      <c r="AT1699" s="185" t="s">
        <v>550</v>
      </c>
      <c r="AU1699" s="185" t="s">
        <v>85</v>
      </c>
      <c r="AY1699" s="19" t="s">
        <v>321</v>
      </c>
      <c r="BE1699" s="186">
        <f>IF(N1699="základní",J1699,0)</f>
        <v>0</v>
      </c>
      <c r="BF1699" s="186">
        <f>IF(N1699="snížená",J1699,0)</f>
        <v>0</v>
      </c>
      <c r="BG1699" s="186">
        <f>IF(N1699="zákl. přenesená",J1699,0)</f>
        <v>0</v>
      </c>
      <c r="BH1699" s="186">
        <f>IF(N1699="sníž. přenesená",J1699,0)</f>
        <v>0</v>
      </c>
      <c r="BI1699" s="186">
        <f>IF(N1699="nulová",J1699,0)</f>
        <v>0</v>
      </c>
      <c r="BJ1699" s="19" t="s">
        <v>8</v>
      </c>
      <c r="BK1699" s="186">
        <f>ROUND(I1699*H1699,0)</f>
        <v>0</v>
      </c>
      <c r="BL1699" s="19" t="s">
        <v>415</v>
      </c>
      <c r="BM1699" s="185" t="s">
        <v>2610</v>
      </c>
    </row>
    <row r="1700" s="13" customFormat="1">
      <c r="A1700" s="13"/>
      <c r="B1700" s="187"/>
      <c r="C1700" s="13"/>
      <c r="D1700" s="188" t="s">
        <v>329</v>
      </c>
      <c r="E1700" s="189" t="s">
        <v>1</v>
      </c>
      <c r="F1700" s="190" t="s">
        <v>2611</v>
      </c>
      <c r="G1700" s="13"/>
      <c r="H1700" s="191">
        <v>1.643</v>
      </c>
      <c r="I1700" s="192"/>
      <c r="J1700" s="13"/>
      <c r="K1700" s="13"/>
      <c r="L1700" s="187"/>
      <c r="M1700" s="193"/>
      <c r="N1700" s="194"/>
      <c r="O1700" s="194"/>
      <c r="P1700" s="194"/>
      <c r="Q1700" s="194"/>
      <c r="R1700" s="194"/>
      <c r="S1700" s="194"/>
      <c r="T1700" s="195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189" t="s">
        <v>329</v>
      </c>
      <c r="AU1700" s="189" t="s">
        <v>85</v>
      </c>
      <c r="AV1700" s="13" t="s">
        <v>85</v>
      </c>
      <c r="AW1700" s="13" t="s">
        <v>33</v>
      </c>
      <c r="AX1700" s="13" t="s">
        <v>8</v>
      </c>
      <c r="AY1700" s="189" t="s">
        <v>321</v>
      </c>
    </row>
    <row r="1701" s="2" customFormat="1" ht="24.15" customHeight="1">
      <c r="A1701" s="38"/>
      <c r="B1701" s="173"/>
      <c r="C1701" s="174" t="s">
        <v>2612</v>
      </c>
      <c r="D1701" s="174" t="s">
        <v>323</v>
      </c>
      <c r="E1701" s="175" t="s">
        <v>2613</v>
      </c>
      <c r="F1701" s="176" t="s">
        <v>2614</v>
      </c>
      <c r="G1701" s="177" t="s">
        <v>349</v>
      </c>
      <c r="H1701" s="178">
        <v>10.379</v>
      </c>
      <c r="I1701" s="179"/>
      <c r="J1701" s="180">
        <f>ROUND(I1701*H1701,0)</f>
        <v>0</v>
      </c>
      <c r="K1701" s="176" t="s">
        <v>327</v>
      </c>
      <c r="L1701" s="39"/>
      <c r="M1701" s="181" t="s">
        <v>1</v>
      </c>
      <c r="N1701" s="182" t="s">
        <v>42</v>
      </c>
      <c r="O1701" s="77"/>
      <c r="P1701" s="183">
        <f>O1701*H1701</f>
        <v>0</v>
      </c>
      <c r="Q1701" s="183">
        <v>0</v>
      </c>
      <c r="R1701" s="183">
        <f>Q1701*H1701</f>
        <v>0</v>
      </c>
      <c r="S1701" s="183">
        <v>0</v>
      </c>
      <c r="T1701" s="184">
        <f>S1701*H1701</f>
        <v>0</v>
      </c>
      <c r="U1701" s="38"/>
      <c r="V1701" s="38"/>
      <c r="W1701" s="38"/>
      <c r="X1701" s="38"/>
      <c r="Y1701" s="38"/>
      <c r="Z1701" s="38"/>
      <c r="AA1701" s="38"/>
      <c r="AB1701" s="38"/>
      <c r="AC1701" s="38"/>
      <c r="AD1701" s="38"/>
      <c r="AE1701" s="38"/>
      <c r="AR1701" s="185" t="s">
        <v>415</v>
      </c>
      <c r="AT1701" s="185" t="s">
        <v>323</v>
      </c>
      <c r="AU1701" s="185" t="s">
        <v>85</v>
      </c>
      <c r="AY1701" s="19" t="s">
        <v>321</v>
      </c>
      <c r="BE1701" s="186">
        <f>IF(N1701="základní",J1701,0)</f>
        <v>0</v>
      </c>
      <c r="BF1701" s="186">
        <f>IF(N1701="snížená",J1701,0)</f>
        <v>0</v>
      </c>
      <c r="BG1701" s="186">
        <f>IF(N1701="zákl. přenesená",J1701,0)</f>
        <v>0</v>
      </c>
      <c r="BH1701" s="186">
        <f>IF(N1701="sníž. přenesená",J1701,0)</f>
        <v>0</v>
      </c>
      <c r="BI1701" s="186">
        <f>IF(N1701="nulová",J1701,0)</f>
        <v>0</v>
      </c>
      <c r="BJ1701" s="19" t="s">
        <v>8</v>
      </c>
      <c r="BK1701" s="186">
        <f>ROUND(I1701*H1701,0)</f>
        <v>0</v>
      </c>
      <c r="BL1701" s="19" t="s">
        <v>415</v>
      </c>
      <c r="BM1701" s="185" t="s">
        <v>2615</v>
      </c>
    </row>
    <row r="1702" s="12" customFormat="1" ht="22.8" customHeight="1">
      <c r="A1702" s="12"/>
      <c r="B1702" s="160"/>
      <c r="C1702" s="12"/>
      <c r="D1702" s="161" t="s">
        <v>76</v>
      </c>
      <c r="E1702" s="171" t="s">
        <v>2616</v>
      </c>
      <c r="F1702" s="171" t="s">
        <v>2617</v>
      </c>
      <c r="G1702" s="12"/>
      <c r="H1702" s="12"/>
      <c r="I1702" s="163"/>
      <c r="J1702" s="172">
        <f>BK1702</f>
        <v>0</v>
      </c>
      <c r="K1702" s="12"/>
      <c r="L1702" s="160"/>
      <c r="M1702" s="165"/>
      <c r="N1702" s="166"/>
      <c r="O1702" s="166"/>
      <c r="P1702" s="167">
        <f>SUM(P1703:P1746)</f>
        <v>0</v>
      </c>
      <c r="Q1702" s="166"/>
      <c r="R1702" s="167">
        <f>SUM(R1703:R1746)</f>
        <v>4.1739420470000006</v>
      </c>
      <c r="S1702" s="166"/>
      <c r="T1702" s="168">
        <f>SUM(T1703:T1746)</f>
        <v>0</v>
      </c>
      <c r="U1702" s="12"/>
      <c r="V1702" s="12"/>
      <c r="W1702" s="12"/>
      <c r="X1702" s="12"/>
      <c r="Y1702" s="12"/>
      <c r="Z1702" s="12"/>
      <c r="AA1702" s="12"/>
      <c r="AB1702" s="12"/>
      <c r="AC1702" s="12"/>
      <c r="AD1702" s="12"/>
      <c r="AE1702" s="12"/>
      <c r="AR1702" s="161" t="s">
        <v>85</v>
      </c>
      <c r="AT1702" s="169" t="s">
        <v>76</v>
      </c>
      <c r="AU1702" s="169" t="s">
        <v>8</v>
      </c>
      <c r="AY1702" s="161" t="s">
        <v>321</v>
      </c>
      <c r="BK1702" s="170">
        <f>SUM(BK1703:BK1746)</f>
        <v>0</v>
      </c>
    </row>
    <row r="1703" s="2" customFormat="1" ht="16.5" customHeight="1">
      <c r="A1703" s="38"/>
      <c r="B1703" s="173"/>
      <c r="C1703" s="174" t="s">
        <v>2618</v>
      </c>
      <c r="D1703" s="174" t="s">
        <v>323</v>
      </c>
      <c r="E1703" s="175" t="s">
        <v>2619</v>
      </c>
      <c r="F1703" s="176" t="s">
        <v>2620</v>
      </c>
      <c r="G1703" s="177" t="s">
        <v>355</v>
      </c>
      <c r="H1703" s="178">
        <v>115.28700000000001</v>
      </c>
      <c r="I1703" s="179"/>
      <c r="J1703" s="180">
        <f>ROUND(I1703*H1703,0)</f>
        <v>0</v>
      </c>
      <c r="K1703" s="176" t="s">
        <v>327</v>
      </c>
      <c r="L1703" s="39"/>
      <c r="M1703" s="181" t="s">
        <v>1</v>
      </c>
      <c r="N1703" s="182" t="s">
        <v>42</v>
      </c>
      <c r="O1703" s="77"/>
      <c r="P1703" s="183">
        <f>O1703*H1703</f>
        <v>0</v>
      </c>
      <c r="Q1703" s="183">
        <v>0.00029999999999999997</v>
      </c>
      <c r="R1703" s="183">
        <f>Q1703*H1703</f>
        <v>0.034586100000000002</v>
      </c>
      <c r="S1703" s="183">
        <v>0</v>
      </c>
      <c r="T1703" s="184">
        <f>S1703*H1703</f>
        <v>0</v>
      </c>
      <c r="U1703" s="38"/>
      <c r="V1703" s="38"/>
      <c r="W1703" s="38"/>
      <c r="X1703" s="38"/>
      <c r="Y1703" s="38"/>
      <c r="Z1703" s="38"/>
      <c r="AA1703" s="38"/>
      <c r="AB1703" s="38"/>
      <c r="AC1703" s="38"/>
      <c r="AD1703" s="38"/>
      <c r="AE1703" s="38"/>
      <c r="AR1703" s="185" t="s">
        <v>415</v>
      </c>
      <c r="AT1703" s="185" t="s">
        <v>323</v>
      </c>
      <c r="AU1703" s="185" t="s">
        <v>85</v>
      </c>
      <c r="AY1703" s="19" t="s">
        <v>321</v>
      </c>
      <c r="BE1703" s="186">
        <f>IF(N1703="základní",J1703,0)</f>
        <v>0</v>
      </c>
      <c r="BF1703" s="186">
        <f>IF(N1703="snížená",J1703,0)</f>
        <v>0</v>
      </c>
      <c r="BG1703" s="186">
        <f>IF(N1703="zákl. přenesená",J1703,0)</f>
        <v>0</v>
      </c>
      <c r="BH1703" s="186">
        <f>IF(N1703="sníž. přenesená",J1703,0)</f>
        <v>0</v>
      </c>
      <c r="BI1703" s="186">
        <f>IF(N1703="nulová",J1703,0)</f>
        <v>0</v>
      </c>
      <c r="BJ1703" s="19" t="s">
        <v>8</v>
      </c>
      <c r="BK1703" s="186">
        <f>ROUND(I1703*H1703,0)</f>
        <v>0</v>
      </c>
      <c r="BL1703" s="19" t="s">
        <v>415</v>
      </c>
      <c r="BM1703" s="185" t="s">
        <v>2621</v>
      </c>
    </row>
    <row r="1704" s="13" customFormat="1">
      <c r="A1704" s="13"/>
      <c r="B1704" s="187"/>
      <c r="C1704" s="13"/>
      <c r="D1704" s="188" t="s">
        <v>329</v>
      </c>
      <c r="E1704" s="189" t="s">
        <v>1</v>
      </c>
      <c r="F1704" s="190" t="s">
        <v>249</v>
      </c>
      <c r="G1704" s="13"/>
      <c r="H1704" s="191">
        <v>87.686999999999998</v>
      </c>
      <c r="I1704" s="192"/>
      <c r="J1704" s="13"/>
      <c r="K1704" s="13"/>
      <c r="L1704" s="187"/>
      <c r="M1704" s="193"/>
      <c r="N1704" s="194"/>
      <c r="O1704" s="194"/>
      <c r="P1704" s="194"/>
      <c r="Q1704" s="194"/>
      <c r="R1704" s="194"/>
      <c r="S1704" s="194"/>
      <c r="T1704" s="195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189" t="s">
        <v>329</v>
      </c>
      <c r="AU1704" s="189" t="s">
        <v>85</v>
      </c>
      <c r="AV1704" s="13" t="s">
        <v>85</v>
      </c>
      <c r="AW1704" s="13" t="s">
        <v>33</v>
      </c>
      <c r="AX1704" s="13" t="s">
        <v>77</v>
      </c>
      <c r="AY1704" s="189" t="s">
        <v>321</v>
      </c>
    </row>
    <row r="1705" s="13" customFormat="1">
      <c r="A1705" s="13"/>
      <c r="B1705" s="187"/>
      <c r="C1705" s="13"/>
      <c r="D1705" s="188" t="s">
        <v>329</v>
      </c>
      <c r="E1705" s="189" t="s">
        <v>1</v>
      </c>
      <c r="F1705" s="190" t="s">
        <v>2622</v>
      </c>
      <c r="G1705" s="13"/>
      <c r="H1705" s="191">
        <v>27.600000000000001</v>
      </c>
      <c r="I1705" s="192"/>
      <c r="J1705" s="13"/>
      <c r="K1705" s="13"/>
      <c r="L1705" s="187"/>
      <c r="M1705" s="193"/>
      <c r="N1705" s="194"/>
      <c r="O1705" s="194"/>
      <c r="P1705" s="194"/>
      <c r="Q1705" s="194"/>
      <c r="R1705" s="194"/>
      <c r="S1705" s="194"/>
      <c r="T1705" s="195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189" t="s">
        <v>329</v>
      </c>
      <c r="AU1705" s="189" t="s">
        <v>85</v>
      </c>
      <c r="AV1705" s="13" t="s">
        <v>85</v>
      </c>
      <c r="AW1705" s="13" t="s">
        <v>33</v>
      </c>
      <c r="AX1705" s="13" t="s">
        <v>77</v>
      </c>
      <c r="AY1705" s="189" t="s">
        <v>321</v>
      </c>
    </row>
    <row r="1706" s="14" customFormat="1">
      <c r="A1706" s="14"/>
      <c r="B1706" s="196"/>
      <c r="C1706" s="14"/>
      <c r="D1706" s="188" t="s">
        <v>329</v>
      </c>
      <c r="E1706" s="197" t="s">
        <v>1</v>
      </c>
      <c r="F1706" s="198" t="s">
        <v>346</v>
      </c>
      <c r="G1706" s="14"/>
      <c r="H1706" s="199">
        <v>115.28700000000001</v>
      </c>
      <c r="I1706" s="200"/>
      <c r="J1706" s="14"/>
      <c r="K1706" s="14"/>
      <c r="L1706" s="196"/>
      <c r="M1706" s="201"/>
      <c r="N1706" s="202"/>
      <c r="O1706" s="202"/>
      <c r="P1706" s="202"/>
      <c r="Q1706" s="202"/>
      <c r="R1706" s="202"/>
      <c r="S1706" s="202"/>
      <c r="T1706" s="203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197" t="s">
        <v>329</v>
      </c>
      <c r="AU1706" s="197" t="s">
        <v>85</v>
      </c>
      <c r="AV1706" s="14" t="s">
        <v>88</v>
      </c>
      <c r="AW1706" s="14" t="s">
        <v>33</v>
      </c>
      <c r="AX1706" s="14" t="s">
        <v>8</v>
      </c>
      <c r="AY1706" s="197" t="s">
        <v>321</v>
      </c>
    </row>
    <row r="1707" s="2" customFormat="1" ht="21.75" customHeight="1">
      <c r="A1707" s="38"/>
      <c r="B1707" s="173"/>
      <c r="C1707" s="174" t="s">
        <v>2623</v>
      </c>
      <c r="D1707" s="174" t="s">
        <v>323</v>
      </c>
      <c r="E1707" s="175" t="s">
        <v>2624</v>
      </c>
      <c r="F1707" s="176" t="s">
        <v>2625</v>
      </c>
      <c r="G1707" s="177" t="s">
        <v>355</v>
      </c>
      <c r="H1707" s="178">
        <v>115.28700000000001</v>
      </c>
      <c r="I1707" s="179"/>
      <c r="J1707" s="180">
        <f>ROUND(I1707*H1707,0)</f>
        <v>0</v>
      </c>
      <c r="K1707" s="176" t="s">
        <v>327</v>
      </c>
      <c r="L1707" s="39"/>
      <c r="M1707" s="181" t="s">
        <v>1</v>
      </c>
      <c r="N1707" s="182" t="s">
        <v>42</v>
      </c>
      <c r="O1707" s="77"/>
      <c r="P1707" s="183">
        <f>O1707*H1707</f>
        <v>0</v>
      </c>
      <c r="Q1707" s="183">
        <v>0.0045450000000000004</v>
      </c>
      <c r="R1707" s="183">
        <f>Q1707*H1707</f>
        <v>0.52397941500000011</v>
      </c>
      <c r="S1707" s="183">
        <v>0</v>
      </c>
      <c r="T1707" s="184">
        <f>S1707*H1707</f>
        <v>0</v>
      </c>
      <c r="U1707" s="38"/>
      <c r="V1707" s="38"/>
      <c r="W1707" s="38"/>
      <c r="X1707" s="38"/>
      <c r="Y1707" s="38"/>
      <c r="Z1707" s="38"/>
      <c r="AA1707" s="38"/>
      <c r="AB1707" s="38"/>
      <c r="AC1707" s="38"/>
      <c r="AD1707" s="38"/>
      <c r="AE1707" s="38"/>
      <c r="AR1707" s="185" t="s">
        <v>415</v>
      </c>
      <c r="AT1707" s="185" t="s">
        <v>323</v>
      </c>
      <c r="AU1707" s="185" t="s">
        <v>85</v>
      </c>
      <c r="AY1707" s="19" t="s">
        <v>321</v>
      </c>
      <c r="BE1707" s="186">
        <f>IF(N1707="základní",J1707,0)</f>
        <v>0</v>
      </c>
      <c r="BF1707" s="186">
        <f>IF(N1707="snížená",J1707,0)</f>
        <v>0</v>
      </c>
      <c r="BG1707" s="186">
        <f>IF(N1707="zákl. přenesená",J1707,0)</f>
        <v>0</v>
      </c>
      <c r="BH1707" s="186">
        <f>IF(N1707="sníž. přenesená",J1707,0)</f>
        <v>0</v>
      </c>
      <c r="BI1707" s="186">
        <f>IF(N1707="nulová",J1707,0)</f>
        <v>0</v>
      </c>
      <c r="BJ1707" s="19" t="s">
        <v>8</v>
      </c>
      <c r="BK1707" s="186">
        <f>ROUND(I1707*H1707,0)</f>
        <v>0</v>
      </c>
      <c r="BL1707" s="19" t="s">
        <v>415</v>
      </c>
      <c r="BM1707" s="185" t="s">
        <v>2626</v>
      </c>
    </row>
    <row r="1708" s="13" customFormat="1">
      <c r="A1708" s="13"/>
      <c r="B1708" s="187"/>
      <c r="C1708" s="13"/>
      <c r="D1708" s="188" t="s">
        <v>329</v>
      </c>
      <c r="E1708" s="189" t="s">
        <v>1</v>
      </c>
      <c r="F1708" s="190" t="s">
        <v>249</v>
      </c>
      <c r="G1708" s="13"/>
      <c r="H1708" s="191">
        <v>87.686999999999998</v>
      </c>
      <c r="I1708" s="192"/>
      <c r="J1708" s="13"/>
      <c r="K1708" s="13"/>
      <c r="L1708" s="187"/>
      <c r="M1708" s="193"/>
      <c r="N1708" s="194"/>
      <c r="O1708" s="194"/>
      <c r="P1708" s="194"/>
      <c r="Q1708" s="194"/>
      <c r="R1708" s="194"/>
      <c r="S1708" s="194"/>
      <c r="T1708" s="195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189" t="s">
        <v>329</v>
      </c>
      <c r="AU1708" s="189" t="s">
        <v>85</v>
      </c>
      <c r="AV1708" s="13" t="s">
        <v>85</v>
      </c>
      <c r="AW1708" s="13" t="s">
        <v>33</v>
      </c>
      <c r="AX1708" s="13" t="s">
        <v>77</v>
      </c>
      <c r="AY1708" s="189" t="s">
        <v>321</v>
      </c>
    </row>
    <row r="1709" s="13" customFormat="1">
      <c r="A1709" s="13"/>
      <c r="B1709" s="187"/>
      <c r="C1709" s="13"/>
      <c r="D1709" s="188" t="s">
        <v>329</v>
      </c>
      <c r="E1709" s="189" t="s">
        <v>1</v>
      </c>
      <c r="F1709" s="190" t="s">
        <v>2622</v>
      </c>
      <c r="G1709" s="13"/>
      <c r="H1709" s="191">
        <v>27.600000000000001</v>
      </c>
      <c r="I1709" s="192"/>
      <c r="J1709" s="13"/>
      <c r="K1709" s="13"/>
      <c r="L1709" s="187"/>
      <c r="M1709" s="193"/>
      <c r="N1709" s="194"/>
      <c r="O1709" s="194"/>
      <c r="P1709" s="194"/>
      <c r="Q1709" s="194"/>
      <c r="R1709" s="194"/>
      <c r="S1709" s="194"/>
      <c r="T1709" s="195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189" t="s">
        <v>329</v>
      </c>
      <c r="AU1709" s="189" t="s">
        <v>85</v>
      </c>
      <c r="AV1709" s="13" t="s">
        <v>85</v>
      </c>
      <c r="AW1709" s="13" t="s">
        <v>33</v>
      </c>
      <c r="AX1709" s="13" t="s">
        <v>77</v>
      </c>
      <c r="AY1709" s="189" t="s">
        <v>321</v>
      </c>
    </row>
    <row r="1710" s="14" customFormat="1">
      <c r="A1710" s="14"/>
      <c r="B1710" s="196"/>
      <c r="C1710" s="14"/>
      <c r="D1710" s="188" t="s">
        <v>329</v>
      </c>
      <c r="E1710" s="197" t="s">
        <v>1</v>
      </c>
      <c r="F1710" s="198" t="s">
        <v>346</v>
      </c>
      <c r="G1710" s="14"/>
      <c r="H1710" s="199">
        <v>115.28700000000001</v>
      </c>
      <c r="I1710" s="200"/>
      <c r="J1710" s="14"/>
      <c r="K1710" s="14"/>
      <c r="L1710" s="196"/>
      <c r="M1710" s="201"/>
      <c r="N1710" s="202"/>
      <c r="O1710" s="202"/>
      <c r="P1710" s="202"/>
      <c r="Q1710" s="202"/>
      <c r="R1710" s="202"/>
      <c r="S1710" s="202"/>
      <c r="T1710" s="203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197" t="s">
        <v>329</v>
      </c>
      <c r="AU1710" s="197" t="s">
        <v>85</v>
      </c>
      <c r="AV1710" s="14" t="s">
        <v>88</v>
      </c>
      <c r="AW1710" s="14" t="s">
        <v>33</v>
      </c>
      <c r="AX1710" s="14" t="s">
        <v>8</v>
      </c>
      <c r="AY1710" s="197" t="s">
        <v>321</v>
      </c>
    </row>
    <row r="1711" s="2" customFormat="1" ht="37.8" customHeight="1">
      <c r="A1711" s="38"/>
      <c r="B1711" s="173"/>
      <c r="C1711" s="174" t="s">
        <v>2627</v>
      </c>
      <c r="D1711" s="174" t="s">
        <v>323</v>
      </c>
      <c r="E1711" s="175" t="s">
        <v>2628</v>
      </c>
      <c r="F1711" s="176" t="s">
        <v>2629</v>
      </c>
      <c r="G1711" s="177" t="s">
        <v>497</v>
      </c>
      <c r="H1711" s="178">
        <v>55.200000000000003</v>
      </c>
      <c r="I1711" s="179"/>
      <c r="J1711" s="180">
        <f>ROUND(I1711*H1711,0)</f>
        <v>0</v>
      </c>
      <c r="K1711" s="176" t="s">
        <v>327</v>
      </c>
      <c r="L1711" s="39"/>
      <c r="M1711" s="181" t="s">
        <v>1</v>
      </c>
      <c r="N1711" s="182" t="s">
        <v>42</v>
      </c>
      <c r="O1711" s="77"/>
      <c r="P1711" s="183">
        <f>O1711*H1711</f>
        <v>0</v>
      </c>
      <c r="Q1711" s="183">
        <v>0.0018</v>
      </c>
      <c r="R1711" s="183">
        <f>Q1711*H1711</f>
        <v>0.099360000000000004</v>
      </c>
      <c r="S1711" s="183">
        <v>0</v>
      </c>
      <c r="T1711" s="184">
        <f>S1711*H1711</f>
        <v>0</v>
      </c>
      <c r="U1711" s="38"/>
      <c r="V1711" s="38"/>
      <c r="W1711" s="38"/>
      <c r="X1711" s="38"/>
      <c r="Y1711" s="38"/>
      <c r="Z1711" s="38"/>
      <c r="AA1711" s="38"/>
      <c r="AB1711" s="38"/>
      <c r="AC1711" s="38"/>
      <c r="AD1711" s="38"/>
      <c r="AE1711" s="38"/>
      <c r="AR1711" s="185" t="s">
        <v>415</v>
      </c>
      <c r="AT1711" s="185" t="s">
        <v>323</v>
      </c>
      <c r="AU1711" s="185" t="s">
        <v>85</v>
      </c>
      <c r="AY1711" s="19" t="s">
        <v>321</v>
      </c>
      <c r="BE1711" s="186">
        <f>IF(N1711="základní",J1711,0)</f>
        <v>0</v>
      </c>
      <c r="BF1711" s="186">
        <f>IF(N1711="snížená",J1711,0)</f>
        <v>0</v>
      </c>
      <c r="BG1711" s="186">
        <f>IF(N1711="zákl. přenesená",J1711,0)</f>
        <v>0</v>
      </c>
      <c r="BH1711" s="186">
        <f>IF(N1711="sníž. přenesená",J1711,0)</f>
        <v>0</v>
      </c>
      <c r="BI1711" s="186">
        <f>IF(N1711="nulová",J1711,0)</f>
        <v>0</v>
      </c>
      <c r="BJ1711" s="19" t="s">
        <v>8</v>
      </c>
      <c r="BK1711" s="186">
        <f>ROUND(I1711*H1711,0)</f>
        <v>0</v>
      </c>
      <c r="BL1711" s="19" t="s">
        <v>415</v>
      </c>
      <c r="BM1711" s="185" t="s">
        <v>2630</v>
      </c>
    </row>
    <row r="1712" s="13" customFormat="1">
      <c r="A1712" s="13"/>
      <c r="B1712" s="187"/>
      <c r="C1712" s="13"/>
      <c r="D1712" s="188" t="s">
        <v>329</v>
      </c>
      <c r="E1712" s="189" t="s">
        <v>1</v>
      </c>
      <c r="F1712" s="190" t="s">
        <v>2631</v>
      </c>
      <c r="G1712" s="13"/>
      <c r="H1712" s="191">
        <v>20.800000000000001</v>
      </c>
      <c r="I1712" s="192"/>
      <c r="J1712" s="13"/>
      <c r="K1712" s="13"/>
      <c r="L1712" s="187"/>
      <c r="M1712" s="193"/>
      <c r="N1712" s="194"/>
      <c r="O1712" s="194"/>
      <c r="P1712" s="194"/>
      <c r="Q1712" s="194"/>
      <c r="R1712" s="194"/>
      <c r="S1712" s="194"/>
      <c r="T1712" s="195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189" t="s">
        <v>329</v>
      </c>
      <c r="AU1712" s="189" t="s">
        <v>85</v>
      </c>
      <c r="AV1712" s="13" t="s">
        <v>85</v>
      </c>
      <c r="AW1712" s="13" t="s">
        <v>33</v>
      </c>
      <c r="AX1712" s="13" t="s">
        <v>77</v>
      </c>
      <c r="AY1712" s="189" t="s">
        <v>321</v>
      </c>
    </row>
    <row r="1713" s="13" customFormat="1">
      <c r="A1713" s="13"/>
      <c r="B1713" s="187"/>
      <c r="C1713" s="13"/>
      <c r="D1713" s="188" t="s">
        <v>329</v>
      </c>
      <c r="E1713" s="189" t="s">
        <v>1</v>
      </c>
      <c r="F1713" s="190" t="s">
        <v>2632</v>
      </c>
      <c r="G1713" s="13"/>
      <c r="H1713" s="191">
        <v>17.600000000000001</v>
      </c>
      <c r="I1713" s="192"/>
      <c r="J1713" s="13"/>
      <c r="K1713" s="13"/>
      <c r="L1713" s="187"/>
      <c r="M1713" s="193"/>
      <c r="N1713" s="194"/>
      <c r="O1713" s="194"/>
      <c r="P1713" s="194"/>
      <c r="Q1713" s="194"/>
      <c r="R1713" s="194"/>
      <c r="S1713" s="194"/>
      <c r="T1713" s="195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189" t="s">
        <v>329</v>
      </c>
      <c r="AU1713" s="189" t="s">
        <v>85</v>
      </c>
      <c r="AV1713" s="13" t="s">
        <v>85</v>
      </c>
      <c r="AW1713" s="13" t="s">
        <v>33</v>
      </c>
      <c r="AX1713" s="13" t="s">
        <v>77</v>
      </c>
      <c r="AY1713" s="189" t="s">
        <v>321</v>
      </c>
    </row>
    <row r="1714" s="13" customFormat="1">
      <c r="A1714" s="13"/>
      <c r="B1714" s="187"/>
      <c r="C1714" s="13"/>
      <c r="D1714" s="188" t="s">
        <v>329</v>
      </c>
      <c r="E1714" s="189" t="s">
        <v>1</v>
      </c>
      <c r="F1714" s="190" t="s">
        <v>2633</v>
      </c>
      <c r="G1714" s="13"/>
      <c r="H1714" s="191">
        <v>16.800000000000001</v>
      </c>
      <c r="I1714" s="192"/>
      <c r="J1714" s="13"/>
      <c r="K1714" s="13"/>
      <c r="L1714" s="187"/>
      <c r="M1714" s="193"/>
      <c r="N1714" s="194"/>
      <c r="O1714" s="194"/>
      <c r="P1714" s="194"/>
      <c r="Q1714" s="194"/>
      <c r="R1714" s="194"/>
      <c r="S1714" s="194"/>
      <c r="T1714" s="195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189" t="s">
        <v>329</v>
      </c>
      <c r="AU1714" s="189" t="s">
        <v>85</v>
      </c>
      <c r="AV1714" s="13" t="s">
        <v>85</v>
      </c>
      <c r="AW1714" s="13" t="s">
        <v>33</v>
      </c>
      <c r="AX1714" s="13" t="s">
        <v>77</v>
      </c>
      <c r="AY1714" s="189" t="s">
        <v>321</v>
      </c>
    </row>
    <row r="1715" s="14" customFormat="1">
      <c r="A1715" s="14"/>
      <c r="B1715" s="196"/>
      <c r="C1715" s="14"/>
      <c r="D1715" s="188" t="s">
        <v>329</v>
      </c>
      <c r="E1715" s="197" t="s">
        <v>252</v>
      </c>
      <c r="F1715" s="198" t="s">
        <v>346</v>
      </c>
      <c r="G1715" s="14"/>
      <c r="H1715" s="199">
        <v>55.200000000000003</v>
      </c>
      <c r="I1715" s="200"/>
      <c r="J1715" s="14"/>
      <c r="K1715" s="14"/>
      <c r="L1715" s="196"/>
      <c r="M1715" s="201"/>
      <c r="N1715" s="202"/>
      <c r="O1715" s="202"/>
      <c r="P1715" s="202"/>
      <c r="Q1715" s="202"/>
      <c r="R1715" s="202"/>
      <c r="S1715" s="202"/>
      <c r="T1715" s="203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197" t="s">
        <v>329</v>
      </c>
      <c r="AU1715" s="197" t="s">
        <v>85</v>
      </c>
      <c r="AV1715" s="14" t="s">
        <v>88</v>
      </c>
      <c r="AW1715" s="14" t="s">
        <v>33</v>
      </c>
      <c r="AX1715" s="14" t="s">
        <v>8</v>
      </c>
      <c r="AY1715" s="197" t="s">
        <v>321</v>
      </c>
    </row>
    <row r="1716" s="2" customFormat="1" ht="37.8" customHeight="1">
      <c r="A1716" s="38"/>
      <c r="B1716" s="173"/>
      <c r="C1716" s="174" t="s">
        <v>2634</v>
      </c>
      <c r="D1716" s="174" t="s">
        <v>323</v>
      </c>
      <c r="E1716" s="175" t="s">
        <v>2635</v>
      </c>
      <c r="F1716" s="176" t="s">
        <v>2636</v>
      </c>
      <c r="G1716" s="177" t="s">
        <v>497</v>
      </c>
      <c r="H1716" s="178">
        <v>55.200000000000003</v>
      </c>
      <c r="I1716" s="179"/>
      <c r="J1716" s="180">
        <f>ROUND(I1716*H1716,0)</f>
        <v>0</v>
      </c>
      <c r="K1716" s="176" t="s">
        <v>327</v>
      </c>
      <c r="L1716" s="39"/>
      <c r="M1716" s="181" t="s">
        <v>1</v>
      </c>
      <c r="N1716" s="182" t="s">
        <v>42</v>
      </c>
      <c r="O1716" s="77"/>
      <c r="P1716" s="183">
        <f>O1716*H1716</f>
        <v>0</v>
      </c>
      <c r="Q1716" s="183">
        <v>0.00075000000000000002</v>
      </c>
      <c r="R1716" s="183">
        <f>Q1716*H1716</f>
        <v>0.041400000000000006</v>
      </c>
      <c r="S1716" s="183">
        <v>0</v>
      </c>
      <c r="T1716" s="184">
        <f>S1716*H1716</f>
        <v>0</v>
      </c>
      <c r="U1716" s="38"/>
      <c r="V1716" s="38"/>
      <c r="W1716" s="38"/>
      <c r="X1716" s="38"/>
      <c r="Y1716" s="38"/>
      <c r="Z1716" s="38"/>
      <c r="AA1716" s="38"/>
      <c r="AB1716" s="38"/>
      <c r="AC1716" s="38"/>
      <c r="AD1716" s="38"/>
      <c r="AE1716" s="38"/>
      <c r="AR1716" s="185" t="s">
        <v>415</v>
      </c>
      <c r="AT1716" s="185" t="s">
        <v>323</v>
      </c>
      <c r="AU1716" s="185" t="s">
        <v>85</v>
      </c>
      <c r="AY1716" s="19" t="s">
        <v>321</v>
      </c>
      <c r="BE1716" s="186">
        <f>IF(N1716="základní",J1716,0)</f>
        <v>0</v>
      </c>
      <c r="BF1716" s="186">
        <f>IF(N1716="snížená",J1716,0)</f>
        <v>0</v>
      </c>
      <c r="BG1716" s="186">
        <f>IF(N1716="zákl. přenesená",J1716,0)</f>
        <v>0</v>
      </c>
      <c r="BH1716" s="186">
        <f>IF(N1716="sníž. přenesená",J1716,0)</f>
        <v>0</v>
      </c>
      <c r="BI1716" s="186">
        <f>IF(N1716="nulová",J1716,0)</f>
        <v>0</v>
      </c>
      <c r="BJ1716" s="19" t="s">
        <v>8</v>
      </c>
      <c r="BK1716" s="186">
        <f>ROUND(I1716*H1716,0)</f>
        <v>0</v>
      </c>
      <c r="BL1716" s="19" t="s">
        <v>415</v>
      </c>
      <c r="BM1716" s="185" t="s">
        <v>2637</v>
      </c>
    </row>
    <row r="1717" s="13" customFormat="1">
      <c r="A1717" s="13"/>
      <c r="B1717" s="187"/>
      <c r="C1717" s="13"/>
      <c r="D1717" s="188" t="s">
        <v>329</v>
      </c>
      <c r="E1717" s="189" t="s">
        <v>1</v>
      </c>
      <c r="F1717" s="190" t="s">
        <v>252</v>
      </c>
      <c r="G1717" s="13"/>
      <c r="H1717" s="191">
        <v>55.200000000000003</v>
      </c>
      <c r="I1717" s="192"/>
      <c r="J1717" s="13"/>
      <c r="K1717" s="13"/>
      <c r="L1717" s="187"/>
      <c r="M1717" s="193"/>
      <c r="N1717" s="194"/>
      <c r="O1717" s="194"/>
      <c r="P1717" s="194"/>
      <c r="Q1717" s="194"/>
      <c r="R1717" s="194"/>
      <c r="S1717" s="194"/>
      <c r="T1717" s="195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189" t="s">
        <v>329</v>
      </c>
      <c r="AU1717" s="189" t="s">
        <v>85</v>
      </c>
      <c r="AV1717" s="13" t="s">
        <v>85</v>
      </c>
      <c r="AW1717" s="13" t="s">
        <v>33</v>
      </c>
      <c r="AX1717" s="13" t="s">
        <v>8</v>
      </c>
      <c r="AY1717" s="189" t="s">
        <v>321</v>
      </c>
    </row>
    <row r="1718" s="2" customFormat="1" ht="33" customHeight="1">
      <c r="A1718" s="38"/>
      <c r="B1718" s="173"/>
      <c r="C1718" s="174" t="s">
        <v>2638</v>
      </c>
      <c r="D1718" s="174" t="s">
        <v>323</v>
      </c>
      <c r="E1718" s="175" t="s">
        <v>2639</v>
      </c>
      <c r="F1718" s="176" t="s">
        <v>2640</v>
      </c>
      <c r="G1718" s="177" t="s">
        <v>497</v>
      </c>
      <c r="H1718" s="178">
        <v>36.960000000000001</v>
      </c>
      <c r="I1718" s="179"/>
      <c r="J1718" s="180">
        <f>ROUND(I1718*H1718,0)</f>
        <v>0</v>
      </c>
      <c r="K1718" s="176" t="s">
        <v>327</v>
      </c>
      <c r="L1718" s="39"/>
      <c r="M1718" s="181" t="s">
        <v>1</v>
      </c>
      <c r="N1718" s="182" t="s">
        <v>42</v>
      </c>
      <c r="O1718" s="77"/>
      <c r="P1718" s="183">
        <f>O1718*H1718</f>
        <v>0</v>
      </c>
      <c r="Q1718" s="183">
        <v>0.000428</v>
      </c>
      <c r="R1718" s="183">
        <f>Q1718*H1718</f>
        <v>0.01581888</v>
      </c>
      <c r="S1718" s="183">
        <v>0</v>
      </c>
      <c r="T1718" s="184">
        <f>S1718*H1718</f>
        <v>0</v>
      </c>
      <c r="U1718" s="38"/>
      <c r="V1718" s="38"/>
      <c r="W1718" s="38"/>
      <c r="X1718" s="38"/>
      <c r="Y1718" s="38"/>
      <c r="Z1718" s="38"/>
      <c r="AA1718" s="38"/>
      <c r="AB1718" s="38"/>
      <c r="AC1718" s="38"/>
      <c r="AD1718" s="38"/>
      <c r="AE1718" s="38"/>
      <c r="AR1718" s="185" t="s">
        <v>415</v>
      </c>
      <c r="AT1718" s="185" t="s">
        <v>323</v>
      </c>
      <c r="AU1718" s="185" t="s">
        <v>85</v>
      </c>
      <c r="AY1718" s="19" t="s">
        <v>321</v>
      </c>
      <c r="BE1718" s="186">
        <f>IF(N1718="základní",J1718,0)</f>
        <v>0</v>
      </c>
      <c r="BF1718" s="186">
        <f>IF(N1718="snížená",J1718,0)</f>
        <v>0</v>
      </c>
      <c r="BG1718" s="186">
        <f>IF(N1718="zákl. přenesená",J1718,0)</f>
        <v>0</v>
      </c>
      <c r="BH1718" s="186">
        <f>IF(N1718="sníž. přenesená",J1718,0)</f>
        <v>0</v>
      </c>
      <c r="BI1718" s="186">
        <f>IF(N1718="nulová",J1718,0)</f>
        <v>0</v>
      </c>
      <c r="BJ1718" s="19" t="s">
        <v>8</v>
      </c>
      <c r="BK1718" s="186">
        <f>ROUND(I1718*H1718,0)</f>
        <v>0</v>
      </c>
      <c r="BL1718" s="19" t="s">
        <v>415</v>
      </c>
      <c r="BM1718" s="185" t="s">
        <v>2641</v>
      </c>
    </row>
    <row r="1719" s="13" customFormat="1">
      <c r="A1719" s="13"/>
      <c r="B1719" s="187"/>
      <c r="C1719" s="13"/>
      <c r="D1719" s="188" t="s">
        <v>329</v>
      </c>
      <c r="E1719" s="189" t="s">
        <v>1</v>
      </c>
      <c r="F1719" s="190" t="s">
        <v>2642</v>
      </c>
      <c r="G1719" s="13"/>
      <c r="H1719" s="191">
        <v>6.9299999999999997</v>
      </c>
      <c r="I1719" s="192"/>
      <c r="J1719" s="13"/>
      <c r="K1719" s="13"/>
      <c r="L1719" s="187"/>
      <c r="M1719" s="193"/>
      <c r="N1719" s="194"/>
      <c r="O1719" s="194"/>
      <c r="P1719" s="194"/>
      <c r="Q1719" s="194"/>
      <c r="R1719" s="194"/>
      <c r="S1719" s="194"/>
      <c r="T1719" s="195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189" t="s">
        <v>329</v>
      </c>
      <c r="AU1719" s="189" t="s">
        <v>85</v>
      </c>
      <c r="AV1719" s="13" t="s">
        <v>85</v>
      </c>
      <c r="AW1719" s="13" t="s">
        <v>33</v>
      </c>
      <c r="AX1719" s="13" t="s">
        <v>77</v>
      </c>
      <c r="AY1719" s="189" t="s">
        <v>321</v>
      </c>
    </row>
    <row r="1720" s="13" customFormat="1">
      <c r="A1720" s="13"/>
      <c r="B1720" s="187"/>
      <c r="C1720" s="13"/>
      <c r="D1720" s="188" t="s">
        <v>329</v>
      </c>
      <c r="E1720" s="189" t="s">
        <v>1</v>
      </c>
      <c r="F1720" s="190" t="s">
        <v>2643</v>
      </c>
      <c r="G1720" s="13"/>
      <c r="H1720" s="191">
        <v>7.0899999999999999</v>
      </c>
      <c r="I1720" s="192"/>
      <c r="J1720" s="13"/>
      <c r="K1720" s="13"/>
      <c r="L1720" s="187"/>
      <c r="M1720" s="193"/>
      <c r="N1720" s="194"/>
      <c r="O1720" s="194"/>
      <c r="P1720" s="194"/>
      <c r="Q1720" s="194"/>
      <c r="R1720" s="194"/>
      <c r="S1720" s="194"/>
      <c r="T1720" s="195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189" t="s">
        <v>329</v>
      </c>
      <c r="AU1720" s="189" t="s">
        <v>85</v>
      </c>
      <c r="AV1720" s="13" t="s">
        <v>85</v>
      </c>
      <c r="AW1720" s="13" t="s">
        <v>33</v>
      </c>
      <c r="AX1720" s="13" t="s">
        <v>77</v>
      </c>
      <c r="AY1720" s="189" t="s">
        <v>321</v>
      </c>
    </row>
    <row r="1721" s="13" customFormat="1">
      <c r="A1721" s="13"/>
      <c r="B1721" s="187"/>
      <c r="C1721" s="13"/>
      <c r="D1721" s="188" t="s">
        <v>329</v>
      </c>
      <c r="E1721" s="189" t="s">
        <v>1</v>
      </c>
      <c r="F1721" s="190" t="s">
        <v>2644</v>
      </c>
      <c r="G1721" s="13"/>
      <c r="H1721" s="191">
        <v>12.19</v>
      </c>
      <c r="I1721" s="192"/>
      <c r="J1721" s="13"/>
      <c r="K1721" s="13"/>
      <c r="L1721" s="187"/>
      <c r="M1721" s="193"/>
      <c r="N1721" s="194"/>
      <c r="O1721" s="194"/>
      <c r="P1721" s="194"/>
      <c r="Q1721" s="194"/>
      <c r="R1721" s="194"/>
      <c r="S1721" s="194"/>
      <c r="T1721" s="195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189" t="s">
        <v>329</v>
      </c>
      <c r="AU1721" s="189" t="s">
        <v>85</v>
      </c>
      <c r="AV1721" s="13" t="s">
        <v>85</v>
      </c>
      <c r="AW1721" s="13" t="s">
        <v>33</v>
      </c>
      <c r="AX1721" s="13" t="s">
        <v>77</v>
      </c>
      <c r="AY1721" s="189" t="s">
        <v>321</v>
      </c>
    </row>
    <row r="1722" s="13" customFormat="1">
      <c r="A1722" s="13"/>
      <c r="B1722" s="187"/>
      <c r="C1722" s="13"/>
      <c r="D1722" s="188" t="s">
        <v>329</v>
      </c>
      <c r="E1722" s="189" t="s">
        <v>1</v>
      </c>
      <c r="F1722" s="190" t="s">
        <v>2645</v>
      </c>
      <c r="G1722" s="13"/>
      <c r="H1722" s="191">
        <v>10.75</v>
      </c>
      <c r="I1722" s="192"/>
      <c r="J1722" s="13"/>
      <c r="K1722" s="13"/>
      <c r="L1722" s="187"/>
      <c r="M1722" s="193"/>
      <c r="N1722" s="194"/>
      <c r="O1722" s="194"/>
      <c r="P1722" s="194"/>
      <c r="Q1722" s="194"/>
      <c r="R1722" s="194"/>
      <c r="S1722" s="194"/>
      <c r="T1722" s="195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189" t="s">
        <v>329</v>
      </c>
      <c r="AU1722" s="189" t="s">
        <v>85</v>
      </c>
      <c r="AV1722" s="13" t="s">
        <v>85</v>
      </c>
      <c r="AW1722" s="13" t="s">
        <v>33</v>
      </c>
      <c r="AX1722" s="13" t="s">
        <v>77</v>
      </c>
      <c r="AY1722" s="189" t="s">
        <v>321</v>
      </c>
    </row>
    <row r="1723" s="14" customFormat="1">
      <c r="A1723" s="14"/>
      <c r="B1723" s="196"/>
      <c r="C1723" s="14"/>
      <c r="D1723" s="188" t="s">
        <v>329</v>
      </c>
      <c r="E1723" s="197" t="s">
        <v>255</v>
      </c>
      <c r="F1723" s="198" t="s">
        <v>346</v>
      </c>
      <c r="G1723" s="14"/>
      <c r="H1723" s="199">
        <v>36.960000000000001</v>
      </c>
      <c r="I1723" s="200"/>
      <c r="J1723" s="14"/>
      <c r="K1723" s="14"/>
      <c r="L1723" s="196"/>
      <c r="M1723" s="201"/>
      <c r="N1723" s="202"/>
      <c r="O1723" s="202"/>
      <c r="P1723" s="202"/>
      <c r="Q1723" s="202"/>
      <c r="R1723" s="202"/>
      <c r="S1723" s="202"/>
      <c r="T1723" s="203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197" t="s">
        <v>329</v>
      </c>
      <c r="AU1723" s="197" t="s">
        <v>85</v>
      </c>
      <c r="AV1723" s="14" t="s">
        <v>88</v>
      </c>
      <c r="AW1723" s="14" t="s">
        <v>33</v>
      </c>
      <c r="AX1723" s="14" t="s">
        <v>8</v>
      </c>
      <c r="AY1723" s="197" t="s">
        <v>321</v>
      </c>
    </row>
    <row r="1724" s="2" customFormat="1" ht="37.8" customHeight="1">
      <c r="A1724" s="38"/>
      <c r="B1724" s="173"/>
      <c r="C1724" s="174" t="s">
        <v>2646</v>
      </c>
      <c r="D1724" s="174" t="s">
        <v>323</v>
      </c>
      <c r="E1724" s="175" t="s">
        <v>2647</v>
      </c>
      <c r="F1724" s="176" t="s">
        <v>2648</v>
      </c>
      <c r="G1724" s="177" t="s">
        <v>497</v>
      </c>
      <c r="H1724" s="178">
        <v>21</v>
      </c>
      <c r="I1724" s="179"/>
      <c r="J1724" s="180">
        <f>ROUND(I1724*H1724,0)</f>
        <v>0</v>
      </c>
      <c r="K1724" s="176" t="s">
        <v>327</v>
      </c>
      <c r="L1724" s="39"/>
      <c r="M1724" s="181" t="s">
        <v>1</v>
      </c>
      <c r="N1724" s="182" t="s">
        <v>42</v>
      </c>
      <c r="O1724" s="77"/>
      <c r="P1724" s="183">
        <f>O1724*H1724</f>
        <v>0</v>
      </c>
      <c r="Q1724" s="183">
        <v>0.000428</v>
      </c>
      <c r="R1724" s="183">
        <f>Q1724*H1724</f>
        <v>0.0089879999999999995</v>
      </c>
      <c r="S1724" s="183">
        <v>0</v>
      </c>
      <c r="T1724" s="184">
        <f>S1724*H1724</f>
        <v>0</v>
      </c>
      <c r="U1724" s="38"/>
      <c r="V1724" s="38"/>
      <c r="W1724" s="38"/>
      <c r="X1724" s="38"/>
      <c r="Y1724" s="38"/>
      <c r="Z1724" s="38"/>
      <c r="AA1724" s="38"/>
      <c r="AB1724" s="38"/>
      <c r="AC1724" s="38"/>
      <c r="AD1724" s="38"/>
      <c r="AE1724" s="38"/>
      <c r="AR1724" s="185" t="s">
        <v>415</v>
      </c>
      <c r="AT1724" s="185" t="s">
        <v>323</v>
      </c>
      <c r="AU1724" s="185" t="s">
        <v>85</v>
      </c>
      <c r="AY1724" s="19" t="s">
        <v>321</v>
      </c>
      <c r="BE1724" s="186">
        <f>IF(N1724="základní",J1724,0)</f>
        <v>0</v>
      </c>
      <c r="BF1724" s="186">
        <f>IF(N1724="snížená",J1724,0)</f>
        <v>0</v>
      </c>
      <c r="BG1724" s="186">
        <f>IF(N1724="zákl. přenesená",J1724,0)</f>
        <v>0</v>
      </c>
      <c r="BH1724" s="186">
        <f>IF(N1724="sníž. přenesená",J1724,0)</f>
        <v>0</v>
      </c>
      <c r="BI1724" s="186">
        <f>IF(N1724="nulová",J1724,0)</f>
        <v>0</v>
      </c>
      <c r="BJ1724" s="19" t="s">
        <v>8</v>
      </c>
      <c r="BK1724" s="186">
        <f>ROUND(I1724*H1724,0)</f>
        <v>0</v>
      </c>
      <c r="BL1724" s="19" t="s">
        <v>415</v>
      </c>
      <c r="BM1724" s="185" t="s">
        <v>2649</v>
      </c>
    </row>
    <row r="1725" s="13" customFormat="1">
      <c r="A1725" s="13"/>
      <c r="B1725" s="187"/>
      <c r="C1725" s="13"/>
      <c r="D1725" s="188" t="s">
        <v>329</v>
      </c>
      <c r="E1725" s="189" t="s">
        <v>1</v>
      </c>
      <c r="F1725" s="190" t="s">
        <v>2650</v>
      </c>
      <c r="G1725" s="13"/>
      <c r="H1725" s="191">
        <v>6.5</v>
      </c>
      <c r="I1725" s="192"/>
      <c r="J1725" s="13"/>
      <c r="K1725" s="13"/>
      <c r="L1725" s="187"/>
      <c r="M1725" s="193"/>
      <c r="N1725" s="194"/>
      <c r="O1725" s="194"/>
      <c r="P1725" s="194"/>
      <c r="Q1725" s="194"/>
      <c r="R1725" s="194"/>
      <c r="S1725" s="194"/>
      <c r="T1725" s="195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189" t="s">
        <v>329</v>
      </c>
      <c r="AU1725" s="189" t="s">
        <v>85</v>
      </c>
      <c r="AV1725" s="13" t="s">
        <v>85</v>
      </c>
      <c r="AW1725" s="13" t="s">
        <v>33</v>
      </c>
      <c r="AX1725" s="13" t="s">
        <v>77</v>
      </c>
      <c r="AY1725" s="189" t="s">
        <v>321</v>
      </c>
    </row>
    <row r="1726" s="13" customFormat="1">
      <c r="A1726" s="13"/>
      <c r="B1726" s="187"/>
      <c r="C1726" s="13"/>
      <c r="D1726" s="188" t="s">
        <v>329</v>
      </c>
      <c r="E1726" s="189" t="s">
        <v>1</v>
      </c>
      <c r="F1726" s="190" t="s">
        <v>2651</v>
      </c>
      <c r="G1726" s="13"/>
      <c r="H1726" s="191">
        <v>5.5</v>
      </c>
      <c r="I1726" s="192"/>
      <c r="J1726" s="13"/>
      <c r="K1726" s="13"/>
      <c r="L1726" s="187"/>
      <c r="M1726" s="193"/>
      <c r="N1726" s="194"/>
      <c r="O1726" s="194"/>
      <c r="P1726" s="194"/>
      <c r="Q1726" s="194"/>
      <c r="R1726" s="194"/>
      <c r="S1726" s="194"/>
      <c r="T1726" s="195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189" t="s">
        <v>329</v>
      </c>
      <c r="AU1726" s="189" t="s">
        <v>85</v>
      </c>
      <c r="AV1726" s="13" t="s">
        <v>85</v>
      </c>
      <c r="AW1726" s="13" t="s">
        <v>33</v>
      </c>
      <c r="AX1726" s="13" t="s">
        <v>77</v>
      </c>
      <c r="AY1726" s="189" t="s">
        <v>321</v>
      </c>
    </row>
    <row r="1727" s="13" customFormat="1">
      <c r="A1727" s="13"/>
      <c r="B1727" s="187"/>
      <c r="C1727" s="13"/>
      <c r="D1727" s="188" t="s">
        <v>329</v>
      </c>
      <c r="E1727" s="189" t="s">
        <v>1</v>
      </c>
      <c r="F1727" s="190" t="s">
        <v>2652</v>
      </c>
      <c r="G1727" s="13"/>
      <c r="H1727" s="191">
        <v>9</v>
      </c>
      <c r="I1727" s="192"/>
      <c r="J1727" s="13"/>
      <c r="K1727" s="13"/>
      <c r="L1727" s="187"/>
      <c r="M1727" s="193"/>
      <c r="N1727" s="194"/>
      <c r="O1727" s="194"/>
      <c r="P1727" s="194"/>
      <c r="Q1727" s="194"/>
      <c r="R1727" s="194"/>
      <c r="S1727" s="194"/>
      <c r="T1727" s="195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189" t="s">
        <v>329</v>
      </c>
      <c r="AU1727" s="189" t="s">
        <v>85</v>
      </c>
      <c r="AV1727" s="13" t="s">
        <v>85</v>
      </c>
      <c r="AW1727" s="13" t="s">
        <v>33</v>
      </c>
      <c r="AX1727" s="13" t="s">
        <v>77</v>
      </c>
      <c r="AY1727" s="189" t="s">
        <v>321</v>
      </c>
    </row>
    <row r="1728" s="14" customFormat="1">
      <c r="A1728" s="14"/>
      <c r="B1728" s="196"/>
      <c r="C1728" s="14"/>
      <c r="D1728" s="188" t="s">
        <v>329</v>
      </c>
      <c r="E1728" s="197" t="s">
        <v>258</v>
      </c>
      <c r="F1728" s="198" t="s">
        <v>346</v>
      </c>
      <c r="G1728" s="14"/>
      <c r="H1728" s="199">
        <v>21</v>
      </c>
      <c r="I1728" s="200"/>
      <c r="J1728" s="14"/>
      <c r="K1728" s="14"/>
      <c r="L1728" s="196"/>
      <c r="M1728" s="201"/>
      <c r="N1728" s="202"/>
      <c r="O1728" s="202"/>
      <c r="P1728" s="202"/>
      <c r="Q1728" s="202"/>
      <c r="R1728" s="202"/>
      <c r="S1728" s="202"/>
      <c r="T1728" s="203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197" t="s">
        <v>329</v>
      </c>
      <c r="AU1728" s="197" t="s">
        <v>85</v>
      </c>
      <c r="AV1728" s="14" t="s">
        <v>88</v>
      </c>
      <c r="AW1728" s="14" t="s">
        <v>33</v>
      </c>
      <c r="AX1728" s="14" t="s">
        <v>8</v>
      </c>
      <c r="AY1728" s="197" t="s">
        <v>321</v>
      </c>
    </row>
    <row r="1729" s="2" customFormat="1" ht="33" customHeight="1">
      <c r="A1729" s="38"/>
      <c r="B1729" s="173"/>
      <c r="C1729" s="174" t="s">
        <v>2653</v>
      </c>
      <c r="D1729" s="174" t="s">
        <v>323</v>
      </c>
      <c r="E1729" s="175" t="s">
        <v>2654</v>
      </c>
      <c r="F1729" s="176" t="s">
        <v>2655</v>
      </c>
      <c r="G1729" s="177" t="s">
        <v>355</v>
      </c>
      <c r="H1729" s="178">
        <v>87.686999999999998</v>
      </c>
      <c r="I1729" s="179"/>
      <c r="J1729" s="180">
        <f>ROUND(I1729*H1729,0)</f>
        <v>0</v>
      </c>
      <c r="K1729" s="176" t="s">
        <v>327</v>
      </c>
      <c r="L1729" s="39"/>
      <c r="M1729" s="181" t="s">
        <v>1</v>
      </c>
      <c r="N1729" s="182" t="s">
        <v>42</v>
      </c>
      <c r="O1729" s="77"/>
      <c r="P1729" s="183">
        <f>O1729*H1729</f>
        <v>0</v>
      </c>
      <c r="Q1729" s="183">
        <v>0.0051960000000000001</v>
      </c>
      <c r="R1729" s="183">
        <f>Q1729*H1729</f>
        <v>0.45562165199999999</v>
      </c>
      <c r="S1729" s="183">
        <v>0</v>
      </c>
      <c r="T1729" s="184">
        <f>S1729*H1729</f>
        <v>0</v>
      </c>
      <c r="U1729" s="38"/>
      <c r="V1729" s="38"/>
      <c r="W1729" s="38"/>
      <c r="X1729" s="38"/>
      <c r="Y1729" s="38"/>
      <c r="Z1729" s="38"/>
      <c r="AA1729" s="38"/>
      <c r="AB1729" s="38"/>
      <c r="AC1729" s="38"/>
      <c r="AD1729" s="38"/>
      <c r="AE1729" s="38"/>
      <c r="AR1729" s="185" t="s">
        <v>415</v>
      </c>
      <c r="AT1729" s="185" t="s">
        <v>323</v>
      </c>
      <c r="AU1729" s="185" t="s">
        <v>85</v>
      </c>
      <c r="AY1729" s="19" t="s">
        <v>321</v>
      </c>
      <c r="BE1729" s="186">
        <f>IF(N1729="základní",J1729,0)</f>
        <v>0</v>
      </c>
      <c r="BF1729" s="186">
        <f>IF(N1729="snížená",J1729,0)</f>
        <v>0</v>
      </c>
      <c r="BG1729" s="186">
        <f>IF(N1729="zákl. přenesená",J1729,0)</f>
        <v>0</v>
      </c>
      <c r="BH1729" s="186">
        <f>IF(N1729="sníž. přenesená",J1729,0)</f>
        <v>0</v>
      </c>
      <c r="BI1729" s="186">
        <f>IF(N1729="nulová",J1729,0)</f>
        <v>0</v>
      </c>
      <c r="BJ1729" s="19" t="s">
        <v>8</v>
      </c>
      <c r="BK1729" s="186">
        <f>ROUND(I1729*H1729,0)</f>
        <v>0</v>
      </c>
      <c r="BL1729" s="19" t="s">
        <v>415</v>
      </c>
      <c r="BM1729" s="185" t="s">
        <v>2656</v>
      </c>
    </row>
    <row r="1730" s="13" customFormat="1">
      <c r="A1730" s="13"/>
      <c r="B1730" s="187"/>
      <c r="C1730" s="13"/>
      <c r="D1730" s="188" t="s">
        <v>329</v>
      </c>
      <c r="E1730" s="189" t="s">
        <v>1</v>
      </c>
      <c r="F1730" s="190" t="s">
        <v>2657</v>
      </c>
      <c r="G1730" s="13"/>
      <c r="H1730" s="191">
        <v>0.625</v>
      </c>
      <c r="I1730" s="192"/>
      <c r="J1730" s="13"/>
      <c r="K1730" s="13"/>
      <c r="L1730" s="187"/>
      <c r="M1730" s="193"/>
      <c r="N1730" s="194"/>
      <c r="O1730" s="194"/>
      <c r="P1730" s="194"/>
      <c r="Q1730" s="194"/>
      <c r="R1730" s="194"/>
      <c r="S1730" s="194"/>
      <c r="T1730" s="195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189" t="s">
        <v>329</v>
      </c>
      <c r="AU1730" s="189" t="s">
        <v>85</v>
      </c>
      <c r="AV1730" s="13" t="s">
        <v>85</v>
      </c>
      <c r="AW1730" s="13" t="s">
        <v>33</v>
      </c>
      <c r="AX1730" s="13" t="s">
        <v>77</v>
      </c>
      <c r="AY1730" s="189" t="s">
        <v>321</v>
      </c>
    </row>
    <row r="1731" s="13" customFormat="1">
      <c r="A1731" s="13"/>
      <c r="B1731" s="187"/>
      <c r="C1731" s="13"/>
      <c r="D1731" s="188" t="s">
        <v>329</v>
      </c>
      <c r="E1731" s="189" t="s">
        <v>1</v>
      </c>
      <c r="F1731" s="190" t="s">
        <v>2658</v>
      </c>
      <c r="G1731" s="13"/>
      <c r="H1731" s="191">
        <v>0.85799999999999998</v>
      </c>
      <c r="I1731" s="192"/>
      <c r="J1731" s="13"/>
      <c r="K1731" s="13"/>
      <c r="L1731" s="187"/>
      <c r="M1731" s="193"/>
      <c r="N1731" s="194"/>
      <c r="O1731" s="194"/>
      <c r="P1731" s="194"/>
      <c r="Q1731" s="194"/>
      <c r="R1731" s="194"/>
      <c r="S1731" s="194"/>
      <c r="T1731" s="195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189" t="s">
        <v>329</v>
      </c>
      <c r="AU1731" s="189" t="s">
        <v>85</v>
      </c>
      <c r="AV1731" s="13" t="s">
        <v>85</v>
      </c>
      <c r="AW1731" s="13" t="s">
        <v>33</v>
      </c>
      <c r="AX1731" s="13" t="s">
        <v>77</v>
      </c>
      <c r="AY1731" s="189" t="s">
        <v>321</v>
      </c>
    </row>
    <row r="1732" s="14" customFormat="1">
      <c r="A1732" s="14"/>
      <c r="B1732" s="196"/>
      <c r="C1732" s="14"/>
      <c r="D1732" s="188" t="s">
        <v>329</v>
      </c>
      <c r="E1732" s="197" t="s">
        <v>1</v>
      </c>
      <c r="F1732" s="198" t="s">
        <v>346</v>
      </c>
      <c r="G1732" s="14"/>
      <c r="H1732" s="199">
        <v>1.4830000000000001</v>
      </c>
      <c r="I1732" s="200"/>
      <c r="J1732" s="14"/>
      <c r="K1732" s="14"/>
      <c r="L1732" s="196"/>
      <c r="M1732" s="201"/>
      <c r="N1732" s="202"/>
      <c r="O1732" s="202"/>
      <c r="P1732" s="202"/>
      <c r="Q1732" s="202"/>
      <c r="R1732" s="202"/>
      <c r="S1732" s="202"/>
      <c r="T1732" s="203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197" t="s">
        <v>329</v>
      </c>
      <c r="AU1732" s="197" t="s">
        <v>85</v>
      </c>
      <c r="AV1732" s="14" t="s">
        <v>88</v>
      </c>
      <c r="AW1732" s="14" t="s">
        <v>33</v>
      </c>
      <c r="AX1732" s="14" t="s">
        <v>77</v>
      </c>
      <c r="AY1732" s="197" t="s">
        <v>321</v>
      </c>
    </row>
    <row r="1733" s="13" customFormat="1">
      <c r="A1733" s="13"/>
      <c r="B1733" s="187"/>
      <c r="C1733" s="13"/>
      <c r="D1733" s="188" t="s">
        <v>329</v>
      </c>
      <c r="E1733" s="189" t="s">
        <v>1</v>
      </c>
      <c r="F1733" s="190" t="s">
        <v>213</v>
      </c>
      <c r="G1733" s="13"/>
      <c r="H1733" s="191">
        <v>52</v>
      </c>
      <c r="I1733" s="192"/>
      <c r="J1733" s="13"/>
      <c r="K1733" s="13"/>
      <c r="L1733" s="187"/>
      <c r="M1733" s="193"/>
      <c r="N1733" s="194"/>
      <c r="O1733" s="194"/>
      <c r="P1733" s="194"/>
      <c r="Q1733" s="194"/>
      <c r="R1733" s="194"/>
      <c r="S1733" s="194"/>
      <c r="T1733" s="195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189" t="s">
        <v>329</v>
      </c>
      <c r="AU1733" s="189" t="s">
        <v>85</v>
      </c>
      <c r="AV1733" s="13" t="s">
        <v>85</v>
      </c>
      <c r="AW1733" s="13" t="s">
        <v>33</v>
      </c>
      <c r="AX1733" s="13" t="s">
        <v>77</v>
      </c>
      <c r="AY1733" s="189" t="s">
        <v>321</v>
      </c>
    </row>
    <row r="1734" s="13" customFormat="1">
      <c r="A1734" s="13"/>
      <c r="B1734" s="187"/>
      <c r="C1734" s="13"/>
      <c r="D1734" s="188" t="s">
        <v>329</v>
      </c>
      <c r="E1734" s="189" t="s">
        <v>1</v>
      </c>
      <c r="F1734" s="190" t="s">
        <v>216</v>
      </c>
      <c r="G1734" s="13"/>
      <c r="H1734" s="191">
        <v>11.5</v>
      </c>
      <c r="I1734" s="192"/>
      <c r="J1734" s="13"/>
      <c r="K1734" s="13"/>
      <c r="L1734" s="187"/>
      <c r="M1734" s="193"/>
      <c r="N1734" s="194"/>
      <c r="O1734" s="194"/>
      <c r="P1734" s="194"/>
      <c r="Q1734" s="194"/>
      <c r="R1734" s="194"/>
      <c r="S1734" s="194"/>
      <c r="T1734" s="195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189" t="s">
        <v>329</v>
      </c>
      <c r="AU1734" s="189" t="s">
        <v>85</v>
      </c>
      <c r="AV1734" s="13" t="s">
        <v>85</v>
      </c>
      <c r="AW1734" s="13" t="s">
        <v>33</v>
      </c>
      <c r="AX1734" s="13" t="s">
        <v>77</v>
      </c>
      <c r="AY1734" s="189" t="s">
        <v>321</v>
      </c>
    </row>
    <row r="1735" s="13" customFormat="1">
      <c r="A1735" s="13"/>
      <c r="B1735" s="187"/>
      <c r="C1735" s="13"/>
      <c r="D1735" s="188" t="s">
        <v>329</v>
      </c>
      <c r="E1735" s="189" t="s">
        <v>1</v>
      </c>
      <c r="F1735" s="190" t="s">
        <v>219</v>
      </c>
      <c r="G1735" s="13"/>
      <c r="H1735" s="191">
        <v>22.704000000000001</v>
      </c>
      <c r="I1735" s="192"/>
      <c r="J1735" s="13"/>
      <c r="K1735" s="13"/>
      <c r="L1735" s="187"/>
      <c r="M1735" s="193"/>
      <c r="N1735" s="194"/>
      <c r="O1735" s="194"/>
      <c r="P1735" s="194"/>
      <c r="Q1735" s="194"/>
      <c r="R1735" s="194"/>
      <c r="S1735" s="194"/>
      <c r="T1735" s="195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189" t="s">
        <v>329</v>
      </c>
      <c r="AU1735" s="189" t="s">
        <v>85</v>
      </c>
      <c r="AV1735" s="13" t="s">
        <v>85</v>
      </c>
      <c r="AW1735" s="13" t="s">
        <v>33</v>
      </c>
      <c r="AX1735" s="13" t="s">
        <v>77</v>
      </c>
      <c r="AY1735" s="189" t="s">
        <v>321</v>
      </c>
    </row>
    <row r="1736" s="14" customFormat="1">
      <c r="A1736" s="14"/>
      <c r="B1736" s="196"/>
      <c r="C1736" s="14"/>
      <c r="D1736" s="188" t="s">
        <v>329</v>
      </c>
      <c r="E1736" s="197" t="s">
        <v>1</v>
      </c>
      <c r="F1736" s="198" t="s">
        <v>346</v>
      </c>
      <c r="G1736" s="14"/>
      <c r="H1736" s="199">
        <v>86.203999999999994</v>
      </c>
      <c r="I1736" s="200"/>
      <c r="J1736" s="14"/>
      <c r="K1736" s="14"/>
      <c r="L1736" s="196"/>
      <c r="M1736" s="201"/>
      <c r="N1736" s="202"/>
      <c r="O1736" s="202"/>
      <c r="P1736" s="202"/>
      <c r="Q1736" s="202"/>
      <c r="R1736" s="202"/>
      <c r="S1736" s="202"/>
      <c r="T1736" s="203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197" t="s">
        <v>329</v>
      </c>
      <c r="AU1736" s="197" t="s">
        <v>85</v>
      </c>
      <c r="AV1736" s="14" t="s">
        <v>88</v>
      </c>
      <c r="AW1736" s="14" t="s">
        <v>33</v>
      </c>
      <c r="AX1736" s="14" t="s">
        <v>77</v>
      </c>
      <c r="AY1736" s="197" t="s">
        <v>321</v>
      </c>
    </row>
    <row r="1737" s="15" customFormat="1">
      <c r="A1737" s="15"/>
      <c r="B1737" s="204"/>
      <c r="C1737" s="15"/>
      <c r="D1737" s="188" t="s">
        <v>329</v>
      </c>
      <c r="E1737" s="205" t="s">
        <v>249</v>
      </c>
      <c r="F1737" s="206" t="s">
        <v>442</v>
      </c>
      <c r="G1737" s="15"/>
      <c r="H1737" s="207">
        <v>87.686999999999998</v>
      </c>
      <c r="I1737" s="208"/>
      <c r="J1737" s="15"/>
      <c r="K1737" s="15"/>
      <c r="L1737" s="204"/>
      <c r="M1737" s="209"/>
      <c r="N1737" s="210"/>
      <c r="O1737" s="210"/>
      <c r="P1737" s="210"/>
      <c r="Q1737" s="210"/>
      <c r="R1737" s="210"/>
      <c r="S1737" s="210"/>
      <c r="T1737" s="211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T1737" s="205" t="s">
        <v>329</v>
      </c>
      <c r="AU1737" s="205" t="s">
        <v>85</v>
      </c>
      <c r="AV1737" s="15" t="s">
        <v>91</v>
      </c>
      <c r="AW1737" s="15" t="s">
        <v>33</v>
      </c>
      <c r="AX1737" s="15" t="s">
        <v>8</v>
      </c>
      <c r="AY1737" s="205" t="s">
        <v>321</v>
      </c>
    </row>
    <row r="1738" s="2" customFormat="1" ht="37.8" customHeight="1">
      <c r="A1738" s="38"/>
      <c r="B1738" s="173"/>
      <c r="C1738" s="212" t="s">
        <v>2659</v>
      </c>
      <c r="D1738" s="212" t="s">
        <v>550</v>
      </c>
      <c r="E1738" s="213" t="s">
        <v>2660</v>
      </c>
      <c r="F1738" s="214" t="s">
        <v>2661</v>
      </c>
      <c r="G1738" s="215" t="s">
        <v>355</v>
      </c>
      <c r="H1738" s="216">
        <v>132.554</v>
      </c>
      <c r="I1738" s="217"/>
      <c r="J1738" s="218">
        <f>ROUND(I1738*H1738,0)</f>
        <v>0</v>
      </c>
      <c r="K1738" s="214" t="s">
        <v>327</v>
      </c>
      <c r="L1738" s="219"/>
      <c r="M1738" s="220" t="s">
        <v>1</v>
      </c>
      <c r="N1738" s="221" t="s">
        <v>42</v>
      </c>
      <c r="O1738" s="77"/>
      <c r="P1738" s="183">
        <f>O1738*H1738</f>
        <v>0</v>
      </c>
      <c r="Q1738" s="183">
        <v>0.021999999999999999</v>
      </c>
      <c r="R1738" s="183">
        <f>Q1738*H1738</f>
        <v>2.916188</v>
      </c>
      <c r="S1738" s="183">
        <v>0</v>
      </c>
      <c r="T1738" s="184">
        <f>S1738*H1738</f>
        <v>0</v>
      </c>
      <c r="U1738" s="38"/>
      <c r="V1738" s="38"/>
      <c r="W1738" s="38"/>
      <c r="X1738" s="38"/>
      <c r="Y1738" s="38"/>
      <c r="Z1738" s="38"/>
      <c r="AA1738" s="38"/>
      <c r="AB1738" s="38"/>
      <c r="AC1738" s="38"/>
      <c r="AD1738" s="38"/>
      <c r="AE1738" s="38"/>
      <c r="AR1738" s="185" t="s">
        <v>530</v>
      </c>
      <c r="AT1738" s="185" t="s">
        <v>550</v>
      </c>
      <c r="AU1738" s="185" t="s">
        <v>85</v>
      </c>
      <c r="AY1738" s="19" t="s">
        <v>321</v>
      </c>
      <c r="BE1738" s="186">
        <f>IF(N1738="základní",J1738,0)</f>
        <v>0</v>
      </c>
      <c r="BF1738" s="186">
        <f>IF(N1738="snížená",J1738,0)</f>
        <v>0</v>
      </c>
      <c r="BG1738" s="186">
        <f>IF(N1738="zákl. přenesená",J1738,0)</f>
        <v>0</v>
      </c>
      <c r="BH1738" s="186">
        <f>IF(N1738="sníž. přenesená",J1738,0)</f>
        <v>0</v>
      </c>
      <c r="BI1738" s="186">
        <f>IF(N1738="nulová",J1738,0)</f>
        <v>0</v>
      </c>
      <c r="BJ1738" s="19" t="s">
        <v>8</v>
      </c>
      <c r="BK1738" s="186">
        <f>ROUND(I1738*H1738,0)</f>
        <v>0</v>
      </c>
      <c r="BL1738" s="19" t="s">
        <v>415</v>
      </c>
      <c r="BM1738" s="185" t="s">
        <v>2662</v>
      </c>
    </row>
    <row r="1739" s="13" customFormat="1">
      <c r="A1739" s="13"/>
      <c r="B1739" s="187"/>
      <c r="C1739" s="13"/>
      <c r="D1739" s="188" t="s">
        <v>329</v>
      </c>
      <c r="E1739" s="189" t="s">
        <v>1</v>
      </c>
      <c r="F1739" s="190" t="s">
        <v>2663</v>
      </c>
      <c r="G1739" s="13"/>
      <c r="H1739" s="191">
        <v>96.456000000000003</v>
      </c>
      <c r="I1739" s="192"/>
      <c r="J1739" s="13"/>
      <c r="K1739" s="13"/>
      <c r="L1739" s="187"/>
      <c r="M1739" s="193"/>
      <c r="N1739" s="194"/>
      <c r="O1739" s="194"/>
      <c r="P1739" s="194"/>
      <c r="Q1739" s="194"/>
      <c r="R1739" s="194"/>
      <c r="S1739" s="194"/>
      <c r="T1739" s="195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189" t="s">
        <v>329</v>
      </c>
      <c r="AU1739" s="189" t="s">
        <v>85</v>
      </c>
      <c r="AV1739" s="13" t="s">
        <v>85</v>
      </c>
      <c r="AW1739" s="13" t="s">
        <v>33</v>
      </c>
      <c r="AX1739" s="13" t="s">
        <v>77</v>
      </c>
      <c r="AY1739" s="189" t="s">
        <v>321</v>
      </c>
    </row>
    <row r="1740" s="13" customFormat="1">
      <c r="A1740" s="13"/>
      <c r="B1740" s="187"/>
      <c r="C1740" s="13"/>
      <c r="D1740" s="188" t="s">
        <v>329</v>
      </c>
      <c r="E1740" s="189" t="s">
        <v>1</v>
      </c>
      <c r="F1740" s="190" t="s">
        <v>2664</v>
      </c>
      <c r="G1740" s="13"/>
      <c r="H1740" s="191">
        <v>30.359999999999999</v>
      </c>
      <c r="I1740" s="192"/>
      <c r="J1740" s="13"/>
      <c r="K1740" s="13"/>
      <c r="L1740" s="187"/>
      <c r="M1740" s="193"/>
      <c r="N1740" s="194"/>
      <c r="O1740" s="194"/>
      <c r="P1740" s="194"/>
      <c r="Q1740" s="194"/>
      <c r="R1740" s="194"/>
      <c r="S1740" s="194"/>
      <c r="T1740" s="195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189" t="s">
        <v>329</v>
      </c>
      <c r="AU1740" s="189" t="s">
        <v>85</v>
      </c>
      <c r="AV1740" s="13" t="s">
        <v>85</v>
      </c>
      <c r="AW1740" s="13" t="s">
        <v>33</v>
      </c>
      <c r="AX1740" s="13" t="s">
        <v>77</v>
      </c>
      <c r="AY1740" s="189" t="s">
        <v>321</v>
      </c>
    </row>
    <row r="1741" s="13" customFormat="1">
      <c r="A1741" s="13"/>
      <c r="B1741" s="187"/>
      <c r="C1741" s="13"/>
      <c r="D1741" s="188" t="s">
        <v>329</v>
      </c>
      <c r="E1741" s="189" t="s">
        <v>1</v>
      </c>
      <c r="F1741" s="190" t="s">
        <v>2665</v>
      </c>
      <c r="G1741" s="13"/>
      <c r="H1741" s="191">
        <v>3.6589999999999998</v>
      </c>
      <c r="I1741" s="192"/>
      <c r="J1741" s="13"/>
      <c r="K1741" s="13"/>
      <c r="L1741" s="187"/>
      <c r="M1741" s="193"/>
      <c r="N1741" s="194"/>
      <c r="O1741" s="194"/>
      <c r="P1741" s="194"/>
      <c r="Q1741" s="194"/>
      <c r="R1741" s="194"/>
      <c r="S1741" s="194"/>
      <c r="T1741" s="195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189" t="s">
        <v>329</v>
      </c>
      <c r="AU1741" s="189" t="s">
        <v>85</v>
      </c>
      <c r="AV1741" s="13" t="s">
        <v>85</v>
      </c>
      <c r="AW1741" s="13" t="s">
        <v>33</v>
      </c>
      <c r="AX1741" s="13" t="s">
        <v>77</v>
      </c>
      <c r="AY1741" s="189" t="s">
        <v>321</v>
      </c>
    </row>
    <row r="1742" s="13" customFormat="1">
      <c r="A1742" s="13"/>
      <c r="B1742" s="187"/>
      <c r="C1742" s="13"/>
      <c r="D1742" s="188" t="s">
        <v>329</v>
      </c>
      <c r="E1742" s="189" t="s">
        <v>1</v>
      </c>
      <c r="F1742" s="190" t="s">
        <v>2666</v>
      </c>
      <c r="G1742" s="13"/>
      <c r="H1742" s="191">
        <v>2.0790000000000002</v>
      </c>
      <c r="I1742" s="192"/>
      <c r="J1742" s="13"/>
      <c r="K1742" s="13"/>
      <c r="L1742" s="187"/>
      <c r="M1742" s="193"/>
      <c r="N1742" s="194"/>
      <c r="O1742" s="194"/>
      <c r="P1742" s="194"/>
      <c r="Q1742" s="194"/>
      <c r="R1742" s="194"/>
      <c r="S1742" s="194"/>
      <c r="T1742" s="195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189" t="s">
        <v>329</v>
      </c>
      <c r="AU1742" s="189" t="s">
        <v>85</v>
      </c>
      <c r="AV1742" s="13" t="s">
        <v>85</v>
      </c>
      <c r="AW1742" s="13" t="s">
        <v>33</v>
      </c>
      <c r="AX1742" s="13" t="s">
        <v>77</v>
      </c>
      <c r="AY1742" s="189" t="s">
        <v>321</v>
      </c>
    </row>
    <row r="1743" s="14" customFormat="1">
      <c r="A1743" s="14"/>
      <c r="B1743" s="196"/>
      <c r="C1743" s="14"/>
      <c r="D1743" s="188" t="s">
        <v>329</v>
      </c>
      <c r="E1743" s="197" t="s">
        <v>1</v>
      </c>
      <c r="F1743" s="198" t="s">
        <v>346</v>
      </c>
      <c r="G1743" s="14"/>
      <c r="H1743" s="199">
        <v>132.554</v>
      </c>
      <c r="I1743" s="200"/>
      <c r="J1743" s="14"/>
      <c r="K1743" s="14"/>
      <c r="L1743" s="196"/>
      <c r="M1743" s="201"/>
      <c r="N1743" s="202"/>
      <c r="O1743" s="202"/>
      <c r="P1743" s="202"/>
      <c r="Q1743" s="202"/>
      <c r="R1743" s="202"/>
      <c r="S1743" s="202"/>
      <c r="T1743" s="203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197" t="s">
        <v>329</v>
      </c>
      <c r="AU1743" s="197" t="s">
        <v>85</v>
      </c>
      <c r="AV1743" s="14" t="s">
        <v>88</v>
      </c>
      <c r="AW1743" s="14" t="s">
        <v>33</v>
      </c>
      <c r="AX1743" s="14" t="s">
        <v>8</v>
      </c>
      <c r="AY1743" s="197" t="s">
        <v>321</v>
      </c>
    </row>
    <row r="1744" s="2" customFormat="1" ht="24.15" customHeight="1">
      <c r="A1744" s="38"/>
      <c r="B1744" s="173"/>
      <c r="C1744" s="174" t="s">
        <v>2667</v>
      </c>
      <c r="D1744" s="174" t="s">
        <v>323</v>
      </c>
      <c r="E1744" s="175" t="s">
        <v>2668</v>
      </c>
      <c r="F1744" s="176" t="s">
        <v>2669</v>
      </c>
      <c r="G1744" s="177" t="s">
        <v>355</v>
      </c>
      <c r="H1744" s="178">
        <v>52</v>
      </c>
      <c r="I1744" s="179"/>
      <c r="J1744" s="180">
        <f>ROUND(I1744*H1744,0)</f>
        <v>0</v>
      </c>
      <c r="K1744" s="176" t="s">
        <v>327</v>
      </c>
      <c r="L1744" s="39"/>
      <c r="M1744" s="181" t="s">
        <v>1</v>
      </c>
      <c r="N1744" s="182" t="s">
        <v>42</v>
      </c>
      <c r="O1744" s="77"/>
      <c r="P1744" s="183">
        <f>O1744*H1744</f>
        <v>0</v>
      </c>
      <c r="Q1744" s="183">
        <v>0.0015</v>
      </c>
      <c r="R1744" s="183">
        <f>Q1744*H1744</f>
        <v>0.078</v>
      </c>
      <c r="S1744" s="183">
        <v>0</v>
      </c>
      <c r="T1744" s="184">
        <f>S1744*H1744</f>
        <v>0</v>
      </c>
      <c r="U1744" s="38"/>
      <c r="V1744" s="38"/>
      <c r="W1744" s="38"/>
      <c r="X1744" s="38"/>
      <c r="Y1744" s="38"/>
      <c r="Z1744" s="38"/>
      <c r="AA1744" s="38"/>
      <c r="AB1744" s="38"/>
      <c r="AC1744" s="38"/>
      <c r="AD1744" s="38"/>
      <c r="AE1744" s="38"/>
      <c r="AR1744" s="185" t="s">
        <v>415</v>
      </c>
      <c r="AT1744" s="185" t="s">
        <v>323</v>
      </c>
      <c r="AU1744" s="185" t="s">
        <v>85</v>
      </c>
      <c r="AY1744" s="19" t="s">
        <v>321</v>
      </c>
      <c r="BE1744" s="186">
        <f>IF(N1744="základní",J1744,0)</f>
        <v>0</v>
      </c>
      <c r="BF1744" s="186">
        <f>IF(N1744="snížená",J1744,0)</f>
        <v>0</v>
      </c>
      <c r="BG1744" s="186">
        <f>IF(N1744="zákl. přenesená",J1744,0)</f>
        <v>0</v>
      </c>
      <c r="BH1744" s="186">
        <f>IF(N1744="sníž. přenesená",J1744,0)</f>
        <v>0</v>
      </c>
      <c r="BI1744" s="186">
        <f>IF(N1744="nulová",J1744,0)</f>
        <v>0</v>
      </c>
      <c r="BJ1744" s="19" t="s">
        <v>8</v>
      </c>
      <c r="BK1744" s="186">
        <f>ROUND(I1744*H1744,0)</f>
        <v>0</v>
      </c>
      <c r="BL1744" s="19" t="s">
        <v>415</v>
      </c>
      <c r="BM1744" s="185" t="s">
        <v>2670</v>
      </c>
    </row>
    <row r="1745" s="13" customFormat="1">
      <c r="A1745" s="13"/>
      <c r="B1745" s="187"/>
      <c r="C1745" s="13"/>
      <c r="D1745" s="188" t="s">
        <v>329</v>
      </c>
      <c r="E1745" s="189" t="s">
        <v>1</v>
      </c>
      <c r="F1745" s="190" t="s">
        <v>213</v>
      </c>
      <c r="G1745" s="13"/>
      <c r="H1745" s="191">
        <v>52</v>
      </c>
      <c r="I1745" s="192"/>
      <c r="J1745" s="13"/>
      <c r="K1745" s="13"/>
      <c r="L1745" s="187"/>
      <c r="M1745" s="193"/>
      <c r="N1745" s="194"/>
      <c r="O1745" s="194"/>
      <c r="P1745" s="194"/>
      <c r="Q1745" s="194"/>
      <c r="R1745" s="194"/>
      <c r="S1745" s="194"/>
      <c r="T1745" s="195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189" t="s">
        <v>329</v>
      </c>
      <c r="AU1745" s="189" t="s">
        <v>85</v>
      </c>
      <c r="AV1745" s="13" t="s">
        <v>85</v>
      </c>
      <c r="AW1745" s="13" t="s">
        <v>33</v>
      </c>
      <c r="AX1745" s="13" t="s">
        <v>8</v>
      </c>
      <c r="AY1745" s="189" t="s">
        <v>321</v>
      </c>
    </row>
    <row r="1746" s="2" customFormat="1" ht="24.15" customHeight="1">
      <c r="A1746" s="38"/>
      <c r="B1746" s="173"/>
      <c r="C1746" s="174" t="s">
        <v>2671</v>
      </c>
      <c r="D1746" s="174" t="s">
        <v>323</v>
      </c>
      <c r="E1746" s="175" t="s">
        <v>2672</v>
      </c>
      <c r="F1746" s="176" t="s">
        <v>2673</v>
      </c>
      <c r="G1746" s="177" t="s">
        <v>349</v>
      </c>
      <c r="H1746" s="178">
        <v>4.1740000000000004</v>
      </c>
      <c r="I1746" s="179"/>
      <c r="J1746" s="180">
        <f>ROUND(I1746*H1746,0)</f>
        <v>0</v>
      </c>
      <c r="K1746" s="176" t="s">
        <v>327</v>
      </c>
      <c r="L1746" s="39"/>
      <c r="M1746" s="181" t="s">
        <v>1</v>
      </c>
      <c r="N1746" s="182" t="s">
        <v>42</v>
      </c>
      <c r="O1746" s="77"/>
      <c r="P1746" s="183">
        <f>O1746*H1746</f>
        <v>0</v>
      </c>
      <c r="Q1746" s="183">
        <v>0</v>
      </c>
      <c r="R1746" s="183">
        <f>Q1746*H1746</f>
        <v>0</v>
      </c>
      <c r="S1746" s="183">
        <v>0</v>
      </c>
      <c r="T1746" s="184">
        <f>S1746*H1746</f>
        <v>0</v>
      </c>
      <c r="U1746" s="38"/>
      <c r="V1746" s="38"/>
      <c r="W1746" s="38"/>
      <c r="X1746" s="38"/>
      <c r="Y1746" s="38"/>
      <c r="Z1746" s="38"/>
      <c r="AA1746" s="38"/>
      <c r="AB1746" s="38"/>
      <c r="AC1746" s="38"/>
      <c r="AD1746" s="38"/>
      <c r="AE1746" s="38"/>
      <c r="AR1746" s="185" t="s">
        <v>415</v>
      </c>
      <c r="AT1746" s="185" t="s">
        <v>323</v>
      </c>
      <c r="AU1746" s="185" t="s">
        <v>85</v>
      </c>
      <c r="AY1746" s="19" t="s">
        <v>321</v>
      </c>
      <c r="BE1746" s="186">
        <f>IF(N1746="základní",J1746,0)</f>
        <v>0</v>
      </c>
      <c r="BF1746" s="186">
        <f>IF(N1746="snížená",J1746,0)</f>
        <v>0</v>
      </c>
      <c r="BG1746" s="186">
        <f>IF(N1746="zákl. přenesená",J1746,0)</f>
        <v>0</v>
      </c>
      <c r="BH1746" s="186">
        <f>IF(N1746="sníž. přenesená",J1746,0)</f>
        <v>0</v>
      </c>
      <c r="BI1746" s="186">
        <f>IF(N1746="nulová",J1746,0)</f>
        <v>0</v>
      </c>
      <c r="BJ1746" s="19" t="s">
        <v>8</v>
      </c>
      <c r="BK1746" s="186">
        <f>ROUND(I1746*H1746,0)</f>
        <v>0</v>
      </c>
      <c r="BL1746" s="19" t="s">
        <v>415</v>
      </c>
      <c r="BM1746" s="185" t="s">
        <v>2674</v>
      </c>
    </row>
    <row r="1747" s="12" customFormat="1" ht="22.8" customHeight="1">
      <c r="A1747" s="12"/>
      <c r="B1747" s="160"/>
      <c r="C1747" s="12"/>
      <c r="D1747" s="161" t="s">
        <v>76</v>
      </c>
      <c r="E1747" s="171" t="s">
        <v>2675</v>
      </c>
      <c r="F1747" s="171" t="s">
        <v>2676</v>
      </c>
      <c r="G1747" s="12"/>
      <c r="H1747" s="12"/>
      <c r="I1747" s="163"/>
      <c r="J1747" s="172">
        <f>BK1747</f>
        <v>0</v>
      </c>
      <c r="K1747" s="12"/>
      <c r="L1747" s="160"/>
      <c r="M1747" s="165"/>
      <c r="N1747" s="166"/>
      <c r="O1747" s="166"/>
      <c r="P1747" s="167">
        <f>SUM(P1748:P1763)</f>
        <v>0</v>
      </c>
      <c r="Q1747" s="166"/>
      <c r="R1747" s="167">
        <f>SUM(R1748:R1763)</f>
        <v>1.36419696608</v>
      </c>
      <c r="S1747" s="166"/>
      <c r="T1747" s="168">
        <f>SUM(T1748:T1763)</f>
        <v>0.92030000000000001</v>
      </c>
      <c r="U1747" s="12"/>
      <c r="V1747" s="12"/>
      <c r="W1747" s="12"/>
      <c r="X1747" s="12"/>
      <c r="Y1747" s="12"/>
      <c r="Z1747" s="12"/>
      <c r="AA1747" s="12"/>
      <c r="AB1747" s="12"/>
      <c r="AC1747" s="12"/>
      <c r="AD1747" s="12"/>
      <c r="AE1747" s="12"/>
      <c r="AR1747" s="161" t="s">
        <v>85</v>
      </c>
      <c r="AT1747" s="169" t="s">
        <v>76</v>
      </c>
      <c r="AU1747" s="169" t="s">
        <v>8</v>
      </c>
      <c r="AY1747" s="161" t="s">
        <v>321</v>
      </c>
      <c r="BK1747" s="170">
        <f>SUM(BK1748:BK1763)</f>
        <v>0</v>
      </c>
    </row>
    <row r="1748" s="2" customFormat="1" ht="16.5" customHeight="1">
      <c r="A1748" s="38"/>
      <c r="B1748" s="173"/>
      <c r="C1748" s="174" t="s">
        <v>2677</v>
      </c>
      <c r="D1748" s="174" t="s">
        <v>323</v>
      </c>
      <c r="E1748" s="175" t="s">
        <v>2678</v>
      </c>
      <c r="F1748" s="176" t="s">
        <v>2679</v>
      </c>
      <c r="G1748" s="177" t="s">
        <v>355</v>
      </c>
      <c r="H1748" s="178">
        <v>403.72000000000003</v>
      </c>
      <c r="I1748" s="179"/>
      <c r="J1748" s="180">
        <f>ROUND(I1748*H1748,0)</f>
        <v>0</v>
      </c>
      <c r="K1748" s="176" t="s">
        <v>327</v>
      </c>
      <c r="L1748" s="39"/>
      <c r="M1748" s="181" t="s">
        <v>1</v>
      </c>
      <c r="N1748" s="182" t="s">
        <v>42</v>
      </c>
      <c r="O1748" s="77"/>
      <c r="P1748" s="183">
        <f>O1748*H1748</f>
        <v>0</v>
      </c>
      <c r="Q1748" s="183">
        <v>0</v>
      </c>
      <c r="R1748" s="183">
        <f>Q1748*H1748</f>
        <v>0</v>
      </c>
      <c r="S1748" s="183">
        <v>0</v>
      </c>
      <c r="T1748" s="184">
        <f>S1748*H1748</f>
        <v>0</v>
      </c>
      <c r="U1748" s="38"/>
      <c r="V1748" s="38"/>
      <c r="W1748" s="38"/>
      <c r="X1748" s="38"/>
      <c r="Y1748" s="38"/>
      <c r="Z1748" s="38"/>
      <c r="AA1748" s="38"/>
      <c r="AB1748" s="38"/>
      <c r="AC1748" s="38"/>
      <c r="AD1748" s="38"/>
      <c r="AE1748" s="38"/>
      <c r="AR1748" s="185" t="s">
        <v>415</v>
      </c>
      <c r="AT1748" s="185" t="s">
        <v>323</v>
      </c>
      <c r="AU1748" s="185" t="s">
        <v>85</v>
      </c>
      <c r="AY1748" s="19" t="s">
        <v>321</v>
      </c>
      <c r="BE1748" s="186">
        <f>IF(N1748="základní",J1748,0)</f>
        <v>0</v>
      </c>
      <c r="BF1748" s="186">
        <f>IF(N1748="snížená",J1748,0)</f>
        <v>0</v>
      </c>
      <c r="BG1748" s="186">
        <f>IF(N1748="zákl. přenesená",J1748,0)</f>
        <v>0</v>
      </c>
      <c r="BH1748" s="186">
        <f>IF(N1748="sníž. přenesená",J1748,0)</f>
        <v>0</v>
      </c>
      <c r="BI1748" s="186">
        <f>IF(N1748="nulová",J1748,0)</f>
        <v>0</v>
      </c>
      <c r="BJ1748" s="19" t="s">
        <v>8</v>
      </c>
      <c r="BK1748" s="186">
        <f>ROUND(I1748*H1748,0)</f>
        <v>0</v>
      </c>
      <c r="BL1748" s="19" t="s">
        <v>415</v>
      </c>
      <c r="BM1748" s="185" t="s">
        <v>2680</v>
      </c>
    </row>
    <row r="1749" s="13" customFormat="1">
      <c r="A1749" s="13"/>
      <c r="B1749" s="187"/>
      <c r="C1749" s="13"/>
      <c r="D1749" s="188" t="s">
        <v>329</v>
      </c>
      <c r="E1749" s="189" t="s">
        <v>1</v>
      </c>
      <c r="F1749" s="190" t="s">
        <v>210</v>
      </c>
      <c r="G1749" s="13"/>
      <c r="H1749" s="191">
        <v>403.72000000000003</v>
      </c>
      <c r="I1749" s="192"/>
      <c r="J1749" s="13"/>
      <c r="K1749" s="13"/>
      <c r="L1749" s="187"/>
      <c r="M1749" s="193"/>
      <c r="N1749" s="194"/>
      <c r="O1749" s="194"/>
      <c r="P1749" s="194"/>
      <c r="Q1749" s="194"/>
      <c r="R1749" s="194"/>
      <c r="S1749" s="194"/>
      <c r="T1749" s="195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189" t="s">
        <v>329</v>
      </c>
      <c r="AU1749" s="189" t="s">
        <v>85</v>
      </c>
      <c r="AV1749" s="13" t="s">
        <v>85</v>
      </c>
      <c r="AW1749" s="13" t="s">
        <v>33</v>
      </c>
      <c r="AX1749" s="13" t="s">
        <v>8</v>
      </c>
      <c r="AY1749" s="189" t="s">
        <v>321</v>
      </c>
    </row>
    <row r="1750" s="2" customFormat="1" ht="24.15" customHeight="1">
      <c r="A1750" s="38"/>
      <c r="B1750" s="173"/>
      <c r="C1750" s="174" t="s">
        <v>2681</v>
      </c>
      <c r="D1750" s="174" t="s">
        <v>323</v>
      </c>
      <c r="E1750" s="175" t="s">
        <v>2682</v>
      </c>
      <c r="F1750" s="176" t="s">
        <v>2683</v>
      </c>
      <c r="G1750" s="177" t="s">
        <v>355</v>
      </c>
      <c r="H1750" s="178">
        <v>368.12</v>
      </c>
      <c r="I1750" s="179"/>
      <c r="J1750" s="180">
        <f>ROUND(I1750*H1750,0)</f>
        <v>0</v>
      </c>
      <c r="K1750" s="176" t="s">
        <v>327</v>
      </c>
      <c r="L1750" s="39"/>
      <c r="M1750" s="181" t="s">
        <v>1</v>
      </c>
      <c r="N1750" s="182" t="s">
        <v>42</v>
      </c>
      <c r="O1750" s="77"/>
      <c r="P1750" s="183">
        <f>O1750*H1750</f>
        <v>0</v>
      </c>
      <c r="Q1750" s="183">
        <v>0</v>
      </c>
      <c r="R1750" s="183">
        <f>Q1750*H1750</f>
        <v>0</v>
      </c>
      <c r="S1750" s="183">
        <v>0.0025000000000000001</v>
      </c>
      <c r="T1750" s="184">
        <f>S1750*H1750</f>
        <v>0.92030000000000001</v>
      </c>
      <c r="U1750" s="38"/>
      <c r="V1750" s="38"/>
      <c r="W1750" s="38"/>
      <c r="X1750" s="38"/>
      <c r="Y1750" s="38"/>
      <c r="Z1750" s="38"/>
      <c r="AA1750" s="38"/>
      <c r="AB1750" s="38"/>
      <c r="AC1750" s="38"/>
      <c r="AD1750" s="38"/>
      <c r="AE1750" s="38"/>
      <c r="AR1750" s="185" t="s">
        <v>415</v>
      </c>
      <c r="AT1750" s="185" t="s">
        <v>323</v>
      </c>
      <c r="AU1750" s="185" t="s">
        <v>85</v>
      </c>
      <c r="AY1750" s="19" t="s">
        <v>321</v>
      </c>
      <c r="BE1750" s="186">
        <f>IF(N1750="základní",J1750,0)</f>
        <v>0</v>
      </c>
      <c r="BF1750" s="186">
        <f>IF(N1750="snížená",J1750,0)</f>
        <v>0</v>
      </c>
      <c r="BG1750" s="186">
        <f>IF(N1750="zákl. přenesená",J1750,0)</f>
        <v>0</v>
      </c>
      <c r="BH1750" s="186">
        <f>IF(N1750="sníž. přenesená",J1750,0)</f>
        <v>0</v>
      </c>
      <c r="BI1750" s="186">
        <f>IF(N1750="nulová",J1750,0)</f>
        <v>0</v>
      </c>
      <c r="BJ1750" s="19" t="s">
        <v>8</v>
      </c>
      <c r="BK1750" s="186">
        <f>ROUND(I1750*H1750,0)</f>
        <v>0</v>
      </c>
      <c r="BL1750" s="19" t="s">
        <v>415</v>
      </c>
      <c r="BM1750" s="185" t="s">
        <v>2684</v>
      </c>
    </row>
    <row r="1751" s="13" customFormat="1">
      <c r="A1751" s="13"/>
      <c r="B1751" s="187"/>
      <c r="C1751" s="13"/>
      <c r="D1751" s="188" t="s">
        <v>329</v>
      </c>
      <c r="E1751" s="189" t="s">
        <v>1</v>
      </c>
      <c r="F1751" s="190" t="s">
        <v>2685</v>
      </c>
      <c r="G1751" s="13"/>
      <c r="H1751" s="191">
        <v>368.12</v>
      </c>
      <c r="I1751" s="192"/>
      <c r="J1751" s="13"/>
      <c r="K1751" s="13"/>
      <c r="L1751" s="187"/>
      <c r="M1751" s="193"/>
      <c r="N1751" s="194"/>
      <c r="O1751" s="194"/>
      <c r="P1751" s="194"/>
      <c r="Q1751" s="194"/>
      <c r="R1751" s="194"/>
      <c r="S1751" s="194"/>
      <c r="T1751" s="195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189" t="s">
        <v>329</v>
      </c>
      <c r="AU1751" s="189" t="s">
        <v>85</v>
      </c>
      <c r="AV1751" s="13" t="s">
        <v>85</v>
      </c>
      <c r="AW1751" s="13" t="s">
        <v>33</v>
      </c>
      <c r="AX1751" s="13" t="s">
        <v>77</v>
      </c>
      <c r="AY1751" s="189" t="s">
        <v>321</v>
      </c>
    </row>
    <row r="1752" s="14" customFormat="1">
      <c r="A1752" s="14"/>
      <c r="B1752" s="196"/>
      <c r="C1752" s="14"/>
      <c r="D1752" s="188" t="s">
        <v>329</v>
      </c>
      <c r="E1752" s="197" t="s">
        <v>1</v>
      </c>
      <c r="F1752" s="198" t="s">
        <v>2686</v>
      </c>
      <c r="G1752" s="14"/>
      <c r="H1752" s="199">
        <v>368.12</v>
      </c>
      <c r="I1752" s="200"/>
      <c r="J1752" s="14"/>
      <c r="K1752" s="14"/>
      <c r="L1752" s="196"/>
      <c r="M1752" s="201"/>
      <c r="N1752" s="202"/>
      <c r="O1752" s="202"/>
      <c r="P1752" s="202"/>
      <c r="Q1752" s="202"/>
      <c r="R1752" s="202"/>
      <c r="S1752" s="202"/>
      <c r="T1752" s="203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197" t="s">
        <v>329</v>
      </c>
      <c r="AU1752" s="197" t="s">
        <v>85</v>
      </c>
      <c r="AV1752" s="14" t="s">
        <v>88</v>
      </c>
      <c r="AW1752" s="14" t="s">
        <v>33</v>
      </c>
      <c r="AX1752" s="14" t="s">
        <v>8</v>
      </c>
      <c r="AY1752" s="197" t="s">
        <v>321</v>
      </c>
    </row>
    <row r="1753" s="2" customFormat="1" ht="16.5" customHeight="1">
      <c r="A1753" s="38"/>
      <c r="B1753" s="173"/>
      <c r="C1753" s="174" t="s">
        <v>2687</v>
      </c>
      <c r="D1753" s="174" t="s">
        <v>323</v>
      </c>
      <c r="E1753" s="175" t="s">
        <v>2688</v>
      </c>
      <c r="F1753" s="176" t="s">
        <v>2689</v>
      </c>
      <c r="G1753" s="177" t="s">
        <v>355</v>
      </c>
      <c r="H1753" s="178">
        <v>403.72000000000003</v>
      </c>
      <c r="I1753" s="179"/>
      <c r="J1753" s="180">
        <f>ROUND(I1753*H1753,0)</f>
        <v>0</v>
      </c>
      <c r="K1753" s="176" t="s">
        <v>327</v>
      </c>
      <c r="L1753" s="39"/>
      <c r="M1753" s="181" t="s">
        <v>1</v>
      </c>
      <c r="N1753" s="182" t="s">
        <v>42</v>
      </c>
      <c r="O1753" s="77"/>
      <c r="P1753" s="183">
        <f>O1753*H1753</f>
        <v>0</v>
      </c>
      <c r="Q1753" s="183">
        <v>0.00029999999999999997</v>
      </c>
      <c r="R1753" s="183">
        <f>Q1753*H1753</f>
        <v>0.121116</v>
      </c>
      <c r="S1753" s="183">
        <v>0</v>
      </c>
      <c r="T1753" s="184">
        <f>S1753*H1753</f>
        <v>0</v>
      </c>
      <c r="U1753" s="38"/>
      <c r="V1753" s="38"/>
      <c r="W1753" s="38"/>
      <c r="X1753" s="38"/>
      <c r="Y1753" s="38"/>
      <c r="Z1753" s="38"/>
      <c r="AA1753" s="38"/>
      <c r="AB1753" s="38"/>
      <c r="AC1753" s="38"/>
      <c r="AD1753" s="38"/>
      <c r="AE1753" s="38"/>
      <c r="AR1753" s="185" t="s">
        <v>415</v>
      </c>
      <c r="AT1753" s="185" t="s">
        <v>323</v>
      </c>
      <c r="AU1753" s="185" t="s">
        <v>85</v>
      </c>
      <c r="AY1753" s="19" t="s">
        <v>321</v>
      </c>
      <c r="BE1753" s="186">
        <f>IF(N1753="základní",J1753,0)</f>
        <v>0</v>
      </c>
      <c r="BF1753" s="186">
        <f>IF(N1753="snížená",J1753,0)</f>
        <v>0</v>
      </c>
      <c r="BG1753" s="186">
        <f>IF(N1753="zákl. přenesená",J1753,0)</f>
        <v>0</v>
      </c>
      <c r="BH1753" s="186">
        <f>IF(N1753="sníž. přenesená",J1753,0)</f>
        <v>0</v>
      </c>
      <c r="BI1753" s="186">
        <f>IF(N1753="nulová",J1753,0)</f>
        <v>0</v>
      </c>
      <c r="BJ1753" s="19" t="s">
        <v>8</v>
      </c>
      <c r="BK1753" s="186">
        <f>ROUND(I1753*H1753,0)</f>
        <v>0</v>
      </c>
      <c r="BL1753" s="19" t="s">
        <v>415</v>
      </c>
      <c r="BM1753" s="185" t="s">
        <v>2690</v>
      </c>
    </row>
    <row r="1754" s="13" customFormat="1">
      <c r="A1754" s="13"/>
      <c r="B1754" s="187"/>
      <c r="C1754" s="13"/>
      <c r="D1754" s="188" t="s">
        <v>329</v>
      </c>
      <c r="E1754" s="189" t="s">
        <v>1</v>
      </c>
      <c r="F1754" s="190" t="s">
        <v>210</v>
      </c>
      <c r="G1754" s="13"/>
      <c r="H1754" s="191">
        <v>403.72000000000003</v>
      </c>
      <c r="I1754" s="192"/>
      <c r="J1754" s="13"/>
      <c r="K1754" s="13"/>
      <c r="L1754" s="187"/>
      <c r="M1754" s="193"/>
      <c r="N1754" s="194"/>
      <c r="O1754" s="194"/>
      <c r="P1754" s="194"/>
      <c r="Q1754" s="194"/>
      <c r="R1754" s="194"/>
      <c r="S1754" s="194"/>
      <c r="T1754" s="195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189" t="s">
        <v>329</v>
      </c>
      <c r="AU1754" s="189" t="s">
        <v>85</v>
      </c>
      <c r="AV1754" s="13" t="s">
        <v>85</v>
      </c>
      <c r="AW1754" s="13" t="s">
        <v>33</v>
      </c>
      <c r="AX1754" s="13" t="s">
        <v>8</v>
      </c>
      <c r="AY1754" s="189" t="s">
        <v>321</v>
      </c>
    </row>
    <row r="1755" s="2" customFormat="1" ht="55.5" customHeight="1">
      <c r="A1755" s="38"/>
      <c r="B1755" s="173"/>
      <c r="C1755" s="212" t="s">
        <v>2691</v>
      </c>
      <c r="D1755" s="212" t="s">
        <v>550</v>
      </c>
      <c r="E1755" s="213" t="s">
        <v>2692</v>
      </c>
      <c r="F1755" s="214" t="s">
        <v>2693</v>
      </c>
      <c r="G1755" s="215" t="s">
        <v>355</v>
      </c>
      <c r="H1755" s="216">
        <v>470.738</v>
      </c>
      <c r="I1755" s="217"/>
      <c r="J1755" s="218">
        <f>ROUND(I1755*H1755,0)</f>
        <v>0</v>
      </c>
      <c r="K1755" s="214" t="s">
        <v>327</v>
      </c>
      <c r="L1755" s="219"/>
      <c r="M1755" s="220" t="s">
        <v>1</v>
      </c>
      <c r="N1755" s="221" t="s">
        <v>42</v>
      </c>
      <c r="O1755" s="77"/>
      <c r="P1755" s="183">
        <f>O1755*H1755</f>
        <v>0</v>
      </c>
      <c r="Q1755" s="183">
        <v>0.0025999999999999999</v>
      </c>
      <c r="R1755" s="183">
        <f>Q1755*H1755</f>
        <v>1.2239187999999999</v>
      </c>
      <c r="S1755" s="183">
        <v>0</v>
      </c>
      <c r="T1755" s="184">
        <f>S1755*H1755</f>
        <v>0</v>
      </c>
      <c r="U1755" s="38"/>
      <c r="V1755" s="38"/>
      <c r="W1755" s="38"/>
      <c r="X1755" s="38"/>
      <c r="Y1755" s="38"/>
      <c r="Z1755" s="38"/>
      <c r="AA1755" s="38"/>
      <c r="AB1755" s="38"/>
      <c r="AC1755" s="38"/>
      <c r="AD1755" s="38"/>
      <c r="AE1755" s="38"/>
      <c r="AR1755" s="185" t="s">
        <v>530</v>
      </c>
      <c r="AT1755" s="185" t="s">
        <v>550</v>
      </c>
      <c r="AU1755" s="185" t="s">
        <v>85</v>
      </c>
      <c r="AY1755" s="19" t="s">
        <v>321</v>
      </c>
      <c r="BE1755" s="186">
        <f>IF(N1755="základní",J1755,0)</f>
        <v>0</v>
      </c>
      <c r="BF1755" s="186">
        <f>IF(N1755="snížená",J1755,0)</f>
        <v>0</v>
      </c>
      <c r="BG1755" s="186">
        <f>IF(N1755="zákl. přenesená",J1755,0)</f>
        <v>0</v>
      </c>
      <c r="BH1755" s="186">
        <f>IF(N1755="sníž. přenesená",J1755,0)</f>
        <v>0</v>
      </c>
      <c r="BI1755" s="186">
        <f>IF(N1755="nulová",J1755,0)</f>
        <v>0</v>
      </c>
      <c r="BJ1755" s="19" t="s">
        <v>8</v>
      </c>
      <c r="BK1755" s="186">
        <f>ROUND(I1755*H1755,0)</f>
        <v>0</v>
      </c>
      <c r="BL1755" s="19" t="s">
        <v>415</v>
      </c>
      <c r="BM1755" s="185" t="s">
        <v>2694</v>
      </c>
    </row>
    <row r="1756" s="13" customFormat="1">
      <c r="A1756" s="13"/>
      <c r="B1756" s="187"/>
      <c r="C1756" s="13"/>
      <c r="D1756" s="188" t="s">
        <v>329</v>
      </c>
      <c r="E1756" s="189" t="s">
        <v>1</v>
      </c>
      <c r="F1756" s="190" t="s">
        <v>2695</v>
      </c>
      <c r="G1756" s="13"/>
      <c r="H1756" s="191">
        <v>444.09199999999998</v>
      </c>
      <c r="I1756" s="192"/>
      <c r="J1756" s="13"/>
      <c r="K1756" s="13"/>
      <c r="L1756" s="187"/>
      <c r="M1756" s="193"/>
      <c r="N1756" s="194"/>
      <c r="O1756" s="194"/>
      <c r="P1756" s="194"/>
      <c r="Q1756" s="194"/>
      <c r="R1756" s="194"/>
      <c r="S1756" s="194"/>
      <c r="T1756" s="195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189" t="s">
        <v>329</v>
      </c>
      <c r="AU1756" s="189" t="s">
        <v>85</v>
      </c>
      <c r="AV1756" s="13" t="s">
        <v>85</v>
      </c>
      <c r="AW1756" s="13" t="s">
        <v>33</v>
      </c>
      <c r="AX1756" s="13" t="s">
        <v>77</v>
      </c>
      <c r="AY1756" s="189" t="s">
        <v>321</v>
      </c>
    </row>
    <row r="1757" s="13" customFormat="1">
      <c r="A1757" s="13"/>
      <c r="B1757" s="187"/>
      <c r="C1757" s="13"/>
      <c r="D1757" s="188" t="s">
        <v>329</v>
      </c>
      <c r="E1757" s="189" t="s">
        <v>1</v>
      </c>
      <c r="F1757" s="190" t="s">
        <v>2696</v>
      </c>
      <c r="G1757" s="13"/>
      <c r="H1757" s="191">
        <v>26.646000000000001</v>
      </c>
      <c r="I1757" s="192"/>
      <c r="J1757" s="13"/>
      <c r="K1757" s="13"/>
      <c r="L1757" s="187"/>
      <c r="M1757" s="193"/>
      <c r="N1757" s="194"/>
      <c r="O1757" s="194"/>
      <c r="P1757" s="194"/>
      <c r="Q1757" s="194"/>
      <c r="R1757" s="194"/>
      <c r="S1757" s="194"/>
      <c r="T1757" s="195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189" t="s">
        <v>329</v>
      </c>
      <c r="AU1757" s="189" t="s">
        <v>85</v>
      </c>
      <c r="AV1757" s="13" t="s">
        <v>85</v>
      </c>
      <c r="AW1757" s="13" t="s">
        <v>33</v>
      </c>
      <c r="AX1757" s="13" t="s">
        <v>77</v>
      </c>
      <c r="AY1757" s="189" t="s">
        <v>321</v>
      </c>
    </row>
    <row r="1758" s="14" customFormat="1">
      <c r="A1758" s="14"/>
      <c r="B1758" s="196"/>
      <c r="C1758" s="14"/>
      <c r="D1758" s="188" t="s">
        <v>329</v>
      </c>
      <c r="E1758" s="197" t="s">
        <v>1</v>
      </c>
      <c r="F1758" s="198" t="s">
        <v>346</v>
      </c>
      <c r="G1758" s="14"/>
      <c r="H1758" s="199">
        <v>470.738</v>
      </c>
      <c r="I1758" s="200"/>
      <c r="J1758" s="14"/>
      <c r="K1758" s="14"/>
      <c r="L1758" s="196"/>
      <c r="M1758" s="201"/>
      <c r="N1758" s="202"/>
      <c r="O1758" s="202"/>
      <c r="P1758" s="202"/>
      <c r="Q1758" s="202"/>
      <c r="R1758" s="202"/>
      <c r="S1758" s="202"/>
      <c r="T1758" s="203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197" t="s">
        <v>329</v>
      </c>
      <c r="AU1758" s="197" t="s">
        <v>85</v>
      </c>
      <c r="AV1758" s="14" t="s">
        <v>88</v>
      </c>
      <c r="AW1758" s="14" t="s">
        <v>33</v>
      </c>
      <c r="AX1758" s="14" t="s">
        <v>8</v>
      </c>
      <c r="AY1758" s="197" t="s">
        <v>321</v>
      </c>
    </row>
    <row r="1759" s="2" customFormat="1" ht="24.15" customHeight="1">
      <c r="A1759" s="38"/>
      <c r="B1759" s="173"/>
      <c r="C1759" s="174" t="s">
        <v>2697</v>
      </c>
      <c r="D1759" s="174" t="s">
        <v>323</v>
      </c>
      <c r="E1759" s="175" t="s">
        <v>2698</v>
      </c>
      <c r="F1759" s="176" t="s">
        <v>2699</v>
      </c>
      <c r="G1759" s="177" t="s">
        <v>497</v>
      </c>
      <c r="H1759" s="178">
        <v>403.72000000000003</v>
      </c>
      <c r="I1759" s="179"/>
      <c r="J1759" s="180">
        <f>ROUND(I1759*H1759,0)</f>
        <v>0</v>
      </c>
      <c r="K1759" s="176" t="s">
        <v>327</v>
      </c>
      <c r="L1759" s="39"/>
      <c r="M1759" s="181" t="s">
        <v>1</v>
      </c>
      <c r="N1759" s="182" t="s">
        <v>42</v>
      </c>
      <c r="O1759" s="77"/>
      <c r="P1759" s="183">
        <f>O1759*H1759</f>
        <v>0</v>
      </c>
      <c r="Q1759" s="183">
        <v>2.464E-06</v>
      </c>
      <c r="R1759" s="183">
        <f>Q1759*H1759</f>
        <v>0.00099476608000000012</v>
      </c>
      <c r="S1759" s="183">
        <v>0</v>
      </c>
      <c r="T1759" s="184">
        <f>S1759*H1759</f>
        <v>0</v>
      </c>
      <c r="U1759" s="38"/>
      <c r="V1759" s="38"/>
      <c r="W1759" s="38"/>
      <c r="X1759" s="38"/>
      <c r="Y1759" s="38"/>
      <c r="Z1759" s="38"/>
      <c r="AA1759" s="38"/>
      <c r="AB1759" s="38"/>
      <c r="AC1759" s="38"/>
      <c r="AD1759" s="38"/>
      <c r="AE1759" s="38"/>
      <c r="AR1759" s="185" t="s">
        <v>415</v>
      </c>
      <c r="AT1759" s="185" t="s">
        <v>323</v>
      </c>
      <c r="AU1759" s="185" t="s">
        <v>85</v>
      </c>
      <c r="AY1759" s="19" t="s">
        <v>321</v>
      </c>
      <c r="BE1759" s="186">
        <f>IF(N1759="základní",J1759,0)</f>
        <v>0</v>
      </c>
      <c r="BF1759" s="186">
        <f>IF(N1759="snížená",J1759,0)</f>
        <v>0</v>
      </c>
      <c r="BG1759" s="186">
        <f>IF(N1759="zákl. přenesená",J1759,0)</f>
        <v>0</v>
      </c>
      <c r="BH1759" s="186">
        <f>IF(N1759="sníž. přenesená",J1759,0)</f>
        <v>0</v>
      </c>
      <c r="BI1759" s="186">
        <f>IF(N1759="nulová",J1759,0)</f>
        <v>0</v>
      </c>
      <c r="BJ1759" s="19" t="s">
        <v>8</v>
      </c>
      <c r="BK1759" s="186">
        <f>ROUND(I1759*H1759,0)</f>
        <v>0</v>
      </c>
      <c r="BL1759" s="19" t="s">
        <v>415</v>
      </c>
      <c r="BM1759" s="185" t="s">
        <v>2700</v>
      </c>
    </row>
    <row r="1760" s="13" customFormat="1">
      <c r="A1760" s="13"/>
      <c r="B1760" s="187"/>
      <c r="C1760" s="13"/>
      <c r="D1760" s="188" t="s">
        <v>329</v>
      </c>
      <c r="E1760" s="189" t="s">
        <v>1</v>
      </c>
      <c r="F1760" s="190" t="s">
        <v>210</v>
      </c>
      <c r="G1760" s="13"/>
      <c r="H1760" s="191">
        <v>403.72000000000003</v>
      </c>
      <c r="I1760" s="192"/>
      <c r="J1760" s="13"/>
      <c r="K1760" s="13"/>
      <c r="L1760" s="187"/>
      <c r="M1760" s="193"/>
      <c r="N1760" s="194"/>
      <c r="O1760" s="194"/>
      <c r="P1760" s="194"/>
      <c r="Q1760" s="194"/>
      <c r="R1760" s="194"/>
      <c r="S1760" s="194"/>
      <c r="T1760" s="195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189" t="s">
        <v>329</v>
      </c>
      <c r="AU1760" s="189" t="s">
        <v>85</v>
      </c>
      <c r="AV1760" s="13" t="s">
        <v>85</v>
      </c>
      <c r="AW1760" s="13" t="s">
        <v>33</v>
      </c>
      <c r="AX1760" s="13" t="s">
        <v>8</v>
      </c>
      <c r="AY1760" s="189" t="s">
        <v>321</v>
      </c>
    </row>
    <row r="1761" s="2" customFormat="1" ht="24.15" customHeight="1">
      <c r="A1761" s="38"/>
      <c r="B1761" s="173"/>
      <c r="C1761" s="174" t="s">
        <v>2701</v>
      </c>
      <c r="D1761" s="174" t="s">
        <v>323</v>
      </c>
      <c r="E1761" s="175" t="s">
        <v>2702</v>
      </c>
      <c r="F1761" s="176" t="s">
        <v>2703</v>
      </c>
      <c r="G1761" s="177" t="s">
        <v>497</v>
      </c>
      <c r="H1761" s="178">
        <v>403.72000000000003</v>
      </c>
      <c r="I1761" s="179"/>
      <c r="J1761" s="180">
        <f>ROUND(I1761*H1761,0)</f>
        <v>0</v>
      </c>
      <c r="K1761" s="176" t="s">
        <v>327</v>
      </c>
      <c r="L1761" s="39"/>
      <c r="M1761" s="181" t="s">
        <v>1</v>
      </c>
      <c r="N1761" s="182" t="s">
        <v>42</v>
      </c>
      <c r="O1761" s="77"/>
      <c r="P1761" s="183">
        <f>O1761*H1761</f>
        <v>0</v>
      </c>
      <c r="Q1761" s="183">
        <v>4.5000000000000003E-05</v>
      </c>
      <c r="R1761" s="183">
        <f>Q1761*H1761</f>
        <v>0.018167400000000004</v>
      </c>
      <c r="S1761" s="183">
        <v>0</v>
      </c>
      <c r="T1761" s="184">
        <f>S1761*H1761</f>
        <v>0</v>
      </c>
      <c r="U1761" s="38"/>
      <c r="V1761" s="38"/>
      <c r="W1761" s="38"/>
      <c r="X1761" s="38"/>
      <c r="Y1761" s="38"/>
      <c r="Z1761" s="38"/>
      <c r="AA1761" s="38"/>
      <c r="AB1761" s="38"/>
      <c r="AC1761" s="38"/>
      <c r="AD1761" s="38"/>
      <c r="AE1761" s="38"/>
      <c r="AR1761" s="185" t="s">
        <v>415</v>
      </c>
      <c r="AT1761" s="185" t="s">
        <v>323</v>
      </c>
      <c r="AU1761" s="185" t="s">
        <v>85</v>
      </c>
      <c r="AY1761" s="19" t="s">
        <v>321</v>
      </c>
      <c r="BE1761" s="186">
        <f>IF(N1761="základní",J1761,0)</f>
        <v>0</v>
      </c>
      <c r="BF1761" s="186">
        <f>IF(N1761="snížená",J1761,0)</f>
        <v>0</v>
      </c>
      <c r="BG1761" s="186">
        <f>IF(N1761="zákl. přenesená",J1761,0)</f>
        <v>0</v>
      </c>
      <c r="BH1761" s="186">
        <f>IF(N1761="sníž. přenesená",J1761,0)</f>
        <v>0</v>
      </c>
      <c r="BI1761" s="186">
        <f>IF(N1761="nulová",J1761,0)</f>
        <v>0</v>
      </c>
      <c r="BJ1761" s="19" t="s">
        <v>8</v>
      </c>
      <c r="BK1761" s="186">
        <f>ROUND(I1761*H1761,0)</f>
        <v>0</v>
      </c>
      <c r="BL1761" s="19" t="s">
        <v>415</v>
      </c>
      <c r="BM1761" s="185" t="s">
        <v>2704</v>
      </c>
    </row>
    <row r="1762" s="13" customFormat="1">
      <c r="A1762" s="13"/>
      <c r="B1762" s="187"/>
      <c r="C1762" s="13"/>
      <c r="D1762" s="188" t="s">
        <v>329</v>
      </c>
      <c r="E1762" s="189" t="s">
        <v>1</v>
      </c>
      <c r="F1762" s="190" t="s">
        <v>210</v>
      </c>
      <c r="G1762" s="13"/>
      <c r="H1762" s="191">
        <v>403.72000000000003</v>
      </c>
      <c r="I1762" s="192"/>
      <c r="J1762" s="13"/>
      <c r="K1762" s="13"/>
      <c r="L1762" s="187"/>
      <c r="M1762" s="193"/>
      <c r="N1762" s="194"/>
      <c r="O1762" s="194"/>
      <c r="P1762" s="194"/>
      <c r="Q1762" s="194"/>
      <c r="R1762" s="194"/>
      <c r="S1762" s="194"/>
      <c r="T1762" s="195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189" t="s">
        <v>329</v>
      </c>
      <c r="AU1762" s="189" t="s">
        <v>85</v>
      </c>
      <c r="AV1762" s="13" t="s">
        <v>85</v>
      </c>
      <c r="AW1762" s="13" t="s">
        <v>33</v>
      </c>
      <c r="AX1762" s="13" t="s">
        <v>8</v>
      </c>
      <c r="AY1762" s="189" t="s">
        <v>321</v>
      </c>
    </row>
    <row r="1763" s="2" customFormat="1" ht="24.15" customHeight="1">
      <c r="A1763" s="38"/>
      <c r="B1763" s="173"/>
      <c r="C1763" s="174" t="s">
        <v>2705</v>
      </c>
      <c r="D1763" s="174" t="s">
        <v>323</v>
      </c>
      <c r="E1763" s="175" t="s">
        <v>2706</v>
      </c>
      <c r="F1763" s="176" t="s">
        <v>2707</v>
      </c>
      <c r="G1763" s="177" t="s">
        <v>349</v>
      </c>
      <c r="H1763" s="178">
        <v>1.3640000000000001</v>
      </c>
      <c r="I1763" s="179"/>
      <c r="J1763" s="180">
        <f>ROUND(I1763*H1763,0)</f>
        <v>0</v>
      </c>
      <c r="K1763" s="176" t="s">
        <v>327</v>
      </c>
      <c r="L1763" s="39"/>
      <c r="M1763" s="181" t="s">
        <v>1</v>
      </c>
      <c r="N1763" s="182" t="s">
        <v>42</v>
      </c>
      <c r="O1763" s="77"/>
      <c r="P1763" s="183">
        <f>O1763*H1763</f>
        <v>0</v>
      </c>
      <c r="Q1763" s="183">
        <v>0</v>
      </c>
      <c r="R1763" s="183">
        <f>Q1763*H1763</f>
        <v>0</v>
      </c>
      <c r="S1763" s="183">
        <v>0</v>
      </c>
      <c r="T1763" s="184">
        <f>S1763*H1763</f>
        <v>0</v>
      </c>
      <c r="U1763" s="38"/>
      <c r="V1763" s="38"/>
      <c r="W1763" s="38"/>
      <c r="X1763" s="38"/>
      <c r="Y1763" s="38"/>
      <c r="Z1763" s="38"/>
      <c r="AA1763" s="38"/>
      <c r="AB1763" s="38"/>
      <c r="AC1763" s="38"/>
      <c r="AD1763" s="38"/>
      <c r="AE1763" s="38"/>
      <c r="AR1763" s="185" t="s">
        <v>415</v>
      </c>
      <c r="AT1763" s="185" t="s">
        <v>323</v>
      </c>
      <c r="AU1763" s="185" t="s">
        <v>85</v>
      </c>
      <c r="AY1763" s="19" t="s">
        <v>321</v>
      </c>
      <c r="BE1763" s="186">
        <f>IF(N1763="základní",J1763,0)</f>
        <v>0</v>
      </c>
      <c r="BF1763" s="186">
        <f>IF(N1763="snížená",J1763,0)</f>
        <v>0</v>
      </c>
      <c r="BG1763" s="186">
        <f>IF(N1763="zákl. přenesená",J1763,0)</f>
        <v>0</v>
      </c>
      <c r="BH1763" s="186">
        <f>IF(N1763="sníž. přenesená",J1763,0)</f>
        <v>0</v>
      </c>
      <c r="BI1763" s="186">
        <f>IF(N1763="nulová",J1763,0)</f>
        <v>0</v>
      </c>
      <c r="BJ1763" s="19" t="s">
        <v>8</v>
      </c>
      <c r="BK1763" s="186">
        <f>ROUND(I1763*H1763,0)</f>
        <v>0</v>
      </c>
      <c r="BL1763" s="19" t="s">
        <v>415</v>
      </c>
      <c r="BM1763" s="185" t="s">
        <v>2708</v>
      </c>
    </row>
    <row r="1764" s="12" customFormat="1" ht="22.8" customHeight="1">
      <c r="A1764" s="12"/>
      <c r="B1764" s="160"/>
      <c r="C1764" s="12"/>
      <c r="D1764" s="161" t="s">
        <v>76</v>
      </c>
      <c r="E1764" s="171" t="s">
        <v>2709</v>
      </c>
      <c r="F1764" s="171" t="s">
        <v>2710</v>
      </c>
      <c r="G1764" s="12"/>
      <c r="H1764" s="12"/>
      <c r="I1764" s="163"/>
      <c r="J1764" s="172">
        <f>BK1764</f>
        <v>0</v>
      </c>
      <c r="K1764" s="12"/>
      <c r="L1764" s="160"/>
      <c r="M1764" s="165"/>
      <c r="N1764" s="166"/>
      <c r="O1764" s="166"/>
      <c r="P1764" s="167">
        <f>SUM(P1765:P1823)</f>
        <v>0</v>
      </c>
      <c r="Q1764" s="166"/>
      <c r="R1764" s="167">
        <f>SUM(R1765:R1823)</f>
        <v>5.3730643599999999</v>
      </c>
      <c r="S1764" s="166"/>
      <c r="T1764" s="168">
        <f>SUM(T1765:T1823)</f>
        <v>0</v>
      </c>
      <c r="U1764" s="12"/>
      <c r="V1764" s="12"/>
      <c r="W1764" s="12"/>
      <c r="X1764" s="12"/>
      <c r="Y1764" s="12"/>
      <c r="Z1764" s="12"/>
      <c r="AA1764" s="12"/>
      <c r="AB1764" s="12"/>
      <c r="AC1764" s="12"/>
      <c r="AD1764" s="12"/>
      <c r="AE1764" s="12"/>
      <c r="AR1764" s="161" t="s">
        <v>85</v>
      </c>
      <c r="AT1764" s="169" t="s">
        <v>76</v>
      </c>
      <c r="AU1764" s="169" t="s">
        <v>8</v>
      </c>
      <c r="AY1764" s="161" t="s">
        <v>321</v>
      </c>
      <c r="BK1764" s="170">
        <f>SUM(BK1765:BK1823)</f>
        <v>0</v>
      </c>
    </row>
    <row r="1765" s="2" customFormat="1" ht="16.5" customHeight="1">
      <c r="A1765" s="38"/>
      <c r="B1765" s="173"/>
      <c r="C1765" s="174" t="s">
        <v>2711</v>
      </c>
      <c r="D1765" s="174" t="s">
        <v>323</v>
      </c>
      <c r="E1765" s="175" t="s">
        <v>2712</v>
      </c>
      <c r="F1765" s="176" t="s">
        <v>2713</v>
      </c>
      <c r="G1765" s="177" t="s">
        <v>355</v>
      </c>
      <c r="H1765" s="178">
        <v>242.73599999999999</v>
      </c>
      <c r="I1765" s="179"/>
      <c r="J1765" s="180">
        <f>ROUND(I1765*H1765,0)</f>
        <v>0</v>
      </c>
      <c r="K1765" s="176" t="s">
        <v>327</v>
      </c>
      <c r="L1765" s="39"/>
      <c r="M1765" s="181" t="s">
        <v>1</v>
      </c>
      <c r="N1765" s="182" t="s">
        <v>42</v>
      </c>
      <c r="O1765" s="77"/>
      <c r="P1765" s="183">
        <f>O1765*H1765</f>
        <v>0</v>
      </c>
      <c r="Q1765" s="183">
        <v>0.00029999999999999997</v>
      </c>
      <c r="R1765" s="183">
        <f>Q1765*H1765</f>
        <v>0.072820799999999991</v>
      </c>
      <c r="S1765" s="183">
        <v>0</v>
      </c>
      <c r="T1765" s="184">
        <f>S1765*H1765</f>
        <v>0</v>
      </c>
      <c r="U1765" s="38"/>
      <c r="V1765" s="38"/>
      <c r="W1765" s="38"/>
      <c r="X1765" s="38"/>
      <c r="Y1765" s="38"/>
      <c r="Z1765" s="38"/>
      <c r="AA1765" s="38"/>
      <c r="AB1765" s="38"/>
      <c r="AC1765" s="38"/>
      <c r="AD1765" s="38"/>
      <c r="AE1765" s="38"/>
      <c r="AR1765" s="185" t="s">
        <v>415</v>
      </c>
      <c r="AT1765" s="185" t="s">
        <v>323</v>
      </c>
      <c r="AU1765" s="185" t="s">
        <v>85</v>
      </c>
      <c r="AY1765" s="19" t="s">
        <v>321</v>
      </c>
      <c r="BE1765" s="186">
        <f>IF(N1765="základní",J1765,0)</f>
        <v>0</v>
      </c>
      <c r="BF1765" s="186">
        <f>IF(N1765="snížená",J1765,0)</f>
        <v>0</v>
      </c>
      <c r="BG1765" s="186">
        <f>IF(N1765="zákl. přenesená",J1765,0)</f>
        <v>0</v>
      </c>
      <c r="BH1765" s="186">
        <f>IF(N1765="sníž. přenesená",J1765,0)</f>
        <v>0</v>
      </c>
      <c r="BI1765" s="186">
        <f>IF(N1765="nulová",J1765,0)</f>
        <v>0</v>
      </c>
      <c r="BJ1765" s="19" t="s">
        <v>8</v>
      </c>
      <c r="BK1765" s="186">
        <f>ROUND(I1765*H1765,0)</f>
        <v>0</v>
      </c>
      <c r="BL1765" s="19" t="s">
        <v>415</v>
      </c>
      <c r="BM1765" s="185" t="s">
        <v>2714</v>
      </c>
    </row>
    <row r="1766" s="13" customFormat="1">
      <c r="A1766" s="13"/>
      <c r="B1766" s="187"/>
      <c r="C1766" s="13"/>
      <c r="D1766" s="188" t="s">
        <v>329</v>
      </c>
      <c r="E1766" s="189" t="s">
        <v>1</v>
      </c>
      <c r="F1766" s="190" t="s">
        <v>260</v>
      </c>
      <c r="G1766" s="13"/>
      <c r="H1766" s="191">
        <v>230.68000000000001</v>
      </c>
      <c r="I1766" s="192"/>
      <c r="J1766" s="13"/>
      <c r="K1766" s="13"/>
      <c r="L1766" s="187"/>
      <c r="M1766" s="193"/>
      <c r="N1766" s="194"/>
      <c r="O1766" s="194"/>
      <c r="P1766" s="194"/>
      <c r="Q1766" s="194"/>
      <c r="R1766" s="194"/>
      <c r="S1766" s="194"/>
      <c r="T1766" s="195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189" t="s">
        <v>329</v>
      </c>
      <c r="AU1766" s="189" t="s">
        <v>85</v>
      </c>
      <c r="AV1766" s="13" t="s">
        <v>85</v>
      </c>
      <c r="AW1766" s="13" t="s">
        <v>33</v>
      </c>
      <c r="AX1766" s="13" t="s">
        <v>77</v>
      </c>
      <c r="AY1766" s="189" t="s">
        <v>321</v>
      </c>
    </row>
    <row r="1767" s="13" customFormat="1">
      <c r="A1767" s="13"/>
      <c r="B1767" s="187"/>
      <c r="C1767" s="13"/>
      <c r="D1767" s="188" t="s">
        <v>329</v>
      </c>
      <c r="E1767" s="189" t="s">
        <v>1</v>
      </c>
      <c r="F1767" s="190" t="s">
        <v>269</v>
      </c>
      <c r="G1767" s="13"/>
      <c r="H1767" s="191">
        <v>12.055999999999999</v>
      </c>
      <c r="I1767" s="192"/>
      <c r="J1767" s="13"/>
      <c r="K1767" s="13"/>
      <c r="L1767" s="187"/>
      <c r="M1767" s="193"/>
      <c r="N1767" s="194"/>
      <c r="O1767" s="194"/>
      <c r="P1767" s="194"/>
      <c r="Q1767" s="194"/>
      <c r="R1767" s="194"/>
      <c r="S1767" s="194"/>
      <c r="T1767" s="195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189" t="s">
        <v>329</v>
      </c>
      <c r="AU1767" s="189" t="s">
        <v>85</v>
      </c>
      <c r="AV1767" s="13" t="s">
        <v>85</v>
      </c>
      <c r="AW1767" s="13" t="s">
        <v>33</v>
      </c>
      <c r="AX1767" s="13" t="s">
        <v>77</v>
      </c>
      <c r="AY1767" s="189" t="s">
        <v>321</v>
      </c>
    </row>
    <row r="1768" s="14" customFormat="1">
      <c r="A1768" s="14"/>
      <c r="B1768" s="196"/>
      <c r="C1768" s="14"/>
      <c r="D1768" s="188" t="s">
        <v>329</v>
      </c>
      <c r="E1768" s="197" t="s">
        <v>1</v>
      </c>
      <c r="F1768" s="198" t="s">
        <v>346</v>
      </c>
      <c r="G1768" s="14"/>
      <c r="H1768" s="199">
        <v>242.73599999999999</v>
      </c>
      <c r="I1768" s="200"/>
      <c r="J1768" s="14"/>
      <c r="K1768" s="14"/>
      <c r="L1768" s="196"/>
      <c r="M1768" s="201"/>
      <c r="N1768" s="202"/>
      <c r="O1768" s="202"/>
      <c r="P1768" s="202"/>
      <c r="Q1768" s="202"/>
      <c r="R1768" s="202"/>
      <c r="S1768" s="202"/>
      <c r="T1768" s="203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197" t="s">
        <v>329</v>
      </c>
      <c r="AU1768" s="197" t="s">
        <v>85</v>
      </c>
      <c r="AV1768" s="14" t="s">
        <v>88</v>
      </c>
      <c r="AW1768" s="14" t="s">
        <v>33</v>
      </c>
      <c r="AX1768" s="14" t="s">
        <v>8</v>
      </c>
      <c r="AY1768" s="197" t="s">
        <v>321</v>
      </c>
    </row>
    <row r="1769" s="2" customFormat="1" ht="24.15" customHeight="1">
      <c r="A1769" s="38"/>
      <c r="B1769" s="173"/>
      <c r="C1769" s="174" t="s">
        <v>2715</v>
      </c>
      <c r="D1769" s="174" t="s">
        <v>323</v>
      </c>
      <c r="E1769" s="175" t="s">
        <v>2716</v>
      </c>
      <c r="F1769" s="176" t="s">
        <v>2717</v>
      </c>
      <c r="G1769" s="177" t="s">
        <v>355</v>
      </c>
      <c r="H1769" s="178">
        <v>230.68000000000001</v>
      </c>
      <c r="I1769" s="179"/>
      <c r="J1769" s="180">
        <f>ROUND(I1769*H1769,0)</f>
        <v>0</v>
      </c>
      <c r="K1769" s="176" t="s">
        <v>327</v>
      </c>
      <c r="L1769" s="39"/>
      <c r="M1769" s="181" t="s">
        <v>1</v>
      </c>
      <c r="N1769" s="182" t="s">
        <v>42</v>
      </c>
      <c r="O1769" s="77"/>
      <c r="P1769" s="183">
        <f>O1769*H1769</f>
        <v>0</v>
      </c>
      <c r="Q1769" s="183">
        <v>0.0015</v>
      </c>
      <c r="R1769" s="183">
        <f>Q1769*H1769</f>
        <v>0.34601999999999999</v>
      </c>
      <c r="S1769" s="183">
        <v>0</v>
      </c>
      <c r="T1769" s="184">
        <f>S1769*H1769</f>
        <v>0</v>
      </c>
      <c r="U1769" s="38"/>
      <c r="V1769" s="38"/>
      <c r="W1769" s="38"/>
      <c r="X1769" s="38"/>
      <c r="Y1769" s="38"/>
      <c r="Z1769" s="38"/>
      <c r="AA1769" s="38"/>
      <c r="AB1769" s="38"/>
      <c r="AC1769" s="38"/>
      <c r="AD1769" s="38"/>
      <c r="AE1769" s="38"/>
      <c r="AR1769" s="185" t="s">
        <v>415</v>
      </c>
      <c r="AT1769" s="185" t="s">
        <v>323</v>
      </c>
      <c r="AU1769" s="185" t="s">
        <v>85</v>
      </c>
      <c r="AY1769" s="19" t="s">
        <v>321</v>
      </c>
      <c r="BE1769" s="186">
        <f>IF(N1769="základní",J1769,0)</f>
        <v>0</v>
      </c>
      <c r="BF1769" s="186">
        <f>IF(N1769="snížená",J1769,0)</f>
        <v>0</v>
      </c>
      <c r="BG1769" s="186">
        <f>IF(N1769="zákl. přenesená",J1769,0)</f>
        <v>0</v>
      </c>
      <c r="BH1769" s="186">
        <f>IF(N1769="sníž. přenesená",J1769,0)</f>
        <v>0</v>
      </c>
      <c r="BI1769" s="186">
        <f>IF(N1769="nulová",J1769,0)</f>
        <v>0</v>
      </c>
      <c r="BJ1769" s="19" t="s">
        <v>8</v>
      </c>
      <c r="BK1769" s="186">
        <f>ROUND(I1769*H1769,0)</f>
        <v>0</v>
      </c>
      <c r="BL1769" s="19" t="s">
        <v>415</v>
      </c>
      <c r="BM1769" s="185" t="s">
        <v>2718</v>
      </c>
    </row>
    <row r="1770" s="13" customFormat="1">
      <c r="A1770" s="13"/>
      <c r="B1770" s="187"/>
      <c r="C1770" s="13"/>
      <c r="D1770" s="188" t="s">
        <v>329</v>
      </c>
      <c r="E1770" s="189" t="s">
        <v>1</v>
      </c>
      <c r="F1770" s="190" t="s">
        <v>260</v>
      </c>
      <c r="G1770" s="13"/>
      <c r="H1770" s="191">
        <v>230.68000000000001</v>
      </c>
      <c r="I1770" s="192"/>
      <c r="J1770" s="13"/>
      <c r="K1770" s="13"/>
      <c r="L1770" s="187"/>
      <c r="M1770" s="193"/>
      <c r="N1770" s="194"/>
      <c r="O1770" s="194"/>
      <c r="P1770" s="194"/>
      <c r="Q1770" s="194"/>
      <c r="R1770" s="194"/>
      <c r="S1770" s="194"/>
      <c r="T1770" s="195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189" t="s">
        <v>329</v>
      </c>
      <c r="AU1770" s="189" t="s">
        <v>85</v>
      </c>
      <c r="AV1770" s="13" t="s">
        <v>85</v>
      </c>
      <c r="AW1770" s="13" t="s">
        <v>33</v>
      </c>
      <c r="AX1770" s="13" t="s">
        <v>77</v>
      </c>
      <c r="AY1770" s="189" t="s">
        <v>321</v>
      </c>
    </row>
    <row r="1771" s="14" customFormat="1">
      <c r="A1771" s="14"/>
      <c r="B1771" s="196"/>
      <c r="C1771" s="14"/>
      <c r="D1771" s="188" t="s">
        <v>329</v>
      </c>
      <c r="E1771" s="197" t="s">
        <v>1</v>
      </c>
      <c r="F1771" s="198" t="s">
        <v>346</v>
      </c>
      <c r="G1771" s="14"/>
      <c r="H1771" s="199">
        <v>230.68000000000001</v>
      </c>
      <c r="I1771" s="200"/>
      <c r="J1771" s="14"/>
      <c r="K1771" s="14"/>
      <c r="L1771" s="196"/>
      <c r="M1771" s="201"/>
      <c r="N1771" s="202"/>
      <c r="O1771" s="202"/>
      <c r="P1771" s="202"/>
      <c r="Q1771" s="202"/>
      <c r="R1771" s="202"/>
      <c r="S1771" s="202"/>
      <c r="T1771" s="203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197" t="s">
        <v>329</v>
      </c>
      <c r="AU1771" s="197" t="s">
        <v>85</v>
      </c>
      <c r="AV1771" s="14" t="s">
        <v>88</v>
      </c>
      <c r="AW1771" s="14" t="s">
        <v>33</v>
      </c>
      <c r="AX1771" s="14" t="s">
        <v>8</v>
      </c>
      <c r="AY1771" s="197" t="s">
        <v>321</v>
      </c>
    </row>
    <row r="1772" s="2" customFormat="1" ht="33" customHeight="1">
      <c r="A1772" s="38"/>
      <c r="B1772" s="173"/>
      <c r="C1772" s="174" t="s">
        <v>2719</v>
      </c>
      <c r="D1772" s="174" t="s">
        <v>323</v>
      </c>
      <c r="E1772" s="175" t="s">
        <v>2720</v>
      </c>
      <c r="F1772" s="176" t="s">
        <v>2721</v>
      </c>
      <c r="G1772" s="177" t="s">
        <v>355</v>
      </c>
      <c r="H1772" s="178">
        <v>242.73599999999999</v>
      </c>
      <c r="I1772" s="179"/>
      <c r="J1772" s="180">
        <f>ROUND(I1772*H1772,0)</f>
        <v>0</v>
      </c>
      <c r="K1772" s="176" t="s">
        <v>327</v>
      </c>
      <c r="L1772" s="39"/>
      <c r="M1772" s="181" t="s">
        <v>1</v>
      </c>
      <c r="N1772" s="182" t="s">
        <v>42</v>
      </c>
      <c r="O1772" s="77"/>
      <c r="P1772" s="183">
        <f>O1772*H1772</f>
        <v>0</v>
      </c>
      <c r="Q1772" s="183">
        <v>0.0060499999999999998</v>
      </c>
      <c r="R1772" s="183">
        <f>Q1772*H1772</f>
        <v>1.4685527999999999</v>
      </c>
      <c r="S1772" s="183">
        <v>0</v>
      </c>
      <c r="T1772" s="184">
        <f>S1772*H1772</f>
        <v>0</v>
      </c>
      <c r="U1772" s="38"/>
      <c r="V1772" s="38"/>
      <c r="W1772" s="38"/>
      <c r="X1772" s="38"/>
      <c r="Y1772" s="38"/>
      <c r="Z1772" s="38"/>
      <c r="AA1772" s="38"/>
      <c r="AB1772" s="38"/>
      <c r="AC1772" s="38"/>
      <c r="AD1772" s="38"/>
      <c r="AE1772" s="38"/>
      <c r="AR1772" s="185" t="s">
        <v>415</v>
      </c>
      <c r="AT1772" s="185" t="s">
        <v>323</v>
      </c>
      <c r="AU1772" s="185" t="s">
        <v>85</v>
      </c>
      <c r="AY1772" s="19" t="s">
        <v>321</v>
      </c>
      <c r="BE1772" s="186">
        <f>IF(N1772="základní",J1772,0)</f>
        <v>0</v>
      </c>
      <c r="BF1772" s="186">
        <f>IF(N1772="snížená",J1772,0)</f>
        <v>0</v>
      </c>
      <c r="BG1772" s="186">
        <f>IF(N1772="zákl. přenesená",J1772,0)</f>
        <v>0</v>
      </c>
      <c r="BH1772" s="186">
        <f>IF(N1772="sníž. přenesená",J1772,0)</f>
        <v>0</v>
      </c>
      <c r="BI1772" s="186">
        <f>IF(N1772="nulová",J1772,0)</f>
        <v>0</v>
      </c>
      <c r="BJ1772" s="19" t="s">
        <v>8</v>
      </c>
      <c r="BK1772" s="186">
        <f>ROUND(I1772*H1772,0)</f>
        <v>0</v>
      </c>
      <c r="BL1772" s="19" t="s">
        <v>415</v>
      </c>
      <c r="BM1772" s="185" t="s">
        <v>2722</v>
      </c>
    </row>
    <row r="1773" s="13" customFormat="1">
      <c r="A1773" s="13"/>
      <c r="B1773" s="187"/>
      <c r="C1773" s="13"/>
      <c r="D1773" s="188" t="s">
        <v>329</v>
      </c>
      <c r="E1773" s="189" t="s">
        <v>1</v>
      </c>
      <c r="F1773" s="190" t="s">
        <v>2723</v>
      </c>
      <c r="G1773" s="13"/>
      <c r="H1773" s="191">
        <v>3.5760000000000001</v>
      </c>
      <c r="I1773" s="192"/>
      <c r="J1773" s="13"/>
      <c r="K1773" s="13"/>
      <c r="L1773" s="187"/>
      <c r="M1773" s="193"/>
      <c r="N1773" s="194"/>
      <c r="O1773" s="194"/>
      <c r="P1773" s="194"/>
      <c r="Q1773" s="194"/>
      <c r="R1773" s="194"/>
      <c r="S1773" s="194"/>
      <c r="T1773" s="195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189" t="s">
        <v>329</v>
      </c>
      <c r="AU1773" s="189" t="s">
        <v>85</v>
      </c>
      <c r="AV1773" s="13" t="s">
        <v>85</v>
      </c>
      <c r="AW1773" s="13" t="s">
        <v>33</v>
      </c>
      <c r="AX1773" s="13" t="s">
        <v>77</v>
      </c>
      <c r="AY1773" s="189" t="s">
        <v>321</v>
      </c>
    </row>
    <row r="1774" s="13" customFormat="1">
      <c r="A1774" s="13"/>
      <c r="B1774" s="187"/>
      <c r="C1774" s="13"/>
      <c r="D1774" s="188" t="s">
        <v>329</v>
      </c>
      <c r="E1774" s="189" t="s">
        <v>1</v>
      </c>
      <c r="F1774" s="190" t="s">
        <v>2724</v>
      </c>
      <c r="G1774" s="13"/>
      <c r="H1774" s="191">
        <v>1.3600000000000001</v>
      </c>
      <c r="I1774" s="192"/>
      <c r="J1774" s="13"/>
      <c r="K1774" s="13"/>
      <c r="L1774" s="187"/>
      <c r="M1774" s="193"/>
      <c r="N1774" s="194"/>
      <c r="O1774" s="194"/>
      <c r="P1774" s="194"/>
      <c r="Q1774" s="194"/>
      <c r="R1774" s="194"/>
      <c r="S1774" s="194"/>
      <c r="T1774" s="195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189" t="s">
        <v>329</v>
      </c>
      <c r="AU1774" s="189" t="s">
        <v>85</v>
      </c>
      <c r="AV1774" s="13" t="s">
        <v>85</v>
      </c>
      <c r="AW1774" s="13" t="s">
        <v>33</v>
      </c>
      <c r="AX1774" s="13" t="s">
        <v>77</v>
      </c>
      <c r="AY1774" s="189" t="s">
        <v>321</v>
      </c>
    </row>
    <row r="1775" s="13" customFormat="1">
      <c r="A1775" s="13"/>
      <c r="B1775" s="187"/>
      <c r="C1775" s="13"/>
      <c r="D1775" s="188" t="s">
        <v>329</v>
      </c>
      <c r="E1775" s="189" t="s">
        <v>1</v>
      </c>
      <c r="F1775" s="190" t="s">
        <v>2725</v>
      </c>
      <c r="G1775" s="13"/>
      <c r="H1775" s="191">
        <v>1.3600000000000001</v>
      </c>
      <c r="I1775" s="192"/>
      <c r="J1775" s="13"/>
      <c r="K1775" s="13"/>
      <c r="L1775" s="187"/>
      <c r="M1775" s="193"/>
      <c r="N1775" s="194"/>
      <c r="O1775" s="194"/>
      <c r="P1775" s="194"/>
      <c r="Q1775" s="194"/>
      <c r="R1775" s="194"/>
      <c r="S1775" s="194"/>
      <c r="T1775" s="195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189" t="s">
        <v>329</v>
      </c>
      <c r="AU1775" s="189" t="s">
        <v>85</v>
      </c>
      <c r="AV1775" s="13" t="s">
        <v>85</v>
      </c>
      <c r="AW1775" s="13" t="s">
        <v>33</v>
      </c>
      <c r="AX1775" s="13" t="s">
        <v>77</v>
      </c>
      <c r="AY1775" s="189" t="s">
        <v>321</v>
      </c>
    </row>
    <row r="1776" s="13" customFormat="1">
      <c r="A1776" s="13"/>
      <c r="B1776" s="187"/>
      <c r="C1776" s="13"/>
      <c r="D1776" s="188" t="s">
        <v>329</v>
      </c>
      <c r="E1776" s="189" t="s">
        <v>1</v>
      </c>
      <c r="F1776" s="190" t="s">
        <v>2726</v>
      </c>
      <c r="G1776" s="13"/>
      <c r="H1776" s="191">
        <v>2.48</v>
      </c>
      <c r="I1776" s="192"/>
      <c r="J1776" s="13"/>
      <c r="K1776" s="13"/>
      <c r="L1776" s="187"/>
      <c r="M1776" s="193"/>
      <c r="N1776" s="194"/>
      <c r="O1776" s="194"/>
      <c r="P1776" s="194"/>
      <c r="Q1776" s="194"/>
      <c r="R1776" s="194"/>
      <c r="S1776" s="194"/>
      <c r="T1776" s="195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189" t="s">
        <v>329</v>
      </c>
      <c r="AU1776" s="189" t="s">
        <v>85</v>
      </c>
      <c r="AV1776" s="13" t="s">
        <v>85</v>
      </c>
      <c r="AW1776" s="13" t="s">
        <v>33</v>
      </c>
      <c r="AX1776" s="13" t="s">
        <v>77</v>
      </c>
      <c r="AY1776" s="189" t="s">
        <v>321</v>
      </c>
    </row>
    <row r="1777" s="13" customFormat="1">
      <c r="A1777" s="13"/>
      <c r="B1777" s="187"/>
      <c r="C1777" s="13"/>
      <c r="D1777" s="188" t="s">
        <v>329</v>
      </c>
      <c r="E1777" s="189" t="s">
        <v>1</v>
      </c>
      <c r="F1777" s="190" t="s">
        <v>2727</v>
      </c>
      <c r="G1777" s="13"/>
      <c r="H1777" s="191">
        <v>2.48</v>
      </c>
      <c r="I1777" s="192"/>
      <c r="J1777" s="13"/>
      <c r="K1777" s="13"/>
      <c r="L1777" s="187"/>
      <c r="M1777" s="193"/>
      <c r="N1777" s="194"/>
      <c r="O1777" s="194"/>
      <c r="P1777" s="194"/>
      <c r="Q1777" s="194"/>
      <c r="R1777" s="194"/>
      <c r="S1777" s="194"/>
      <c r="T1777" s="195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189" t="s">
        <v>329</v>
      </c>
      <c r="AU1777" s="189" t="s">
        <v>85</v>
      </c>
      <c r="AV1777" s="13" t="s">
        <v>85</v>
      </c>
      <c r="AW1777" s="13" t="s">
        <v>33</v>
      </c>
      <c r="AX1777" s="13" t="s">
        <v>77</v>
      </c>
      <c r="AY1777" s="189" t="s">
        <v>321</v>
      </c>
    </row>
    <row r="1778" s="13" customFormat="1">
      <c r="A1778" s="13"/>
      <c r="B1778" s="187"/>
      <c r="C1778" s="13"/>
      <c r="D1778" s="188" t="s">
        <v>329</v>
      </c>
      <c r="E1778" s="189" t="s">
        <v>1</v>
      </c>
      <c r="F1778" s="190" t="s">
        <v>2728</v>
      </c>
      <c r="G1778" s="13"/>
      <c r="H1778" s="191">
        <v>0.80000000000000004</v>
      </c>
      <c r="I1778" s="192"/>
      <c r="J1778" s="13"/>
      <c r="K1778" s="13"/>
      <c r="L1778" s="187"/>
      <c r="M1778" s="193"/>
      <c r="N1778" s="194"/>
      <c r="O1778" s="194"/>
      <c r="P1778" s="194"/>
      <c r="Q1778" s="194"/>
      <c r="R1778" s="194"/>
      <c r="S1778" s="194"/>
      <c r="T1778" s="195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189" t="s">
        <v>329</v>
      </c>
      <c r="AU1778" s="189" t="s">
        <v>85</v>
      </c>
      <c r="AV1778" s="13" t="s">
        <v>85</v>
      </c>
      <c r="AW1778" s="13" t="s">
        <v>33</v>
      </c>
      <c r="AX1778" s="13" t="s">
        <v>77</v>
      </c>
      <c r="AY1778" s="189" t="s">
        <v>321</v>
      </c>
    </row>
    <row r="1779" s="14" customFormat="1">
      <c r="A1779" s="14"/>
      <c r="B1779" s="196"/>
      <c r="C1779" s="14"/>
      <c r="D1779" s="188" t="s">
        <v>329</v>
      </c>
      <c r="E1779" s="197" t="s">
        <v>269</v>
      </c>
      <c r="F1779" s="198" t="s">
        <v>346</v>
      </c>
      <c r="G1779" s="14"/>
      <c r="H1779" s="199">
        <v>12.055999999999999</v>
      </c>
      <c r="I1779" s="200"/>
      <c r="J1779" s="14"/>
      <c r="K1779" s="14"/>
      <c r="L1779" s="196"/>
      <c r="M1779" s="201"/>
      <c r="N1779" s="202"/>
      <c r="O1779" s="202"/>
      <c r="P1779" s="202"/>
      <c r="Q1779" s="202"/>
      <c r="R1779" s="202"/>
      <c r="S1779" s="202"/>
      <c r="T1779" s="203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197" t="s">
        <v>329</v>
      </c>
      <c r="AU1779" s="197" t="s">
        <v>85</v>
      </c>
      <c r="AV1779" s="14" t="s">
        <v>88</v>
      </c>
      <c r="AW1779" s="14" t="s">
        <v>33</v>
      </c>
      <c r="AX1779" s="14" t="s">
        <v>77</v>
      </c>
      <c r="AY1779" s="197" t="s">
        <v>321</v>
      </c>
    </row>
    <row r="1780" s="13" customFormat="1">
      <c r="A1780" s="13"/>
      <c r="B1780" s="187"/>
      <c r="C1780" s="13"/>
      <c r="D1780" s="188" t="s">
        <v>329</v>
      </c>
      <c r="E1780" s="189" t="s">
        <v>1</v>
      </c>
      <c r="F1780" s="190" t="s">
        <v>2729</v>
      </c>
      <c r="G1780" s="13"/>
      <c r="H1780" s="191">
        <v>9.7400000000000002</v>
      </c>
      <c r="I1780" s="192"/>
      <c r="J1780" s="13"/>
      <c r="K1780" s="13"/>
      <c r="L1780" s="187"/>
      <c r="M1780" s="193"/>
      <c r="N1780" s="194"/>
      <c r="O1780" s="194"/>
      <c r="P1780" s="194"/>
      <c r="Q1780" s="194"/>
      <c r="R1780" s="194"/>
      <c r="S1780" s="194"/>
      <c r="T1780" s="195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189" t="s">
        <v>329</v>
      </c>
      <c r="AU1780" s="189" t="s">
        <v>85</v>
      </c>
      <c r="AV1780" s="13" t="s">
        <v>85</v>
      </c>
      <c r="AW1780" s="13" t="s">
        <v>33</v>
      </c>
      <c r="AX1780" s="13" t="s">
        <v>77</v>
      </c>
      <c r="AY1780" s="189" t="s">
        <v>321</v>
      </c>
    </row>
    <row r="1781" s="13" customFormat="1">
      <c r="A1781" s="13"/>
      <c r="B1781" s="187"/>
      <c r="C1781" s="13"/>
      <c r="D1781" s="188" t="s">
        <v>329</v>
      </c>
      <c r="E1781" s="189" t="s">
        <v>1</v>
      </c>
      <c r="F1781" s="190" t="s">
        <v>2730</v>
      </c>
      <c r="G1781" s="13"/>
      <c r="H1781" s="191">
        <v>15.220000000000001</v>
      </c>
      <c r="I1781" s="192"/>
      <c r="J1781" s="13"/>
      <c r="K1781" s="13"/>
      <c r="L1781" s="187"/>
      <c r="M1781" s="193"/>
      <c r="N1781" s="194"/>
      <c r="O1781" s="194"/>
      <c r="P1781" s="194"/>
      <c r="Q1781" s="194"/>
      <c r="R1781" s="194"/>
      <c r="S1781" s="194"/>
      <c r="T1781" s="195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189" t="s">
        <v>329</v>
      </c>
      <c r="AU1781" s="189" t="s">
        <v>85</v>
      </c>
      <c r="AV1781" s="13" t="s">
        <v>85</v>
      </c>
      <c r="AW1781" s="13" t="s">
        <v>33</v>
      </c>
      <c r="AX1781" s="13" t="s">
        <v>77</v>
      </c>
      <c r="AY1781" s="189" t="s">
        <v>321</v>
      </c>
    </row>
    <row r="1782" s="13" customFormat="1">
      <c r="A1782" s="13"/>
      <c r="B1782" s="187"/>
      <c r="C1782" s="13"/>
      <c r="D1782" s="188" t="s">
        <v>329</v>
      </c>
      <c r="E1782" s="189" t="s">
        <v>1</v>
      </c>
      <c r="F1782" s="190" t="s">
        <v>2731</v>
      </c>
      <c r="G1782" s="13"/>
      <c r="H1782" s="191">
        <v>18.02</v>
      </c>
      <c r="I1782" s="192"/>
      <c r="J1782" s="13"/>
      <c r="K1782" s="13"/>
      <c r="L1782" s="187"/>
      <c r="M1782" s="193"/>
      <c r="N1782" s="194"/>
      <c r="O1782" s="194"/>
      <c r="P1782" s="194"/>
      <c r="Q1782" s="194"/>
      <c r="R1782" s="194"/>
      <c r="S1782" s="194"/>
      <c r="T1782" s="195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189" t="s">
        <v>329</v>
      </c>
      <c r="AU1782" s="189" t="s">
        <v>85</v>
      </c>
      <c r="AV1782" s="13" t="s">
        <v>85</v>
      </c>
      <c r="AW1782" s="13" t="s">
        <v>33</v>
      </c>
      <c r="AX1782" s="13" t="s">
        <v>77</v>
      </c>
      <c r="AY1782" s="189" t="s">
        <v>321</v>
      </c>
    </row>
    <row r="1783" s="13" customFormat="1">
      <c r="A1783" s="13"/>
      <c r="B1783" s="187"/>
      <c r="C1783" s="13"/>
      <c r="D1783" s="188" t="s">
        <v>329</v>
      </c>
      <c r="E1783" s="189" t="s">
        <v>1</v>
      </c>
      <c r="F1783" s="190" t="s">
        <v>2732</v>
      </c>
      <c r="G1783" s="13"/>
      <c r="H1783" s="191">
        <v>44.299999999999997</v>
      </c>
      <c r="I1783" s="192"/>
      <c r="J1783" s="13"/>
      <c r="K1783" s="13"/>
      <c r="L1783" s="187"/>
      <c r="M1783" s="193"/>
      <c r="N1783" s="194"/>
      <c r="O1783" s="194"/>
      <c r="P1783" s="194"/>
      <c r="Q1783" s="194"/>
      <c r="R1783" s="194"/>
      <c r="S1783" s="194"/>
      <c r="T1783" s="195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189" t="s">
        <v>329</v>
      </c>
      <c r="AU1783" s="189" t="s">
        <v>85</v>
      </c>
      <c r="AV1783" s="13" t="s">
        <v>85</v>
      </c>
      <c r="AW1783" s="13" t="s">
        <v>33</v>
      </c>
      <c r="AX1783" s="13" t="s">
        <v>77</v>
      </c>
      <c r="AY1783" s="189" t="s">
        <v>321</v>
      </c>
    </row>
    <row r="1784" s="13" customFormat="1">
      <c r="A1784" s="13"/>
      <c r="B1784" s="187"/>
      <c r="C1784" s="13"/>
      <c r="D1784" s="188" t="s">
        <v>329</v>
      </c>
      <c r="E1784" s="189" t="s">
        <v>1</v>
      </c>
      <c r="F1784" s="190" t="s">
        <v>2733</v>
      </c>
      <c r="G1784" s="13"/>
      <c r="H1784" s="191">
        <v>38.759999999999998</v>
      </c>
      <c r="I1784" s="192"/>
      <c r="J1784" s="13"/>
      <c r="K1784" s="13"/>
      <c r="L1784" s="187"/>
      <c r="M1784" s="193"/>
      <c r="N1784" s="194"/>
      <c r="O1784" s="194"/>
      <c r="P1784" s="194"/>
      <c r="Q1784" s="194"/>
      <c r="R1784" s="194"/>
      <c r="S1784" s="194"/>
      <c r="T1784" s="195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189" t="s">
        <v>329</v>
      </c>
      <c r="AU1784" s="189" t="s">
        <v>85</v>
      </c>
      <c r="AV1784" s="13" t="s">
        <v>85</v>
      </c>
      <c r="AW1784" s="13" t="s">
        <v>33</v>
      </c>
      <c r="AX1784" s="13" t="s">
        <v>77</v>
      </c>
      <c r="AY1784" s="189" t="s">
        <v>321</v>
      </c>
    </row>
    <row r="1785" s="13" customFormat="1">
      <c r="A1785" s="13"/>
      <c r="B1785" s="187"/>
      <c r="C1785" s="13"/>
      <c r="D1785" s="188" t="s">
        <v>329</v>
      </c>
      <c r="E1785" s="189" t="s">
        <v>1</v>
      </c>
      <c r="F1785" s="190" t="s">
        <v>2734</v>
      </c>
      <c r="G1785" s="13"/>
      <c r="H1785" s="191">
        <v>17.960000000000001</v>
      </c>
      <c r="I1785" s="192"/>
      <c r="J1785" s="13"/>
      <c r="K1785" s="13"/>
      <c r="L1785" s="187"/>
      <c r="M1785" s="193"/>
      <c r="N1785" s="194"/>
      <c r="O1785" s="194"/>
      <c r="P1785" s="194"/>
      <c r="Q1785" s="194"/>
      <c r="R1785" s="194"/>
      <c r="S1785" s="194"/>
      <c r="T1785" s="195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189" t="s">
        <v>329</v>
      </c>
      <c r="AU1785" s="189" t="s">
        <v>85</v>
      </c>
      <c r="AV1785" s="13" t="s">
        <v>85</v>
      </c>
      <c r="AW1785" s="13" t="s">
        <v>33</v>
      </c>
      <c r="AX1785" s="13" t="s">
        <v>77</v>
      </c>
      <c r="AY1785" s="189" t="s">
        <v>321</v>
      </c>
    </row>
    <row r="1786" s="13" customFormat="1">
      <c r="A1786" s="13"/>
      <c r="B1786" s="187"/>
      <c r="C1786" s="13"/>
      <c r="D1786" s="188" t="s">
        <v>329</v>
      </c>
      <c r="E1786" s="189" t="s">
        <v>1</v>
      </c>
      <c r="F1786" s="190" t="s">
        <v>2735</v>
      </c>
      <c r="G1786" s="13"/>
      <c r="H1786" s="191">
        <v>14.66</v>
      </c>
      <c r="I1786" s="192"/>
      <c r="J1786" s="13"/>
      <c r="K1786" s="13"/>
      <c r="L1786" s="187"/>
      <c r="M1786" s="193"/>
      <c r="N1786" s="194"/>
      <c r="O1786" s="194"/>
      <c r="P1786" s="194"/>
      <c r="Q1786" s="194"/>
      <c r="R1786" s="194"/>
      <c r="S1786" s="194"/>
      <c r="T1786" s="195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189" t="s">
        <v>329</v>
      </c>
      <c r="AU1786" s="189" t="s">
        <v>85</v>
      </c>
      <c r="AV1786" s="13" t="s">
        <v>85</v>
      </c>
      <c r="AW1786" s="13" t="s">
        <v>33</v>
      </c>
      <c r="AX1786" s="13" t="s">
        <v>77</v>
      </c>
      <c r="AY1786" s="189" t="s">
        <v>321</v>
      </c>
    </row>
    <row r="1787" s="13" customFormat="1">
      <c r="A1787" s="13"/>
      <c r="B1787" s="187"/>
      <c r="C1787" s="13"/>
      <c r="D1787" s="188" t="s">
        <v>329</v>
      </c>
      <c r="E1787" s="189" t="s">
        <v>1</v>
      </c>
      <c r="F1787" s="190" t="s">
        <v>2736</v>
      </c>
      <c r="G1787" s="13"/>
      <c r="H1787" s="191">
        <v>24.440000000000001</v>
      </c>
      <c r="I1787" s="192"/>
      <c r="J1787" s="13"/>
      <c r="K1787" s="13"/>
      <c r="L1787" s="187"/>
      <c r="M1787" s="193"/>
      <c r="N1787" s="194"/>
      <c r="O1787" s="194"/>
      <c r="P1787" s="194"/>
      <c r="Q1787" s="194"/>
      <c r="R1787" s="194"/>
      <c r="S1787" s="194"/>
      <c r="T1787" s="195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189" t="s">
        <v>329</v>
      </c>
      <c r="AU1787" s="189" t="s">
        <v>85</v>
      </c>
      <c r="AV1787" s="13" t="s">
        <v>85</v>
      </c>
      <c r="AW1787" s="13" t="s">
        <v>33</v>
      </c>
      <c r="AX1787" s="13" t="s">
        <v>77</v>
      </c>
      <c r="AY1787" s="189" t="s">
        <v>321</v>
      </c>
    </row>
    <row r="1788" s="13" customFormat="1">
      <c r="A1788" s="13"/>
      <c r="B1788" s="187"/>
      <c r="C1788" s="13"/>
      <c r="D1788" s="188" t="s">
        <v>329</v>
      </c>
      <c r="E1788" s="189" t="s">
        <v>1</v>
      </c>
      <c r="F1788" s="190" t="s">
        <v>2737</v>
      </c>
      <c r="G1788" s="13"/>
      <c r="H1788" s="191">
        <v>36.700000000000003</v>
      </c>
      <c r="I1788" s="192"/>
      <c r="J1788" s="13"/>
      <c r="K1788" s="13"/>
      <c r="L1788" s="187"/>
      <c r="M1788" s="193"/>
      <c r="N1788" s="194"/>
      <c r="O1788" s="194"/>
      <c r="P1788" s="194"/>
      <c r="Q1788" s="194"/>
      <c r="R1788" s="194"/>
      <c r="S1788" s="194"/>
      <c r="T1788" s="195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189" t="s">
        <v>329</v>
      </c>
      <c r="AU1788" s="189" t="s">
        <v>85</v>
      </c>
      <c r="AV1788" s="13" t="s">
        <v>85</v>
      </c>
      <c r="AW1788" s="13" t="s">
        <v>33</v>
      </c>
      <c r="AX1788" s="13" t="s">
        <v>77</v>
      </c>
      <c r="AY1788" s="189" t="s">
        <v>321</v>
      </c>
    </row>
    <row r="1789" s="13" customFormat="1">
      <c r="A1789" s="13"/>
      <c r="B1789" s="187"/>
      <c r="C1789" s="13"/>
      <c r="D1789" s="188" t="s">
        <v>329</v>
      </c>
      <c r="E1789" s="189" t="s">
        <v>1</v>
      </c>
      <c r="F1789" s="190" t="s">
        <v>2738</v>
      </c>
      <c r="G1789" s="13"/>
      <c r="H1789" s="191">
        <v>10.880000000000001</v>
      </c>
      <c r="I1789" s="192"/>
      <c r="J1789" s="13"/>
      <c r="K1789" s="13"/>
      <c r="L1789" s="187"/>
      <c r="M1789" s="193"/>
      <c r="N1789" s="194"/>
      <c r="O1789" s="194"/>
      <c r="P1789" s="194"/>
      <c r="Q1789" s="194"/>
      <c r="R1789" s="194"/>
      <c r="S1789" s="194"/>
      <c r="T1789" s="195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189" t="s">
        <v>329</v>
      </c>
      <c r="AU1789" s="189" t="s">
        <v>85</v>
      </c>
      <c r="AV1789" s="13" t="s">
        <v>85</v>
      </c>
      <c r="AW1789" s="13" t="s">
        <v>33</v>
      </c>
      <c r="AX1789" s="13" t="s">
        <v>77</v>
      </c>
      <c r="AY1789" s="189" t="s">
        <v>321</v>
      </c>
    </row>
    <row r="1790" s="14" customFormat="1">
      <c r="A1790" s="14"/>
      <c r="B1790" s="196"/>
      <c r="C1790" s="14"/>
      <c r="D1790" s="188" t="s">
        <v>329</v>
      </c>
      <c r="E1790" s="197" t="s">
        <v>260</v>
      </c>
      <c r="F1790" s="198" t="s">
        <v>346</v>
      </c>
      <c r="G1790" s="14"/>
      <c r="H1790" s="199">
        <v>230.68000000000001</v>
      </c>
      <c r="I1790" s="200"/>
      <c r="J1790" s="14"/>
      <c r="K1790" s="14"/>
      <c r="L1790" s="196"/>
      <c r="M1790" s="201"/>
      <c r="N1790" s="202"/>
      <c r="O1790" s="202"/>
      <c r="P1790" s="202"/>
      <c r="Q1790" s="202"/>
      <c r="R1790" s="202"/>
      <c r="S1790" s="202"/>
      <c r="T1790" s="203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197" t="s">
        <v>329</v>
      </c>
      <c r="AU1790" s="197" t="s">
        <v>85</v>
      </c>
      <c r="AV1790" s="14" t="s">
        <v>88</v>
      </c>
      <c r="AW1790" s="14" t="s">
        <v>33</v>
      </c>
      <c r="AX1790" s="14" t="s">
        <v>77</v>
      </c>
      <c r="AY1790" s="197" t="s">
        <v>321</v>
      </c>
    </row>
    <row r="1791" s="15" customFormat="1">
      <c r="A1791" s="15"/>
      <c r="B1791" s="204"/>
      <c r="C1791" s="15"/>
      <c r="D1791" s="188" t="s">
        <v>329</v>
      </c>
      <c r="E1791" s="205" t="s">
        <v>1</v>
      </c>
      <c r="F1791" s="206" t="s">
        <v>442</v>
      </c>
      <c r="G1791" s="15"/>
      <c r="H1791" s="207">
        <v>242.73599999999999</v>
      </c>
      <c r="I1791" s="208"/>
      <c r="J1791" s="15"/>
      <c r="K1791" s="15"/>
      <c r="L1791" s="204"/>
      <c r="M1791" s="209"/>
      <c r="N1791" s="210"/>
      <c r="O1791" s="210"/>
      <c r="P1791" s="210"/>
      <c r="Q1791" s="210"/>
      <c r="R1791" s="210"/>
      <c r="S1791" s="210"/>
      <c r="T1791" s="211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T1791" s="205" t="s">
        <v>329</v>
      </c>
      <c r="AU1791" s="205" t="s">
        <v>85</v>
      </c>
      <c r="AV1791" s="15" t="s">
        <v>91</v>
      </c>
      <c r="AW1791" s="15" t="s">
        <v>33</v>
      </c>
      <c r="AX1791" s="15" t="s">
        <v>8</v>
      </c>
      <c r="AY1791" s="205" t="s">
        <v>321</v>
      </c>
    </row>
    <row r="1792" s="2" customFormat="1" ht="16.5" customHeight="1">
      <c r="A1792" s="38"/>
      <c r="B1792" s="173"/>
      <c r="C1792" s="212" t="s">
        <v>2739</v>
      </c>
      <c r="D1792" s="212" t="s">
        <v>550</v>
      </c>
      <c r="E1792" s="213" t="s">
        <v>2740</v>
      </c>
      <c r="F1792" s="214" t="s">
        <v>2741</v>
      </c>
      <c r="G1792" s="215" t="s">
        <v>355</v>
      </c>
      <c r="H1792" s="216">
        <v>267.00999999999999</v>
      </c>
      <c r="I1792" s="217"/>
      <c r="J1792" s="218">
        <f>ROUND(I1792*H1792,0)</f>
        <v>0</v>
      </c>
      <c r="K1792" s="214" t="s">
        <v>327</v>
      </c>
      <c r="L1792" s="219"/>
      <c r="M1792" s="220" t="s">
        <v>1</v>
      </c>
      <c r="N1792" s="221" t="s">
        <v>42</v>
      </c>
      <c r="O1792" s="77"/>
      <c r="P1792" s="183">
        <f>O1792*H1792</f>
        <v>0</v>
      </c>
      <c r="Q1792" s="183">
        <v>0.0129</v>
      </c>
      <c r="R1792" s="183">
        <f>Q1792*H1792</f>
        <v>3.444429</v>
      </c>
      <c r="S1792" s="183">
        <v>0</v>
      </c>
      <c r="T1792" s="184">
        <f>S1792*H1792</f>
        <v>0</v>
      </c>
      <c r="U1792" s="38"/>
      <c r="V1792" s="38"/>
      <c r="W1792" s="38"/>
      <c r="X1792" s="38"/>
      <c r="Y1792" s="38"/>
      <c r="Z1792" s="38"/>
      <c r="AA1792" s="38"/>
      <c r="AB1792" s="38"/>
      <c r="AC1792" s="38"/>
      <c r="AD1792" s="38"/>
      <c r="AE1792" s="38"/>
      <c r="AR1792" s="185" t="s">
        <v>530</v>
      </c>
      <c r="AT1792" s="185" t="s">
        <v>550</v>
      </c>
      <c r="AU1792" s="185" t="s">
        <v>85</v>
      </c>
      <c r="AY1792" s="19" t="s">
        <v>321</v>
      </c>
      <c r="BE1792" s="186">
        <f>IF(N1792="základní",J1792,0)</f>
        <v>0</v>
      </c>
      <c r="BF1792" s="186">
        <f>IF(N1792="snížená",J1792,0)</f>
        <v>0</v>
      </c>
      <c r="BG1792" s="186">
        <f>IF(N1792="zákl. přenesená",J1792,0)</f>
        <v>0</v>
      </c>
      <c r="BH1792" s="186">
        <f>IF(N1792="sníž. přenesená",J1792,0)</f>
        <v>0</v>
      </c>
      <c r="BI1792" s="186">
        <f>IF(N1792="nulová",J1792,0)</f>
        <v>0</v>
      </c>
      <c r="BJ1792" s="19" t="s">
        <v>8</v>
      </c>
      <c r="BK1792" s="186">
        <f>ROUND(I1792*H1792,0)</f>
        <v>0</v>
      </c>
      <c r="BL1792" s="19" t="s">
        <v>415</v>
      </c>
      <c r="BM1792" s="185" t="s">
        <v>2742</v>
      </c>
    </row>
    <row r="1793" s="13" customFormat="1">
      <c r="A1793" s="13"/>
      <c r="B1793" s="187"/>
      <c r="C1793" s="13"/>
      <c r="D1793" s="188" t="s">
        <v>329</v>
      </c>
      <c r="E1793" s="189" t="s">
        <v>1</v>
      </c>
      <c r="F1793" s="190" t="s">
        <v>2743</v>
      </c>
      <c r="G1793" s="13"/>
      <c r="H1793" s="191">
        <v>253.74799999999999</v>
      </c>
      <c r="I1793" s="192"/>
      <c r="J1793" s="13"/>
      <c r="K1793" s="13"/>
      <c r="L1793" s="187"/>
      <c r="M1793" s="193"/>
      <c r="N1793" s="194"/>
      <c r="O1793" s="194"/>
      <c r="P1793" s="194"/>
      <c r="Q1793" s="194"/>
      <c r="R1793" s="194"/>
      <c r="S1793" s="194"/>
      <c r="T1793" s="195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189" t="s">
        <v>329</v>
      </c>
      <c r="AU1793" s="189" t="s">
        <v>85</v>
      </c>
      <c r="AV1793" s="13" t="s">
        <v>85</v>
      </c>
      <c r="AW1793" s="13" t="s">
        <v>33</v>
      </c>
      <c r="AX1793" s="13" t="s">
        <v>77</v>
      </c>
      <c r="AY1793" s="189" t="s">
        <v>321</v>
      </c>
    </row>
    <row r="1794" s="13" customFormat="1">
      <c r="A1794" s="13"/>
      <c r="B1794" s="187"/>
      <c r="C1794" s="13"/>
      <c r="D1794" s="188" t="s">
        <v>329</v>
      </c>
      <c r="E1794" s="189" t="s">
        <v>1</v>
      </c>
      <c r="F1794" s="190" t="s">
        <v>2744</v>
      </c>
      <c r="G1794" s="13"/>
      <c r="H1794" s="191">
        <v>13.262000000000001</v>
      </c>
      <c r="I1794" s="192"/>
      <c r="J1794" s="13"/>
      <c r="K1794" s="13"/>
      <c r="L1794" s="187"/>
      <c r="M1794" s="193"/>
      <c r="N1794" s="194"/>
      <c r="O1794" s="194"/>
      <c r="P1794" s="194"/>
      <c r="Q1794" s="194"/>
      <c r="R1794" s="194"/>
      <c r="S1794" s="194"/>
      <c r="T1794" s="195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189" t="s">
        <v>329</v>
      </c>
      <c r="AU1794" s="189" t="s">
        <v>85</v>
      </c>
      <c r="AV1794" s="13" t="s">
        <v>85</v>
      </c>
      <c r="AW1794" s="13" t="s">
        <v>33</v>
      </c>
      <c r="AX1794" s="13" t="s">
        <v>77</v>
      </c>
      <c r="AY1794" s="189" t="s">
        <v>321</v>
      </c>
    </row>
    <row r="1795" s="14" customFormat="1">
      <c r="A1795" s="14"/>
      <c r="B1795" s="196"/>
      <c r="C1795" s="14"/>
      <c r="D1795" s="188" t="s">
        <v>329</v>
      </c>
      <c r="E1795" s="197" t="s">
        <v>1</v>
      </c>
      <c r="F1795" s="198" t="s">
        <v>346</v>
      </c>
      <c r="G1795" s="14"/>
      <c r="H1795" s="199">
        <v>267.00999999999999</v>
      </c>
      <c r="I1795" s="200"/>
      <c r="J1795" s="14"/>
      <c r="K1795" s="14"/>
      <c r="L1795" s="196"/>
      <c r="M1795" s="201"/>
      <c r="N1795" s="202"/>
      <c r="O1795" s="202"/>
      <c r="P1795" s="202"/>
      <c r="Q1795" s="202"/>
      <c r="R1795" s="202"/>
      <c r="S1795" s="202"/>
      <c r="T1795" s="203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197" t="s">
        <v>329</v>
      </c>
      <c r="AU1795" s="197" t="s">
        <v>85</v>
      </c>
      <c r="AV1795" s="14" t="s">
        <v>88</v>
      </c>
      <c r="AW1795" s="14" t="s">
        <v>33</v>
      </c>
      <c r="AX1795" s="14" t="s">
        <v>8</v>
      </c>
      <c r="AY1795" s="197" t="s">
        <v>321</v>
      </c>
    </row>
    <row r="1796" s="2" customFormat="1" ht="24.15" customHeight="1">
      <c r="A1796" s="38"/>
      <c r="B1796" s="173"/>
      <c r="C1796" s="174" t="s">
        <v>2745</v>
      </c>
      <c r="D1796" s="174" t="s">
        <v>323</v>
      </c>
      <c r="E1796" s="175" t="s">
        <v>2746</v>
      </c>
      <c r="F1796" s="176" t="s">
        <v>2747</v>
      </c>
      <c r="G1796" s="177" t="s">
        <v>497</v>
      </c>
      <c r="H1796" s="178">
        <v>38</v>
      </c>
      <c r="I1796" s="179"/>
      <c r="J1796" s="180">
        <f>ROUND(I1796*H1796,0)</f>
        <v>0</v>
      </c>
      <c r="K1796" s="176" t="s">
        <v>327</v>
      </c>
      <c r="L1796" s="39"/>
      <c r="M1796" s="181" t="s">
        <v>1</v>
      </c>
      <c r="N1796" s="182" t="s">
        <v>42</v>
      </c>
      <c r="O1796" s="77"/>
      <c r="P1796" s="183">
        <f>O1796*H1796</f>
        <v>0</v>
      </c>
      <c r="Q1796" s="183">
        <v>0.00020000000000000001</v>
      </c>
      <c r="R1796" s="183">
        <f>Q1796*H1796</f>
        <v>0.0076</v>
      </c>
      <c r="S1796" s="183">
        <v>0</v>
      </c>
      <c r="T1796" s="184">
        <f>S1796*H1796</f>
        <v>0</v>
      </c>
      <c r="U1796" s="38"/>
      <c r="V1796" s="38"/>
      <c r="W1796" s="38"/>
      <c r="X1796" s="38"/>
      <c r="Y1796" s="38"/>
      <c r="Z1796" s="38"/>
      <c r="AA1796" s="38"/>
      <c r="AB1796" s="38"/>
      <c r="AC1796" s="38"/>
      <c r="AD1796" s="38"/>
      <c r="AE1796" s="38"/>
      <c r="AR1796" s="185" t="s">
        <v>415</v>
      </c>
      <c r="AT1796" s="185" t="s">
        <v>323</v>
      </c>
      <c r="AU1796" s="185" t="s">
        <v>85</v>
      </c>
      <c r="AY1796" s="19" t="s">
        <v>321</v>
      </c>
      <c r="BE1796" s="186">
        <f>IF(N1796="základní",J1796,0)</f>
        <v>0</v>
      </c>
      <c r="BF1796" s="186">
        <f>IF(N1796="snížená",J1796,0)</f>
        <v>0</v>
      </c>
      <c r="BG1796" s="186">
        <f>IF(N1796="zákl. přenesená",J1796,0)</f>
        <v>0</v>
      </c>
      <c r="BH1796" s="186">
        <f>IF(N1796="sníž. přenesená",J1796,0)</f>
        <v>0</v>
      </c>
      <c r="BI1796" s="186">
        <f>IF(N1796="nulová",J1796,0)</f>
        <v>0</v>
      </c>
      <c r="BJ1796" s="19" t="s">
        <v>8</v>
      </c>
      <c r="BK1796" s="186">
        <f>ROUND(I1796*H1796,0)</f>
        <v>0</v>
      </c>
      <c r="BL1796" s="19" t="s">
        <v>415</v>
      </c>
      <c r="BM1796" s="185" t="s">
        <v>2748</v>
      </c>
    </row>
    <row r="1797" s="13" customFormat="1">
      <c r="A1797" s="13"/>
      <c r="B1797" s="187"/>
      <c r="C1797" s="13"/>
      <c r="D1797" s="188" t="s">
        <v>329</v>
      </c>
      <c r="E1797" s="189" t="s">
        <v>1</v>
      </c>
      <c r="F1797" s="190" t="s">
        <v>2749</v>
      </c>
      <c r="G1797" s="13"/>
      <c r="H1797" s="191">
        <v>2</v>
      </c>
      <c r="I1797" s="192"/>
      <c r="J1797" s="13"/>
      <c r="K1797" s="13"/>
      <c r="L1797" s="187"/>
      <c r="M1797" s="193"/>
      <c r="N1797" s="194"/>
      <c r="O1797" s="194"/>
      <c r="P1797" s="194"/>
      <c r="Q1797" s="194"/>
      <c r="R1797" s="194"/>
      <c r="S1797" s="194"/>
      <c r="T1797" s="195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189" t="s">
        <v>329</v>
      </c>
      <c r="AU1797" s="189" t="s">
        <v>85</v>
      </c>
      <c r="AV1797" s="13" t="s">
        <v>85</v>
      </c>
      <c r="AW1797" s="13" t="s">
        <v>33</v>
      </c>
      <c r="AX1797" s="13" t="s">
        <v>77</v>
      </c>
      <c r="AY1797" s="189" t="s">
        <v>321</v>
      </c>
    </row>
    <row r="1798" s="13" customFormat="1">
      <c r="A1798" s="13"/>
      <c r="B1798" s="187"/>
      <c r="C1798" s="13"/>
      <c r="D1798" s="188" t="s">
        <v>329</v>
      </c>
      <c r="E1798" s="189" t="s">
        <v>1</v>
      </c>
      <c r="F1798" s="190" t="s">
        <v>2750</v>
      </c>
      <c r="G1798" s="13"/>
      <c r="H1798" s="191">
        <v>6</v>
      </c>
      <c r="I1798" s="192"/>
      <c r="J1798" s="13"/>
      <c r="K1798" s="13"/>
      <c r="L1798" s="187"/>
      <c r="M1798" s="193"/>
      <c r="N1798" s="194"/>
      <c r="O1798" s="194"/>
      <c r="P1798" s="194"/>
      <c r="Q1798" s="194"/>
      <c r="R1798" s="194"/>
      <c r="S1798" s="194"/>
      <c r="T1798" s="195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189" t="s">
        <v>329</v>
      </c>
      <c r="AU1798" s="189" t="s">
        <v>85</v>
      </c>
      <c r="AV1798" s="13" t="s">
        <v>85</v>
      </c>
      <c r="AW1798" s="13" t="s">
        <v>33</v>
      </c>
      <c r="AX1798" s="13" t="s">
        <v>77</v>
      </c>
      <c r="AY1798" s="189" t="s">
        <v>321</v>
      </c>
    </row>
    <row r="1799" s="13" customFormat="1">
      <c r="A1799" s="13"/>
      <c r="B1799" s="187"/>
      <c r="C1799" s="13"/>
      <c r="D1799" s="188" t="s">
        <v>329</v>
      </c>
      <c r="E1799" s="189" t="s">
        <v>1</v>
      </c>
      <c r="F1799" s="190" t="s">
        <v>2751</v>
      </c>
      <c r="G1799" s="13"/>
      <c r="H1799" s="191">
        <v>6</v>
      </c>
      <c r="I1799" s="192"/>
      <c r="J1799" s="13"/>
      <c r="K1799" s="13"/>
      <c r="L1799" s="187"/>
      <c r="M1799" s="193"/>
      <c r="N1799" s="194"/>
      <c r="O1799" s="194"/>
      <c r="P1799" s="194"/>
      <c r="Q1799" s="194"/>
      <c r="R1799" s="194"/>
      <c r="S1799" s="194"/>
      <c r="T1799" s="195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189" t="s">
        <v>329</v>
      </c>
      <c r="AU1799" s="189" t="s">
        <v>85</v>
      </c>
      <c r="AV1799" s="13" t="s">
        <v>85</v>
      </c>
      <c r="AW1799" s="13" t="s">
        <v>33</v>
      </c>
      <c r="AX1799" s="13" t="s">
        <v>77</v>
      </c>
      <c r="AY1799" s="189" t="s">
        <v>321</v>
      </c>
    </row>
    <row r="1800" s="13" customFormat="1">
      <c r="A1800" s="13"/>
      <c r="B1800" s="187"/>
      <c r="C1800" s="13"/>
      <c r="D1800" s="188" t="s">
        <v>329</v>
      </c>
      <c r="E1800" s="189" t="s">
        <v>1</v>
      </c>
      <c r="F1800" s="190" t="s">
        <v>2752</v>
      </c>
      <c r="G1800" s="13"/>
      <c r="H1800" s="191">
        <v>6</v>
      </c>
      <c r="I1800" s="192"/>
      <c r="J1800" s="13"/>
      <c r="K1800" s="13"/>
      <c r="L1800" s="187"/>
      <c r="M1800" s="193"/>
      <c r="N1800" s="194"/>
      <c r="O1800" s="194"/>
      <c r="P1800" s="194"/>
      <c r="Q1800" s="194"/>
      <c r="R1800" s="194"/>
      <c r="S1800" s="194"/>
      <c r="T1800" s="195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189" t="s">
        <v>329</v>
      </c>
      <c r="AU1800" s="189" t="s">
        <v>85</v>
      </c>
      <c r="AV1800" s="13" t="s">
        <v>85</v>
      </c>
      <c r="AW1800" s="13" t="s">
        <v>33</v>
      </c>
      <c r="AX1800" s="13" t="s">
        <v>77</v>
      </c>
      <c r="AY1800" s="189" t="s">
        <v>321</v>
      </c>
    </row>
    <row r="1801" s="13" customFormat="1">
      <c r="A1801" s="13"/>
      <c r="B1801" s="187"/>
      <c r="C1801" s="13"/>
      <c r="D1801" s="188" t="s">
        <v>329</v>
      </c>
      <c r="E1801" s="189" t="s">
        <v>1</v>
      </c>
      <c r="F1801" s="190" t="s">
        <v>2753</v>
      </c>
      <c r="G1801" s="13"/>
      <c r="H1801" s="191">
        <v>2</v>
      </c>
      <c r="I1801" s="192"/>
      <c r="J1801" s="13"/>
      <c r="K1801" s="13"/>
      <c r="L1801" s="187"/>
      <c r="M1801" s="193"/>
      <c r="N1801" s="194"/>
      <c r="O1801" s="194"/>
      <c r="P1801" s="194"/>
      <c r="Q1801" s="194"/>
      <c r="R1801" s="194"/>
      <c r="S1801" s="194"/>
      <c r="T1801" s="195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189" t="s">
        <v>329</v>
      </c>
      <c r="AU1801" s="189" t="s">
        <v>85</v>
      </c>
      <c r="AV1801" s="13" t="s">
        <v>85</v>
      </c>
      <c r="AW1801" s="13" t="s">
        <v>33</v>
      </c>
      <c r="AX1801" s="13" t="s">
        <v>77</v>
      </c>
      <c r="AY1801" s="189" t="s">
        <v>321</v>
      </c>
    </row>
    <row r="1802" s="13" customFormat="1">
      <c r="A1802" s="13"/>
      <c r="B1802" s="187"/>
      <c r="C1802" s="13"/>
      <c r="D1802" s="188" t="s">
        <v>329</v>
      </c>
      <c r="E1802" s="189" t="s">
        <v>1</v>
      </c>
      <c r="F1802" s="190" t="s">
        <v>2754</v>
      </c>
      <c r="G1802" s="13"/>
      <c r="H1802" s="191">
        <v>2</v>
      </c>
      <c r="I1802" s="192"/>
      <c r="J1802" s="13"/>
      <c r="K1802" s="13"/>
      <c r="L1802" s="187"/>
      <c r="M1802" s="193"/>
      <c r="N1802" s="194"/>
      <c r="O1802" s="194"/>
      <c r="P1802" s="194"/>
      <c r="Q1802" s="194"/>
      <c r="R1802" s="194"/>
      <c r="S1802" s="194"/>
      <c r="T1802" s="195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189" t="s">
        <v>329</v>
      </c>
      <c r="AU1802" s="189" t="s">
        <v>85</v>
      </c>
      <c r="AV1802" s="13" t="s">
        <v>85</v>
      </c>
      <c r="AW1802" s="13" t="s">
        <v>33</v>
      </c>
      <c r="AX1802" s="13" t="s">
        <v>77</v>
      </c>
      <c r="AY1802" s="189" t="s">
        <v>321</v>
      </c>
    </row>
    <row r="1803" s="13" customFormat="1">
      <c r="A1803" s="13"/>
      <c r="B1803" s="187"/>
      <c r="C1803" s="13"/>
      <c r="D1803" s="188" t="s">
        <v>329</v>
      </c>
      <c r="E1803" s="189" t="s">
        <v>1</v>
      </c>
      <c r="F1803" s="190" t="s">
        <v>2755</v>
      </c>
      <c r="G1803" s="13"/>
      <c r="H1803" s="191">
        <v>6</v>
      </c>
      <c r="I1803" s="192"/>
      <c r="J1803" s="13"/>
      <c r="K1803" s="13"/>
      <c r="L1803" s="187"/>
      <c r="M1803" s="193"/>
      <c r="N1803" s="194"/>
      <c r="O1803" s="194"/>
      <c r="P1803" s="194"/>
      <c r="Q1803" s="194"/>
      <c r="R1803" s="194"/>
      <c r="S1803" s="194"/>
      <c r="T1803" s="195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189" t="s">
        <v>329</v>
      </c>
      <c r="AU1803" s="189" t="s">
        <v>85</v>
      </c>
      <c r="AV1803" s="13" t="s">
        <v>85</v>
      </c>
      <c r="AW1803" s="13" t="s">
        <v>33</v>
      </c>
      <c r="AX1803" s="13" t="s">
        <v>77</v>
      </c>
      <c r="AY1803" s="189" t="s">
        <v>321</v>
      </c>
    </row>
    <row r="1804" s="13" customFormat="1">
      <c r="A1804" s="13"/>
      <c r="B1804" s="187"/>
      <c r="C1804" s="13"/>
      <c r="D1804" s="188" t="s">
        <v>329</v>
      </c>
      <c r="E1804" s="189" t="s">
        <v>1</v>
      </c>
      <c r="F1804" s="190" t="s">
        <v>2756</v>
      </c>
      <c r="G1804" s="13"/>
      <c r="H1804" s="191">
        <v>6</v>
      </c>
      <c r="I1804" s="192"/>
      <c r="J1804" s="13"/>
      <c r="K1804" s="13"/>
      <c r="L1804" s="187"/>
      <c r="M1804" s="193"/>
      <c r="N1804" s="194"/>
      <c r="O1804" s="194"/>
      <c r="P1804" s="194"/>
      <c r="Q1804" s="194"/>
      <c r="R1804" s="194"/>
      <c r="S1804" s="194"/>
      <c r="T1804" s="195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189" t="s">
        <v>329</v>
      </c>
      <c r="AU1804" s="189" t="s">
        <v>85</v>
      </c>
      <c r="AV1804" s="13" t="s">
        <v>85</v>
      </c>
      <c r="AW1804" s="13" t="s">
        <v>33</v>
      </c>
      <c r="AX1804" s="13" t="s">
        <v>77</v>
      </c>
      <c r="AY1804" s="189" t="s">
        <v>321</v>
      </c>
    </row>
    <row r="1805" s="13" customFormat="1">
      <c r="A1805" s="13"/>
      <c r="B1805" s="187"/>
      <c r="C1805" s="13"/>
      <c r="D1805" s="188" t="s">
        <v>329</v>
      </c>
      <c r="E1805" s="189" t="s">
        <v>1</v>
      </c>
      <c r="F1805" s="190" t="s">
        <v>2757</v>
      </c>
      <c r="G1805" s="13"/>
      <c r="H1805" s="191">
        <v>2</v>
      </c>
      <c r="I1805" s="192"/>
      <c r="J1805" s="13"/>
      <c r="K1805" s="13"/>
      <c r="L1805" s="187"/>
      <c r="M1805" s="193"/>
      <c r="N1805" s="194"/>
      <c r="O1805" s="194"/>
      <c r="P1805" s="194"/>
      <c r="Q1805" s="194"/>
      <c r="R1805" s="194"/>
      <c r="S1805" s="194"/>
      <c r="T1805" s="195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189" t="s">
        <v>329</v>
      </c>
      <c r="AU1805" s="189" t="s">
        <v>85</v>
      </c>
      <c r="AV1805" s="13" t="s">
        <v>85</v>
      </c>
      <c r="AW1805" s="13" t="s">
        <v>33</v>
      </c>
      <c r="AX1805" s="13" t="s">
        <v>77</v>
      </c>
      <c r="AY1805" s="189" t="s">
        <v>321</v>
      </c>
    </row>
    <row r="1806" s="14" customFormat="1">
      <c r="A1806" s="14"/>
      <c r="B1806" s="196"/>
      <c r="C1806" s="14"/>
      <c r="D1806" s="188" t="s">
        <v>329</v>
      </c>
      <c r="E1806" s="197" t="s">
        <v>263</v>
      </c>
      <c r="F1806" s="198" t="s">
        <v>346</v>
      </c>
      <c r="G1806" s="14"/>
      <c r="H1806" s="199">
        <v>38</v>
      </c>
      <c r="I1806" s="200"/>
      <c r="J1806" s="14"/>
      <c r="K1806" s="14"/>
      <c r="L1806" s="196"/>
      <c r="M1806" s="201"/>
      <c r="N1806" s="202"/>
      <c r="O1806" s="202"/>
      <c r="P1806" s="202"/>
      <c r="Q1806" s="202"/>
      <c r="R1806" s="202"/>
      <c r="S1806" s="202"/>
      <c r="T1806" s="203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197" t="s">
        <v>329</v>
      </c>
      <c r="AU1806" s="197" t="s">
        <v>85</v>
      </c>
      <c r="AV1806" s="14" t="s">
        <v>88</v>
      </c>
      <c r="AW1806" s="14" t="s">
        <v>33</v>
      </c>
      <c r="AX1806" s="14" t="s">
        <v>8</v>
      </c>
      <c r="AY1806" s="197" t="s">
        <v>321</v>
      </c>
    </row>
    <row r="1807" s="2" customFormat="1" ht="16.5" customHeight="1">
      <c r="A1807" s="38"/>
      <c r="B1807" s="173"/>
      <c r="C1807" s="212" t="s">
        <v>2758</v>
      </c>
      <c r="D1807" s="212" t="s">
        <v>550</v>
      </c>
      <c r="E1807" s="213" t="s">
        <v>2759</v>
      </c>
      <c r="F1807" s="214" t="s">
        <v>2760</v>
      </c>
      <c r="G1807" s="215" t="s">
        <v>497</v>
      </c>
      <c r="H1807" s="216">
        <v>39.899999999999999</v>
      </c>
      <c r="I1807" s="217"/>
      <c r="J1807" s="218">
        <f>ROUND(I1807*H1807,0)</f>
        <v>0</v>
      </c>
      <c r="K1807" s="214" t="s">
        <v>327</v>
      </c>
      <c r="L1807" s="219"/>
      <c r="M1807" s="220" t="s">
        <v>1</v>
      </c>
      <c r="N1807" s="221" t="s">
        <v>42</v>
      </c>
      <c r="O1807" s="77"/>
      <c r="P1807" s="183">
        <f>O1807*H1807</f>
        <v>0</v>
      </c>
      <c r="Q1807" s="183">
        <v>8.0000000000000007E-05</v>
      </c>
      <c r="R1807" s="183">
        <f>Q1807*H1807</f>
        <v>0.003192</v>
      </c>
      <c r="S1807" s="183">
        <v>0</v>
      </c>
      <c r="T1807" s="184">
        <f>S1807*H1807</f>
        <v>0</v>
      </c>
      <c r="U1807" s="38"/>
      <c r="V1807" s="38"/>
      <c r="W1807" s="38"/>
      <c r="X1807" s="38"/>
      <c r="Y1807" s="38"/>
      <c r="Z1807" s="38"/>
      <c r="AA1807" s="38"/>
      <c r="AB1807" s="38"/>
      <c r="AC1807" s="38"/>
      <c r="AD1807" s="38"/>
      <c r="AE1807" s="38"/>
      <c r="AR1807" s="185" t="s">
        <v>530</v>
      </c>
      <c r="AT1807" s="185" t="s">
        <v>550</v>
      </c>
      <c r="AU1807" s="185" t="s">
        <v>85</v>
      </c>
      <c r="AY1807" s="19" t="s">
        <v>321</v>
      </c>
      <c r="BE1807" s="186">
        <f>IF(N1807="základní",J1807,0)</f>
        <v>0</v>
      </c>
      <c r="BF1807" s="186">
        <f>IF(N1807="snížená",J1807,0)</f>
        <v>0</v>
      </c>
      <c r="BG1807" s="186">
        <f>IF(N1807="zákl. přenesená",J1807,0)</f>
        <v>0</v>
      </c>
      <c r="BH1807" s="186">
        <f>IF(N1807="sníž. přenesená",J1807,0)</f>
        <v>0</v>
      </c>
      <c r="BI1807" s="186">
        <f>IF(N1807="nulová",J1807,0)</f>
        <v>0</v>
      </c>
      <c r="BJ1807" s="19" t="s">
        <v>8</v>
      </c>
      <c r="BK1807" s="186">
        <f>ROUND(I1807*H1807,0)</f>
        <v>0</v>
      </c>
      <c r="BL1807" s="19" t="s">
        <v>415</v>
      </c>
      <c r="BM1807" s="185" t="s">
        <v>2761</v>
      </c>
    </row>
    <row r="1808" s="13" customFormat="1">
      <c r="A1808" s="13"/>
      <c r="B1808" s="187"/>
      <c r="C1808" s="13"/>
      <c r="D1808" s="188" t="s">
        <v>329</v>
      </c>
      <c r="E1808" s="189" t="s">
        <v>1</v>
      </c>
      <c r="F1808" s="190" t="s">
        <v>2762</v>
      </c>
      <c r="G1808" s="13"/>
      <c r="H1808" s="191">
        <v>39.899999999999999</v>
      </c>
      <c r="I1808" s="192"/>
      <c r="J1808" s="13"/>
      <c r="K1808" s="13"/>
      <c r="L1808" s="187"/>
      <c r="M1808" s="193"/>
      <c r="N1808" s="194"/>
      <c r="O1808" s="194"/>
      <c r="P1808" s="194"/>
      <c r="Q1808" s="194"/>
      <c r="R1808" s="194"/>
      <c r="S1808" s="194"/>
      <c r="T1808" s="195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189" t="s">
        <v>329</v>
      </c>
      <c r="AU1808" s="189" t="s">
        <v>85</v>
      </c>
      <c r="AV1808" s="13" t="s">
        <v>85</v>
      </c>
      <c r="AW1808" s="13" t="s">
        <v>33</v>
      </c>
      <c r="AX1808" s="13" t="s">
        <v>8</v>
      </c>
      <c r="AY1808" s="189" t="s">
        <v>321</v>
      </c>
    </row>
    <row r="1809" s="2" customFormat="1" ht="24.15" customHeight="1">
      <c r="A1809" s="38"/>
      <c r="B1809" s="173"/>
      <c r="C1809" s="174" t="s">
        <v>2763</v>
      </c>
      <c r="D1809" s="174" t="s">
        <v>323</v>
      </c>
      <c r="E1809" s="175" t="s">
        <v>2764</v>
      </c>
      <c r="F1809" s="176" t="s">
        <v>2765</v>
      </c>
      <c r="G1809" s="177" t="s">
        <v>497</v>
      </c>
      <c r="H1809" s="178">
        <v>115.34</v>
      </c>
      <c r="I1809" s="179"/>
      <c r="J1809" s="180">
        <f>ROUND(I1809*H1809,0)</f>
        <v>0</v>
      </c>
      <c r="K1809" s="176" t="s">
        <v>327</v>
      </c>
      <c r="L1809" s="39"/>
      <c r="M1809" s="181" t="s">
        <v>1</v>
      </c>
      <c r="N1809" s="182" t="s">
        <v>42</v>
      </c>
      <c r="O1809" s="77"/>
      <c r="P1809" s="183">
        <f>O1809*H1809</f>
        <v>0</v>
      </c>
      <c r="Q1809" s="183">
        <v>0.00018000000000000001</v>
      </c>
      <c r="R1809" s="183">
        <f>Q1809*H1809</f>
        <v>0.0207612</v>
      </c>
      <c r="S1809" s="183">
        <v>0</v>
      </c>
      <c r="T1809" s="184">
        <f>S1809*H1809</f>
        <v>0</v>
      </c>
      <c r="U1809" s="38"/>
      <c r="V1809" s="38"/>
      <c r="W1809" s="38"/>
      <c r="X1809" s="38"/>
      <c r="Y1809" s="38"/>
      <c r="Z1809" s="38"/>
      <c r="AA1809" s="38"/>
      <c r="AB1809" s="38"/>
      <c r="AC1809" s="38"/>
      <c r="AD1809" s="38"/>
      <c r="AE1809" s="38"/>
      <c r="AR1809" s="185" t="s">
        <v>415</v>
      </c>
      <c r="AT1809" s="185" t="s">
        <v>323</v>
      </c>
      <c r="AU1809" s="185" t="s">
        <v>85</v>
      </c>
      <c r="AY1809" s="19" t="s">
        <v>321</v>
      </c>
      <c r="BE1809" s="186">
        <f>IF(N1809="základní",J1809,0)</f>
        <v>0</v>
      </c>
      <c r="BF1809" s="186">
        <f>IF(N1809="snížená",J1809,0)</f>
        <v>0</v>
      </c>
      <c r="BG1809" s="186">
        <f>IF(N1809="zákl. přenesená",J1809,0)</f>
        <v>0</v>
      </c>
      <c r="BH1809" s="186">
        <f>IF(N1809="sníž. přenesená",J1809,0)</f>
        <v>0</v>
      </c>
      <c r="BI1809" s="186">
        <f>IF(N1809="nulová",J1809,0)</f>
        <v>0</v>
      </c>
      <c r="BJ1809" s="19" t="s">
        <v>8</v>
      </c>
      <c r="BK1809" s="186">
        <f>ROUND(I1809*H1809,0)</f>
        <v>0</v>
      </c>
      <c r="BL1809" s="19" t="s">
        <v>415</v>
      </c>
      <c r="BM1809" s="185" t="s">
        <v>2766</v>
      </c>
    </row>
    <row r="1810" s="13" customFormat="1">
      <c r="A1810" s="13"/>
      <c r="B1810" s="187"/>
      <c r="C1810" s="13"/>
      <c r="D1810" s="188" t="s">
        <v>329</v>
      </c>
      <c r="E1810" s="189" t="s">
        <v>1</v>
      </c>
      <c r="F1810" s="190" t="s">
        <v>2767</v>
      </c>
      <c r="G1810" s="13"/>
      <c r="H1810" s="191">
        <v>4.8700000000000001</v>
      </c>
      <c r="I1810" s="192"/>
      <c r="J1810" s="13"/>
      <c r="K1810" s="13"/>
      <c r="L1810" s="187"/>
      <c r="M1810" s="193"/>
      <c r="N1810" s="194"/>
      <c r="O1810" s="194"/>
      <c r="P1810" s="194"/>
      <c r="Q1810" s="194"/>
      <c r="R1810" s="194"/>
      <c r="S1810" s="194"/>
      <c r="T1810" s="195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189" t="s">
        <v>329</v>
      </c>
      <c r="AU1810" s="189" t="s">
        <v>85</v>
      </c>
      <c r="AV1810" s="13" t="s">
        <v>85</v>
      </c>
      <c r="AW1810" s="13" t="s">
        <v>33</v>
      </c>
      <c r="AX1810" s="13" t="s">
        <v>77</v>
      </c>
      <c r="AY1810" s="189" t="s">
        <v>321</v>
      </c>
    </row>
    <row r="1811" s="13" customFormat="1">
      <c r="A1811" s="13"/>
      <c r="B1811" s="187"/>
      <c r="C1811" s="13"/>
      <c r="D1811" s="188" t="s">
        <v>329</v>
      </c>
      <c r="E1811" s="189" t="s">
        <v>1</v>
      </c>
      <c r="F1811" s="190" t="s">
        <v>2768</v>
      </c>
      <c r="G1811" s="13"/>
      <c r="H1811" s="191">
        <v>7.6100000000000003</v>
      </c>
      <c r="I1811" s="192"/>
      <c r="J1811" s="13"/>
      <c r="K1811" s="13"/>
      <c r="L1811" s="187"/>
      <c r="M1811" s="193"/>
      <c r="N1811" s="194"/>
      <c r="O1811" s="194"/>
      <c r="P1811" s="194"/>
      <c r="Q1811" s="194"/>
      <c r="R1811" s="194"/>
      <c r="S1811" s="194"/>
      <c r="T1811" s="195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189" t="s">
        <v>329</v>
      </c>
      <c r="AU1811" s="189" t="s">
        <v>85</v>
      </c>
      <c r="AV1811" s="13" t="s">
        <v>85</v>
      </c>
      <c r="AW1811" s="13" t="s">
        <v>33</v>
      </c>
      <c r="AX1811" s="13" t="s">
        <v>77</v>
      </c>
      <c r="AY1811" s="189" t="s">
        <v>321</v>
      </c>
    </row>
    <row r="1812" s="13" customFormat="1">
      <c r="A1812" s="13"/>
      <c r="B1812" s="187"/>
      <c r="C1812" s="13"/>
      <c r="D1812" s="188" t="s">
        <v>329</v>
      </c>
      <c r="E1812" s="189" t="s">
        <v>1</v>
      </c>
      <c r="F1812" s="190" t="s">
        <v>2769</v>
      </c>
      <c r="G1812" s="13"/>
      <c r="H1812" s="191">
        <v>9.0099999999999998</v>
      </c>
      <c r="I1812" s="192"/>
      <c r="J1812" s="13"/>
      <c r="K1812" s="13"/>
      <c r="L1812" s="187"/>
      <c r="M1812" s="193"/>
      <c r="N1812" s="194"/>
      <c r="O1812" s="194"/>
      <c r="P1812" s="194"/>
      <c r="Q1812" s="194"/>
      <c r="R1812" s="194"/>
      <c r="S1812" s="194"/>
      <c r="T1812" s="195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189" t="s">
        <v>329</v>
      </c>
      <c r="AU1812" s="189" t="s">
        <v>85</v>
      </c>
      <c r="AV1812" s="13" t="s">
        <v>85</v>
      </c>
      <c r="AW1812" s="13" t="s">
        <v>33</v>
      </c>
      <c r="AX1812" s="13" t="s">
        <v>77</v>
      </c>
      <c r="AY1812" s="189" t="s">
        <v>321</v>
      </c>
    </row>
    <row r="1813" s="13" customFormat="1">
      <c r="A1813" s="13"/>
      <c r="B1813" s="187"/>
      <c r="C1813" s="13"/>
      <c r="D1813" s="188" t="s">
        <v>329</v>
      </c>
      <c r="E1813" s="189" t="s">
        <v>1</v>
      </c>
      <c r="F1813" s="190" t="s">
        <v>2770</v>
      </c>
      <c r="G1813" s="13"/>
      <c r="H1813" s="191">
        <v>22.149999999999999</v>
      </c>
      <c r="I1813" s="192"/>
      <c r="J1813" s="13"/>
      <c r="K1813" s="13"/>
      <c r="L1813" s="187"/>
      <c r="M1813" s="193"/>
      <c r="N1813" s="194"/>
      <c r="O1813" s="194"/>
      <c r="P1813" s="194"/>
      <c r="Q1813" s="194"/>
      <c r="R1813" s="194"/>
      <c r="S1813" s="194"/>
      <c r="T1813" s="195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189" t="s">
        <v>329</v>
      </c>
      <c r="AU1813" s="189" t="s">
        <v>85</v>
      </c>
      <c r="AV1813" s="13" t="s">
        <v>85</v>
      </c>
      <c r="AW1813" s="13" t="s">
        <v>33</v>
      </c>
      <c r="AX1813" s="13" t="s">
        <v>77</v>
      </c>
      <c r="AY1813" s="189" t="s">
        <v>321</v>
      </c>
    </row>
    <row r="1814" s="13" customFormat="1">
      <c r="A1814" s="13"/>
      <c r="B1814" s="187"/>
      <c r="C1814" s="13"/>
      <c r="D1814" s="188" t="s">
        <v>329</v>
      </c>
      <c r="E1814" s="189" t="s">
        <v>1</v>
      </c>
      <c r="F1814" s="190" t="s">
        <v>2771</v>
      </c>
      <c r="G1814" s="13"/>
      <c r="H1814" s="191">
        <v>19.379999999999999</v>
      </c>
      <c r="I1814" s="192"/>
      <c r="J1814" s="13"/>
      <c r="K1814" s="13"/>
      <c r="L1814" s="187"/>
      <c r="M1814" s="193"/>
      <c r="N1814" s="194"/>
      <c r="O1814" s="194"/>
      <c r="P1814" s="194"/>
      <c r="Q1814" s="194"/>
      <c r="R1814" s="194"/>
      <c r="S1814" s="194"/>
      <c r="T1814" s="195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189" t="s">
        <v>329</v>
      </c>
      <c r="AU1814" s="189" t="s">
        <v>85</v>
      </c>
      <c r="AV1814" s="13" t="s">
        <v>85</v>
      </c>
      <c r="AW1814" s="13" t="s">
        <v>33</v>
      </c>
      <c r="AX1814" s="13" t="s">
        <v>77</v>
      </c>
      <c r="AY1814" s="189" t="s">
        <v>321</v>
      </c>
    </row>
    <row r="1815" s="13" customFormat="1">
      <c r="A1815" s="13"/>
      <c r="B1815" s="187"/>
      <c r="C1815" s="13"/>
      <c r="D1815" s="188" t="s">
        <v>329</v>
      </c>
      <c r="E1815" s="189" t="s">
        <v>1</v>
      </c>
      <c r="F1815" s="190" t="s">
        <v>2772</v>
      </c>
      <c r="G1815" s="13"/>
      <c r="H1815" s="191">
        <v>8.9800000000000004</v>
      </c>
      <c r="I1815" s="192"/>
      <c r="J1815" s="13"/>
      <c r="K1815" s="13"/>
      <c r="L1815" s="187"/>
      <c r="M1815" s="193"/>
      <c r="N1815" s="194"/>
      <c r="O1815" s="194"/>
      <c r="P1815" s="194"/>
      <c r="Q1815" s="194"/>
      <c r="R1815" s="194"/>
      <c r="S1815" s="194"/>
      <c r="T1815" s="195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189" t="s">
        <v>329</v>
      </c>
      <c r="AU1815" s="189" t="s">
        <v>85</v>
      </c>
      <c r="AV1815" s="13" t="s">
        <v>85</v>
      </c>
      <c r="AW1815" s="13" t="s">
        <v>33</v>
      </c>
      <c r="AX1815" s="13" t="s">
        <v>77</v>
      </c>
      <c r="AY1815" s="189" t="s">
        <v>321</v>
      </c>
    </row>
    <row r="1816" s="13" customFormat="1">
      <c r="A1816" s="13"/>
      <c r="B1816" s="187"/>
      <c r="C1816" s="13"/>
      <c r="D1816" s="188" t="s">
        <v>329</v>
      </c>
      <c r="E1816" s="189" t="s">
        <v>1</v>
      </c>
      <c r="F1816" s="190" t="s">
        <v>2773</v>
      </c>
      <c r="G1816" s="13"/>
      <c r="H1816" s="191">
        <v>7.3300000000000001</v>
      </c>
      <c r="I1816" s="192"/>
      <c r="J1816" s="13"/>
      <c r="K1816" s="13"/>
      <c r="L1816" s="187"/>
      <c r="M1816" s="193"/>
      <c r="N1816" s="194"/>
      <c r="O1816" s="194"/>
      <c r="P1816" s="194"/>
      <c r="Q1816" s="194"/>
      <c r="R1816" s="194"/>
      <c r="S1816" s="194"/>
      <c r="T1816" s="195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189" t="s">
        <v>329</v>
      </c>
      <c r="AU1816" s="189" t="s">
        <v>85</v>
      </c>
      <c r="AV1816" s="13" t="s">
        <v>85</v>
      </c>
      <c r="AW1816" s="13" t="s">
        <v>33</v>
      </c>
      <c r="AX1816" s="13" t="s">
        <v>77</v>
      </c>
      <c r="AY1816" s="189" t="s">
        <v>321</v>
      </c>
    </row>
    <row r="1817" s="13" customFormat="1">
      <c r="A1817" s="13"/>
      <c r="B1817" s="187"/>
      <c r="C1817" s="13"/>
      <c r="D1817" s="188" t="s">
        <v>329</v>
      </c>
      <c r="E1817" s="189" t="s">
        <v>1</v>
      </c>
      <c r="F1817" s="190" t="s">
        <v>2774</v>
      </c>
      <c r="G1817" s="13"/>
      <c r="H1817" s="191">
        <v>12.220000000000001</v>
      </c>
      <c r="I1817" s="192"/>
      <c r="J1817" s="13"/>
      <c r="K1817" s="13"/>
      <c r="L1817" s="187"/>
      <c r="M1817" s="193"/>
      <c r="N1817" s="194"/>
      <c r="O1817" s="194"/>
      <c r="P1817" s="194"/>
      <c r="Q1817" s="194"/>
      <c r="R1817" s="194"/>
      <c r="S1817" s="194"/>
      <c r="T1817" s="195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189" t="s">
        <v>329</v>
      </c>
      <c r="AU1817" s="189" t="s">
        <v>85</v>
      </c>
      <c r="AV1817" s="13" t="s">
        <v>85</v>
      </c>
      <c r="AW1817" s="13" t="s">
        <v>33</v>
      </c>
      <c r="AX1817" s="13" t="s">
        <v>77</v>
      </c>
      <c r="AY1817" s="189" t="s">
        <v>321</v>
      </c>
    </row>
    <row r="1818" s="13" customFormat="1">
      <c r="A1818" s="13"/>
      <c r="B1818" s="187"/>
      <c r="C1818" s="13"/>
      <c r="D1818" s="188" t="s">
        <v>329</v>
      </c>
      <c r="E1818" s="189" t="s">
        <v>1</v>
      </c>
      <c r="F1818" s="190" t="s">
        <v>2775</v>
      </c>
      <c r="G1818" s="13"/>
      <c r="H1818" s="191">
        <v>18.350000000000001</v>
      </c>
      <c r="I1818" s="192"/>
      <c r="J1818" s="13"/>
      <c r="K1818" s="13"/>
      <c r="L1818" s="187"/>
      <c r="M1818" s="193"/>
      <c r="N1818" s="194"/>
      <c r="O1818" s="194"/>
      <c r="P1818" s="194"/>
      <c r="Q1818" s="194"/>
      <c r="R1818" s="194"/>
      <c r="S1818" s="194"/>
      <c r="T1818" s="195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189" t="s">
        <v>329</v>
      </c>
      <c r="AU1818" s="189" t="s">
        <v>85</v>
      </c>
      <c r="AV1818" s="13" t="s">
        <v>85</v>
      </c>
      <c r="AW1818" s="13" t="s">
        <v>33</v>
      </c>
      <c r="AX1818" s="13" t="s">
        <v>77</v>
      </c>
      <c r="AY1818" s="189" t="s">
        <v>321</v>
      </c>
    </row>
    <row r="1819" s="13" customFormat="1">
      <c r="A1819" s="13"/>
      <c r="B1819" s="187"/>
      <c r="C1819" s="13"/>
      <c r="D1819" s="188" t="s">
        <v>329</v>
      </c>
      <c r="E1819" s="189" t="s">
        <v>1</v>
      </c>
      <c r="F1819" s="190" t="s">
        <v>2776</v>
      </c>
      <c r="G1819" s="13"/>
      <c r="H1819" s="191">
        <v>5.4400000000000004</v>
      </c>
      <c r="I1819" s="192"/>
      <c r="J1819" s="13"/>
      <c r="K1819" s="13"/>
      <c r="L1819" s="187"/>
      <c r="M1819" s="193"/>
      <c r="N1819" s="194"/>
      <c r="O1819" s="194"/>
      <c r="P1819" s="194"/>
      <c r="Q1819" s="194"/>
      <c r="R1819" s="194"/>
      <c r="S1819" s="194"/>
      <c r="T1819" s="195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189" t="s">
        <v>329</v>
      </c>
      <c r="AU1819" s="189" t="s">
        <v>85</v>
      </c>
      <c r="AV1819" s="13" t="s">
        <v>85</v>
      </c>
      <c r="AW1819" s="13" t="s">
        <v>33</v>
      </c>
      <c r="AX1819" s="13" t="s">
        <v>77</v>
      </c>
      <c r="AY1819" s="189" t="s">
        <v>321</v>
      </c>
    </row>
    <row r="1820" s="14" customFormat="1">
      <c r="A1820" s="14"/>
      <c r="B1820" s="196"/>
      <c r="C1820" s="14"/>
      <c r="D1820" s="188" t="s">
        <v>329</v>
      </c>
      <c r="E1820" s="197" t="s">
        <v>266</v>
      </c>
      <c r="F1820" s="198" t="s">
        <v>346</v>
      </c>
      <c r="G1820" s="14"/>
      <c r="H1820" s="199">
        <v>115.34</v>
      </c>
      <c r="I1820" s="200"/>
      <c r="J1820" s="14"/>
      <c r="K1820" s="14"/>
      <c r="L1820" s="196"/>
      <c r="M1820" s="201"/>
      <c r="N1820" s="202"/>
      <c r="O1820" s="202"/>
      <c r="P1820" s="202"/>
      <c r="Q1820" s="202"/>
      <c r="R1820" s="202"/>
      <c r="S1820" s="202"/>
      <c r="T1820" s="203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197" t="s">
        <v>329</v>
      </c>
      <c r="AU1820" s="197" t="s">
        <v>85</v>
      </c>
      <c r="AV1820" s="14" t="s">
        <v>88</v>
      </c>
      <c r="AW1820" s="14" t="s">
        <v>33</v>
      </c>
      <c r="AX1820" s="14" t="s">
        <v>8</v>
      </c>
      <c r="AY1820" s="197" t="s">
        <v>321</v>
      </c>
    </row>
    <row r="1821" s="2" customFormat="1" ht="16.5" customHeight="1">
      <c r="A1821" s="38"/>
      <c r="B1821" s="173"/>
      <c r="C1821" s="212" t="s">
        <v>2777</v>
      </c>
      <c r="D1821" s="212" t="s">
        <v>550</v>
      </c>
      <c r="E1821" s="213" t="s">
        <v>2759</v>
      </c>
      <c r="F1821" s="214" t="s">
        <v>2760</v>
      </c>
      <c r="G1821" s="215" t="s">
        <v>497</v>
      </c>
      <c r="H1821" s="216">
        <v>121.107</v>
      </c>
      <c r="I1821" s="217"/>
      <c r="J1821" s="218">
        <f>ROUND(I1821*H1821,0)</f>
        <v>0</v>
      </c>
      <c r="K1821" s="214" t="s">
        <v>327</v>
      </c>
      <c r="L1821" s="219"/>
      <c r="M1821" s="220" t="s">
        <v>1</v>
      </c>
      <c r="N1821" s="221" t="s">
        <v>42</v>
      </c>
      <c r="O1821" s="77"/>
      <c r="P1821" s="183">
        <f>O1821*H1821</f>
        <v>0</v>
      </c>
      <c r="Q1821" s="183">
        <v>8.0000000000000007E-05</v>
      </c>
      <c r="R1821" s="183">
        <f>Q1821*H1821</f>
        <v>0.0096885600000000006</v>
      </c>
      <c r="S1821" s="183">
        <v>0</v>
      </c>
      <c r="T1821" s="184">
        <f>S1821*H1821</f>
        <v>0</v>
      </c>
      <c r="U1821" s="38"/>
      <c r="V1821" s="38"/>
      <c r="W1821" s="38"/>
      <c r="X1821" s="38"/>
      <c r="Y1821" s="38"/>
      <c r="Z1821" s="38"/>
      <c r="AA1821" s="38"/>
      <c r="AB1821" s="38"/>
      <c r="AC1821" s="38"/>
      <c r="AD1821" s="38"/>
      <c r="AE1821" s="38"/>
      <c r="AR1821" s="185" t="s">
        <v>530</v>
      </c>
      <c r="AT1821" s="185" t="s">
        <v>550</v>
      </c>
      <c r="AU1821" s="185" t="s">
        <v>85</v>
      </c>
      <c r="AY1821" s="19" t="s">
        <v>321</v>
      </c>
      <c r="BE1821" s="186">
        <f>IF(N1821="základní",J1821,0)</f>
        <v>0</v>
      </c>
      <c r="BF1821" s="186">
        <f>IF(N1821="snížená",J1821,0)</f>
        <v>0</v>
      </c>
      <c r="BG1821" s="186">
        <f>IF(N1821="zákl. přenesená",J1821,0)</f>
        <v>0</v>
      </c>
      <c r="BH1821" s="186">
        <f>IF(N1821="sníž. přenesená",J1821,0)</f>
        <v>0</v>
      </c>
      <c r="BI1821" s="186">
        <f>IF(N1821="nulová",J1821,0)</f>
        <v>0</v>
      </c>
      <c r="BJ1821" s="19" t="s">
        <v>8</v>
      </c>
      <c r="BK1821" s="186">
        <f>ROUND(I1821*H1821,0)</f>
        <v>0</v>
      </c>
      <c r="BL1821" s="19" t="s">
        <v>415</v>
      </c>
      <c r="BM1821" s="185" t="s">
        <v>2778</v>
      </c>
    </row>
    <row r="1822" s="13" customFormat="1">
      <c r="A1822" s="13"/>
      <c r="B1822" s="187"/>
      <c r="C1822" s="13"/>
      <c r="D1822" s="188" t="s">
        <v>329</v>
      </c>
      <c r="E1822" s="189" t="s">
        <v>1</v>
      </c>
      <c r="F1822" s="190" t="s">
        <v>2779</v>
      </c>
      <c r="G1822" s="13"/>
      <c r="H1822" s="191">
        <v>121.107</v>
      </c>
      <c r="I1822" s="192"/>
      <c r="J1822" s="13"/>
      <c r="K1822" s="13"/>
      <c r="L1822" s="187"/>
      <c r="M1822" s="193"/>
      <c r="N1822" s="194"/>
      <c r="O1822" s="194"/>
      <c r="P1822" s="194"/>
      <c r="Q1822" s="194"/>
      <c r="R1822" s="194"/>
      <c r="S1822" s="194"/>
      <c r="T1822" s="195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189" t="s">
        <v>329</v>
      </c>
      <c r="AU1822" s="189" t="s">
        <v>85</v>
      </c>
      <c r="AV1822" s="13" t="s">
        <v>85</v>
      </c>
      <c r="AW1822" s="13" t="s">
        <v>33</v>
      </c>
      <c r="AX1822" s="13" t="s">
        <v>8</v>
      </c>
      <c r="AY1822" s="189" t="s">
        <v>321</v>
      </c>
    </row>
    <row r="1823" s="2" customFormat="1" ht="24.15" customHeight="1">
      <c r="A1823" s="38"/>
      <c r="B1823" s="173"/>
      <c r="C1823" s="174" t="s">
        <v>2780</v>
      </c>
      <c r="D1823" s="174" t="s">
        <v>323</v>
      </c>
      <c r="E1823" s="175" t="s">
        <v>2781</v>
      </c>
      <c r="F1823" s="176" t="s">
        <v>2782</v>
      </c>
      <c r="G1823" s="177" t="s">
        <v>349</v>
      </c>
      <c r="H1823" s="178">
        <v>5.3730000000000002</v>
      </c>
      <c r="I1823" s="179"/>
      <c r="J1823" s="180">
        <f>ROUND(I1823*H1823,0)</f>
        <v>0</v>
      </c>
      <c r="K1823" s="176" t="s">
        <v>327</v>
      </c>
      <c r="L1823" s="39"/>
      <c r="M1823" s="181" t="s">
        <v>1</v>
      </c>
      <c r="N1823" s="182" t="s">
        <v>42</v>
      </c>
      <c r="O1823" s="77"/>
      <c r="P1823" s="183">
        <f>O1823*H1823</f>
        <v>0</v>
      </c>
      <c r="Q1823" s="183">
        <v>0</v>
      </c>
      <c r="R1823" s="183">
        <f>Q1823*H1823</f>
        <v>0</v>
      </c>
      <c r="S1823" s="183">
        <v>0</v>
      </c>
      <c r="T1823" s="184">
        <f>S1823*H1823</f>
        <v>0</v>
      </c>
      <c r="U1823" s="38"/>
      <c r="V1823" s="38"/>
      <c r="W1823" s="38"/>
      <c r="X1823" s="38"/>
      <c r="Y1823" s="38"/>
      <c r="Z1823" s="38"/>
      <c r="AA1823" s="38"/>
      <c r="AB1823" s="38"/>
      <c r="AC1823" s="38"/>
      <c r="AD1823" s="38"/>
      <c r="AE1823" s="38"/>
      <c r="AR1823" s="185" t="s">
        <v>415</v>
      </c>
      <c r="AT1823" s="185" t="s">
        <v>323</v>
      </c>
      <c r="AU1823" s="185" t="s">
        <v>85</v>
      </c>
      <c r="AY1823" s="19" t="s">
        <v>321</v>
      </c>
      <c r="BE1823" s="186">
        <f>IF(N1823="základní",J1823,0)</f>
        <v>0</v>
      </c>
      <c r="BF1823" s="186">
        <f>IF(N1823="snížená",J1823,0)</f>
        <v>0</v>
      </c>
      <c r="BG1823" s="186">
        <f>IF(N1823="zákl. přenesená",J1823,0)</f>
        <v>0</v>
      </c>
      <c r="BH1823" s="186">
        <f>IF(N1823="sníž. přenesená",J1823,0)</f>
        <v>0</v>
      </c>
      <c r="BI1823" s="186">
        <f>IF(N1823="nulová",J1823,0)</f>
        <v>0</v>
      </c>
      <c r="BJ1823" s="19" t="s">
        <v>8</v>
      </c>
      <c r="BK1823" s="186">
        <f>ROUND(I1823*H1823,0)</f>
        <v>0</v>
      </c>
      <c r="BL1823" s="19" t="s">
        <v>415</v>
      </c>
      <c r="BM1823" s="185" t="s">
        <v>2783</v>
      </c>
    </row>
    <row r="1824" s="12" customFormat="1" ht="22.8" customHeight="1">
      <c r="A1824" s="12"/>
      <c r="B1824" s="160"/>
      <c r="C1824" s="12"/>
      <c r="D1824" s="161" t="s">
        <v>76</v>
      </c>
      <c r="E1824" s="171" t="s">
        <v>2784</v>
      </c>
      <c r="F1824" s="171" t="s">
        <v>2785</v>
      </c>
      <c r="G1824" s="12"/>
      <c r="H1824" s="12"/>
      <c r="I1824" s="163"/>
      <c r="J1824" s="172">
        <f>BK1824</f>
        <v>0</v>
      </c>
      <c r="K1824" s="12"/>
      <c r="L1824" s="160"/>
      <c r="M1824" s="165"/>
      <c r="N1824" s="166"/>
      <c r="O1824" s="166"/>
      <c r="P1824" s="167">
        <f>SUM(P1825:P1888)</f>
        <v>0</v>
      </c>
      <c r="Q1824" s="166"/>
      <c r="R1824" s="167">
        <f>SUM(R1825:R1888)</f>
        <v>0.43308893143999999</v>
      </c>
      <c r="S1824" s="166"/>
      <c r="T1824" s="168">
        <f>SUM(T1825:T1888)</f>
        <v>0</v>
      </c>
      <c r="U1824" s="12"/>
      <c r="V1824" s="12"/>
      <c r="W1824" s="12"/>
      <c r="X1824" s="12"/>
      <c r="Y1824" s="12"/>
      <c r="Z1824" s="12"/>
      <c r="AA1824" s="12"/>
      <c r="AB1824" s="12"/>
      <c r="AC1824" s="12"/>
      <c r="AD1824" s="12"/>
      <c r="AE1824" s="12"/>
      <c r="AR1824" s="161" t="s">
        <v>85</v>
      </c>
      <c r="AT1824" s="169" t="s">
        <v>76</v>
      </c>
      <c r="AU1824" s="169" t="s">
        <v>8</v>
      </c>
      <c r="AY1824" s="161" t="s">
        <v>321</v>
      </c>
      <c r="BK1824" s="170">
        <f>SUM(BK1825:BK1888)</f>
        <v>0</v>
      </c>
    </row>
    <row r="1825" s="2" customFormat="1" ht="24.15" customHeight="1">
      <c r="A1825" s="38"/>
      <c r="B1825" s="173"/>
      <c r="C1825" s="174" t="s">
        <v>2786</v>
      </c>
      <c r="D1825" s="174" t="s">
        <v>323</v>
      </c>
      <c r="E1825" s="175" t="s">
        <v>2787</v>
      </c>
      <c r="F1825" s="176" t="s">
        <v>2788</v>
      </c>
      <c r="G1825" s="177" t="s">
        <v>355</v>
      </c>
      <c r="H1825" s="178">
        <v>191.744</v>
      </c>
      <c r="I1825" s="179"/>
      <c r="J1825" s="180">
        <f>ROUND(I1825*H1825,0)</f>
        <v>0</v>
      </c>
      <c r="K1825" s="176" t="s">
        <v>327</v>
      </c>
      <c r="L1825" s="39"/>
      <c r="M1825" s="181" t="s">
        <v>1</v>
      </c>
      <c r="N1825" s="182" t="s">
        <v>42</v>
      </c>
      <c r="O1825" s="77"/>
      <c r="P1825" s="183">
        <f>O1825*H1825</f>
        <v>0</v>
      </c>
      <c r="Q1825" s="183">
        <v>6.0528000000000001E-05</v>
      </c>
      <c r="R1825" s="183">
        <f>Q1825*H1825</f>
        <v>0.011605880832000001</v>
      </c>
      <c r="S1825" s="183">
        <v>0</v>
      </c>
      <c r="T1825" s="184">
        <f>S1825*H1825</f>
        <v>0</v>
      </c>
      <c r="U1825" s="38"/>
      <c r="V1825" s="38"/>
      <c r="W1825" s="38"/>
      <c r="X1825" s="38"/>
      <c r="Y1825" s="38"/>
      <c r="Z1825" s="38"/>
      <c r="AA1825" s="38"/>
      <c r="AB1825" s="38"/>
      <c r="AC1825" s="38"/>
      <c r="AD1825" s="38"/>
      <c r="AE1825" s="38"/>
      <c r="AR1825" s="185" t="s">
        <v>415</v>
      </c>
      <c r="AT1825" s="185" t="s">
        <v>323</v>
      </c>
      <c r="AU1825" s="185" t="s">
        <v>85</v>
      </c>
      <c r="AY1825" s="19" t="s">
        <v>321</v>
      </c>
      <c r="BE1825" s="186">
        <f>IF(N1825="základní",J1825,0)</f>
        <v>0</v>
      </c>
      <c r="BF1825" s="186">
        <f>IF(N1825="snížená",J1825,0)</f>
        <v>0</v>
      </c>
      <c r="BG1825" s="186">
        <f>IF(N1825="zákl. přenesená",J1825,0)</f>
        <v>0</v>
      </c>
      <c r="BH1825" s="186">
        <f>IF(N1825="sníž. přenesená",J1825,0)</f>
        <v>0</v>
      </c>
      <c r="BI1825" s="186">
        <f>IF(N1825="nulová",J1825,0)</f>
        <v>0</v>
      </c>
      <c r="BJ1825" s="19" t="s">
        <v>8</v>
      </c>
      <c r="BK1825" s="186">
        <f>ROUND(I1825*H1825,0)</f>
        <v>0</v>
      </c>
      <c r="BL1825" s="19" t="s">
        <v>415</v>
      </c>
      <c r="BM1825" s="185" t="s">
        <v>2789</v>
      </c>
    </row>
    <row r="1826" s="13" customFormat="1">
      <c r="A1826" s="13"/>
      <c r="B1826" s="187"/>
      <c r="C1826" s="13"/>
      <c r="D1826" s="188" t="s">
        <v>329</v>
      </c>
      <c r="E1826" s="189" t="s">
        <v>1</v>
      </c>
      <c r="F1826" s="190" t="s">
        <v>2790</v>
      </c>
      <c r="G1826" s="13"/>
      <c r="H1826" s="191">
        <v>46</v>
      </c>
      <c r="I1826" s="192"/>
      <c r="J1826" s="13"/>
      <c r="K1826" s="13"/>
      <c r="L1826" s="187"/>
      <c r="M1826" s="193"/>
      <c r="N1826" s="194"/>
      <c r="O1826" s="194"/>
      <c r="P1826" s="194"/>
      <c r="Q1826" s="194"/>
      <c r="R1826" s="194"/>
      <c r="S1826" s="194"/>
      <c r="T1826" s="195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189" t="s">
        <v>329</v>
      </c>
      <c r="AU1826" s="189" t="s">
        <v>85</v>
      </c>
      <c r="AV1826" s="13" t="s">
        <v>85</v>
      </c>
      <c r="AW1826" s="13" t="s">
        <v>33</v>
      </c>
      <c r="AX1826" s="13" t="s">
        <v>77</v>
      </c>
      <c r="AY1826" s="189" t="s">
        <v>321</v>
      </c>
    </row>
    <row r="1827" s="13" customFormat="1">
      <c r="A1827" s="13"/>
      <c r="B1827" s="187"/>
      <c r="C1827" s="13"/>
      <c r="D1827" s="188" t="s">
        <v>329</v>
      </c>
      <c r="E1827" s="189" t="s">
        <v>1</v>
      </c>
      <c r="F1827" s="190" t="s">
        <v>2791</v>
      </c>
      <c r="G1827" s="13"/>
      <c r="H1827" s="191">
        <v>8.4239999999999995</v>
      </c>
      <c r="I1827" s="192"/>
      <c r="J1827" s="13"/>
      <c r="K1827" s="13"/>
      <c r="L1827" s="187"/>
      <c r="M1827" s="193"/>
      <c r="N1827" s="194"/>
      <c r="O1827" s="194"/>
      <c r="P1827" s="194"/>
      <c r="Q1827" s="194"/>
      <c r="R1827" s="194"/>
      <c r="S1827" s="194"/>
      <c r="T1827" s="195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189" t="s">
        <v>329</v>
      </c>
      <c r="AU1827" s="189" t="s">
        <v>85</v>
      </c>
      <c r="AV1827" s="13" t="s">
        <v>85</v>
      </c>
      <c r="AW1827" s="13" t="s">
        <v>33</v>
      </c>
      <c r="AX1827" s="13" t="s">
        <v>77</v>
      </c>
      <c r="AY1827" s="189" t="s">
        <v>321</v>
      </c>
    </row>
    <row r="1828" s="14" customFormat="1">
      <c r="A1828" s="14"/>
      <c r="B1828" s="196"/>
      <c r="C1828" s="14"/>
      <c r="D1828" s="188" t="s">
        <v>329</v>
      </c>
      <c r="E1828" s="197" t="s">
        <v>1</v>
      </c>
      <c r="F1828" s="198" t="s">
        <v>2792</v>
      </c>
      <c r="G1828" s="14"/>
      <c r="H1828" s="199">
        <v>54.423999999999999</v>
      </c>
      <c r="I1828" s="200"/>
      <c r="J1828" s="14"/>
      <c r="K1828" s="14"/>
      <c r="L1828" s="196"/>
      <c r="M1828" s="201"/>
      <c r="N1828" s="202"/>
      <c r="O1828" s="202"/>
      <c r="P1828" s="202"/>
      <c r="Q1828" s="202"/>
      <c r="R1828" s="202"/>
      <c r="S1828" s="202"/>
      <c r="T1828" s="203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197" t="s">
        <v>329</v>
      </c>
      <c r="AU1828" s="197" t="s">
        <v>85</v>
      </c>
      <c r="AV1828" s="14" t="s">
        <v>88</v>
      </c>
      <c r="AW1828" s="14" t="s">
        <v>33</v>
      </c>
      <c r="AX1828" s="14" t="s">
        <v>77</v>
      </c>
      <c r="AY1828" s="197" t="s">
        <v>321</v>
      </c>
    </row>
    <row r="1829" s="13" customFormat="1">
      <c r="A1829" s="13"/>
      <c r="B1829" s="187"/>
      <c r="C1829" s="13"/>
      <c r="D1829" s="188" t="s">
        <v>329</v>
      </c>
      <c r="E1829" s="189" t="s">
        <v>1</v>
      </c>
      <c r="F1829" s="190" t="s">
        <v>2790</v>
      </c>
      <c r="G1829" s="13"/>
      <c r="H1829" s="191">
        <v>46</v>
      </c>
      <c r="I1829" s="192"/>
      <c r="J1829" s="13"/>
      <c r="K1829" s="13"/>
      <c r="L1829" s="187"/>
      <c r="M1829" s="193"/>
      <c r="N1829" s="194"/>
      <c r="O1829" s="194"/>
      <c r="P1829" s="194"/>
      <c r="Q1829" s="194"/>
      <c r="R1829" s="194"/>
      <c r="S1829" s="194"/>
      <c r="T1829" s="195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189" t="s">
        <v>329</v>
      </c>
      <c r="AU1829" s="189" t="s">
        <v>85</v>
      </c>
      <c r="AV1829" s="13" t="s">
        <v>85</v>
      </c>
      <c r="AW1829" s="13" t="s">
        <v>33</v>
      </c>
      <c r="AX1829" s="13" t="s">
        <v>77</v>
      </c>
      <c r="AY1829" s="189" t="s">
        <v>321</v>
      </c>
    </row>
    <row r="1830" s="13" customFormat="1">
      <c r="A1830" s="13"/>
      <c r="B1830" s="187"/>
      <c r="C1830" s="13"/>
      <c r="D1830" s="188" t="s">
        <v>329</v>
      </c>
      <c r="E1830" s="189" t="s">
        <v>1</v>
      </c>
      <c r="F1830" s="190" t="s">
        <v>2793</v>
      </c>
      <c r="G1830" s="13"/>
      <c r="H1830" s="191">
        <v>8.8000000000000007</v>
      </c>
      <c r="I1830" s="192"/>
      <c r="J1830" s="13"/>
      <c r="K1830" s="13"/>
      <c r="L1830" s="187"/>
      <c r="M1830" s="193"/>
      <c r="N1830" s="194"/>
      <c r="O1830" s="194"/>
      <c r="P1830" s="194"/>
      <c r="Q1830" s="194"/>
      <c r="R1830" s="194"/>
      <c r="S1830" s="194"/>
      <c r="T1830" s="195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189" t="s">
        <v>329</v>
      </c>
      <c r="AU1830" s="189" t="s">
        <v>85</v>
      </c>
      <c r="AV1830" s="13" t="s">
        <v>85</v>
      </c>
      <c r="AW1830" s="13" t="s">
        <v>33</v>
      </c>
      <c r="AX1830" s="13" t="s">
        <v>77</v>
      </c>
      <c r="AY1830" s="189" t="s">
        <v>321</v>
      </c>
    </row>
    <row r="1831" s="13" customFormat="1">
      <c r="A1831" s="13"/>
      <c r="B1831" s="187"/>
      <c r="C1831" s="13"/>
      <c r="D1831" s="188" t="s">
        <v>329</v>
      </c>
      <c r="E1831" s="189" t="s">
        <v>1</v>
      </c>
      <c r="F1831" s="190" t="s">
        <v>2794</v>
      </c>
      <c r="G1831" s="13"/>
      <c r="H1831" s="191">
        <v>50.399999999999999</v>
      </c>
      <c r="I1831" s="192"/>
      <c r="J1831" s="13"/>
      <c r="K1831" s="13"/>
      <c r="L1831" s="187"/>
      <c r="M1831" s="193"/>
      <c r="N1831" s="194"/>
      <c r="O1831" s="194"/>
      <c r="P1831" s="194"/>
      <c r="Q1831" s="194"/>
      <c r="R1831" s="194"/>
      <c r="S1831" s="194"/>
      <c r="T1831" s="195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189" t="s">
        <v>329</v>
      </c>
      <c r="AU1831" s="189" t="s">
        <v>85</v>
      </c>
      <c r="AV1831" s="13" t="s">
        <v>85</v>
      </c>
      <c r="AW1831" s="13" t="s">
        <v>33</v>
      </c>
      <c r="AX1831" s="13" t="s">
        <v>77</v>
      </c>
      <c r="AY1831" s="189" t="s">
        <v>321</v>
      </c>
    </row>
    <row r="1832" s="13" customFormat="1">
      <c r="A1832" s="13"/>
      <c r="B1832" s="187"/>
      <c r="C1832" s="13"/>
      <c r="D1832" s="188" t="s">
        <v>329</v>
      </c>
      <c r="E1832" s="189" t="s">
        <v>1</v>
      </c>
      <c r="F1832" s="190" t="s">
        <v>2795</v>
      </c>
      <c r="G1832" s="13"/>
      <c r="H1832" s="191">
        <v>9.1999999999999993</v>
      </c>
      <c r="I1832" s="192"/>
      <c r="J1832" s="13"/>
      <c r="K1832" s="13"/>
      <c r="L1832" s="187"/>
      <c r="M1832" s="193"/>
      <c r="N1832" s="194"/>
      <c r="O1832" s="194"/>
      <c r="P1832" s="194"/>
      <c r="Q1832" s="194"/>
      <c r="R1832" s="194"/>
      <c r="S1832" s="194"/>
      <c r="T1832" s="195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189" t="s">
        <v>329</v>
      </c>
      <c r="AU1832" s="189" t="s">
        <v>85</v>
      </c>
      <c r="AV1832" s="13" t="s">
        <v>85</v>
      </c>
      <c r="AW1832" s="13" t="s">
        <v>33</v>
      </c>
      <c r="AX1832" s="13" t="s">
        <v>77</v>
      </c>
      <c r="AY1832" s="189" t="s">
        <v>321</v>
      </c>
    </row>
    <row r="1833" s="13" customFormat="1">
      <c r="A1833" s="13"/>
      <c r="B1833" s="187"/>
      <c r="C1833" s="13"/>
      <c r="D1833" s="188" t="s">
        <v>329</v>
      </c>
      <c r="E1833" s="189" t="s">
        <v>1</v>
      </c>
      <c r="F1833" s="190" t="s">
        <v>2796</v>
      </c>
      <c r="G1833" s="13"/>
      <c r="H1833" s="191">
        <v>6.0720000000000001</v>
      </c>
      <c r="I1833" s="192"/>
      <c r="J1833" s="13"/>
      <c r="K1833" s="13"/>
      <c r="L1833" s="187"/>
      <c r="M1833" s="193"/>
      <c r="N1833" s="194"/>
      <c r="O1833" s="194"/>
      <c r="P1833" s="194"/>
      <c r="Q1833" s="194"/>
      <c r="R1833" s="194"/>
      <c r="S1833" s="194"/>
      <c r="T1833" s="195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189" t="s">
        <v>329</v>
      </c>
      <c r="AU1833" s="189" t="s">
        <v>85</v>
      </c>
      <c r="AV1833" s="13" t="s">
        <v>85</v>
      </c>
      <c r="AW1833" s="13" t="s">
        <v>33</v>
      </c>
      <c r="AX1833" s="13" t="s">
        <v>77</v>
      </c>
      <c r="AY1833" s="189" t="s">
        <v>321</v>
      </c>
    </row>
    <row r="1834" s="13" customFormat="1">
      <c r="A1834" s="13"/>
      <c r="B1834" s="187"/>
      <c r="C1834" s="13"/>
      <c r="D1834" s="188" t="s">
        <v>329</v>
      </c>
      <c r="E1834" s="189" t="s">
        <v>1</v>
      </c>
      <c r="F1834" s="190" t="s">
        <v>2791</v>
      </c>
      <c r="G1834" s="13"/>
      <c r="H1834" s="191">
        <v>8.4239999999999995</v>
      </c>
      <c r="I1834" s="192"/>
      <c r="J1834" s="13"/>
      <c r="K1834" s="13"/>
      <c r="L1834" s="187"/>
      <c r="M1834" s="193"/>
      <c r="N1834" s="194"/>
      <c r="O1834" s="194"/>
      <c r="P1834" s="194"/>
      <c r="Q1834" s="194"/>
      <c r="R1834" s="194"/>
      <c r="S1834" s="194"/>
      <c r="T1834" s="195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189" t="s">
        <v>329</v>
      </c>
      <c r="AU1834" s="189" t="s">
        <v>85</v>
      </c>
      <c r="AV1834" s="13" t="s">
        <v>85</v>
      </c>
      <c r="AW1834" s="13" t="s">
        <v>33</v>
      </c>
      <c r="AX1834" s="13" t="s">
        <v>77</v>
      </c>
      <c r="AY1834" s="189" t="s">
        <v>321</v>
      </c>
    </row>
    <row r="1835" s="14" customFormat="1">
      <c r="A1835" s="14"/>
      <c r="B1835" s="196"/>
      <c r="C1835" s="14"/>
      <c r="D1835" s="188" t="s">
        <v>329</v>
      </c>
      <c r="E1835" s="197" t="s">
        <v>1</v>
      </c>
      <c r="F1835" s="198" t="s">
        <v>2797</v>
      </c>
      <c r="G1835" s="14"/>
      <c r="H1835" s="199">
        <v>128.89599999999999</v>
      </c>
      <c r="I1835" s="200"/>
      <c r="J1835" s="14"/>
      <c r="K1835" s="14"/>
      <c r="L1835" s="196"/>
      <c r="M1835" s="201"/>
      <c r="N1835" s="202"/>
      <c r="O1835" s="202"/>
      <c r="P1835" s="202"/>
      <c r="Q1835" s="202"/>
      <c r="R1835" s="202"/>
      <c r="S1835" s="202"/>
      <c r="T1835" s="203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197" t="s">
        <v>329</v>
      </c>
      <c r="AU1835" s="197" t="s">
        <v>85</v>
      </c>
      <c r="AV1835" s="14" t="s">
        <v>88</v>
      </c>
      <c r="AW1835" s="14" t="s">
        <v>33</v>
      </c>
      <c r="AX1835" s="14" t="s">
        <v>77</v>
      </c>
      <c r="AY1835" s="197" t="s">
        <v>321</v>
      </c>
    </row>
    <row r="1836" s="13" customFormat="1">
      <c r="A1836" s="13"/>
      <c r="B1836" s="187"/>
      <c r="C1836" s="13"/>
      <c r="D1836" s="188" t="s">
        <v>329</v>
      </c>
      <c r="E1836" s="189" t="s">
        <v>1</v>
      </c>
      <c r="F1836" s="190" t="s">
        <v>2791</v>
      </c>
      <c r="G1836" s="13"/>
      <c r="H1836" s="191">
        <v>8.4239999999999995</v>
      </c>
      <c r="I1836" s="192"/>
      <c r="J1836" s="13"/>
      <c r="K1836" s="13"/>
      <c r="L1836" s="187"/>
      <c r="M1836" s="193"/>
      <c r="N1836" s="194"/>
      <c r="O1836" s="194"/>
      <c r="P1836" s="194"/>
      <c r="Q1836" s="194"/>
      <c r="R1836" s="194"/>
      <c r="S1836" s="194"/>
      <c r="T1836" s="195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189" t="s">
        <v>329</v>
      </c>
      <c r="AU1836" s="189" t="s">
        <v>85</v>
      </c>
      <c r="AV1836" s="13" t="s">
        <v>85</v>
      </c>
      <c r="AW1836" s="13" t="s">
        <v>33</v>
      </c>
      <c r="AX1836" s="13" t="s">
        <v>77</v>
      </c>
      <c r="AY1836" s="189" t="s">
        <v>321</v>
      </c>
    </row>
    <row r="1837" s="14" customFormat="1">
      <c r="A1837" s="14"/>
      <c r="B1837" s="196"/>
      <c r="C1837" s="14"/>
      <c r="D1837" s="188" t="s">
        <v>329</v>
      </c>
      <c r="E1837" s="197" t="s">
        <v>1</v>
      </c>
      <c r="F1837" s="198" t="s">
        <v>478</v>
      </c>
      <c r="G1837" s="14"/>
      <c r="H1837" s="199">
        <v>8.4239999999999995</v>
      </c>
      <c r="I1837" s="200"/>
      <c r="J1837" s="14"/>
      <c r="K1837" s="14"/>
      <c r="L1837" s="196"/>
      <c r="M1837" s="201"/>
      <c r="N1837" s="202"/>
      <c r="O1837" s="202"/>
      <c r="P1837" s="202"/>
      <c r="Q1837" s="202"/>
      <c r="R1837" s="202"/>
      <c r="S1837" s="202"/>
      <c r="T1837" s="203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197" t="s">
        <v>329</v>
      </c>
      <c r="AU1837" s="197" t="s">
        <v>85</v>
      </c>
      <c r="AV1837" s="14" t="s">
        <v>88</v>
      </c>
      <c r="AW1837" s="14" t="s">
        <v>33</v>
      </c>
      <c r="AX1837" s="14" t="s">
        <v>77</v>
      </c>
      <c r="AY1837" s="197" t="s">
        <v>321</v>
      </c>
    </row>
    <row r="1838" s="15" customFormat="1">
      <c r="A1838" s="15"/>
      <c r="B1838" s="204"/>
      <c r="C1838" s="15"/>
      <c r="D1838" s="188" t="s">
        <v>329</v>
      </c>
      <c r="E1838" s="205" t="s">
        <v>1</v>
      </c>
      <c r="F1838" s="206" t="s">
        <v>2798</v>
      </c>
      <c r="G1838" s="15"/>
      <c r="H1838" s="207">
        <v>191.744</v>
      </c>
      <c r="I1838" s="208"/>
      <c r="J1838" s="15"/>
      <c r="K1838" s="15"/>
      <c r="L1838" s="204"/>
      <c r="M1838" s="209"/>
      <c r="N1838" s="210"/>
      <c r="O1838" s="210"/>
      <c r="P1838" s="210"/>
      <c r="Q1838" s="210"/>
      <c r="R1838" s="210"/>
      <c r="S1838" s="210"/>
      <c r="T1838" s="211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T1838" s="205" t="s">
        <v>329</v>
      </c>
      <c r="AU1838" s="205" t="s">
        <v>85</v>
      </c>
      <c r="AV1838" s="15" t="s">
        <v>91</v>
      </c>
      <c r="AW1838" s="15" t="s">
        <v>33</v>
      </c>
      <c r="AX1838" s="15" t="s">
        <v>8</v>
      </c>
      <c r="AY1838" s="205" t="s">
        <v>321</v>
      </c>
    </row>
    <row r="1839" s="2" customFormat="1" ht="24.15" customHeight="1">
      <c r="A1839" s="38"/>
      <c r="B1839" s="173"/>
      <c r="C1839" s="174" t="s">
        <v>2799</v>
      </c>
      <c r="D1839" s="174" t="s">
        <v>323</v>
      </c>
      <c r="E1839" s="175" t="s">
        <v>2800</v>
      </c>
      <c r="F1839" s="176" t="s">
        <v>2801</v>
      </c>
      <c r="G1839" s="177" t="s">
        <v>355</v>
      </c>
      <c r="H1839" s="178">
        <v>191.744</v>
      </c>
      <c r="I1839" s="179"/>
      <c r="J1839" s="180">
        <f>ROUND(I1839*H1839,0)</f>
        <v>0</v>
      </c>
      <c r="K1839" s="176" t="s">
        <v>327</v>
      </c>
      <c r="L1839" s="39"/>
      <c r="M1839" s="181" t="s">
        <v>1</v>
      </c>
      <c r="N1839" s="182" t="s">
        <v>42</v>
      </c>
      <c r="O1839" s="77"/>
      <c r="P1839" s="183">
        <f>O1839*H1839</f>
        <v>0</v>
      </c>
      <c r="Q1839" s="183">
        <v>0.00012766000000000001</v>
      </c>
      <c r="R1839" s="183">
        <f>Q1839*H1839</f>
        <v>0.02447803904</v>
      </c>
      <c r="S1839" s="183">
        <v>0</v>
      </c>
      <c r="T1839" s="184">
        <f>S1839*H1839</f>
        <v>0</v>
      </c>
      <c r="U1839" s="38"/>
      <c r="V1839" s="38"/>
      <c r="W1839" s="38"/>
      <c r="X1839" s="38"/>
      <c r="Y1839" s="38"/>
      <c r="Z1839" s="38"/>
      <c r="AA1839" s="38"/>
      <c r="AB1839" s="38"/>
      <c r="AC1839" s="38"/>
      <c r="AD1839" s="38"/>
      <c r="AE1839" s="38"/>
      <c r="AR1839" s="185" t="s">
        <v>415</v>
      </c>
      <c r="AT1839" s="185" t="s">
        <v>323</v>
      </c>
      <c r="AU1839" s="185" t="s">
        <v>85</v>
      </c>
      <c r="AY1839" s="19" t="s">
        <v>321</v>
      </c>
      <c r="BE1839" s="186">
        <f>IF(N1839="základní",J1839,0)</f>
        <v>0</v>
      </c>
      <c r="BF1839" s="186">
        <f>IF(N1839="snížená",J1839,0)</f>
        <v>0</v>
      </c>
      <c r="BG1839" s="186">
        <f>IF(N1839="zákl. přenesená",J1839,0)</f>
        <v>0</v>
      </c>
      <c r="BH1839" s="186">
        <f>IF(N1839="sníž. přenesená",J1839,0)</f>
        <v>0</v>
      </c>
      <c r="BI1839" s="186">
        <f>IF(N1839="nulová",J1839,0)</f>
        <v>0</v>
      </c>
      <c r="BJ1839" s="19" t="s">
        <v>8</v>
      </c>
      <c r="BK1839" s="186">
        <f>ROUND(I1839*H1839,0)</f>
        <v>0</v>
      </c>
      <c r="BL1839" s="19" t="s">
        <v>415</v>
      </c>
      <c r="BM1839" s="185" t="s">
        <v>2802</v>
      </c>
    </row>
    <row r="1840" s="2" customFormat="1" ht="24.15" customHeight="1">
      <c r="A1840" s="38"/>
      <c r="B1840" s="173"/>
      <c r="C1840" s="174" t="s">
        <v>2803</v>
      </c>
      <c r="D1840" s="174" t="s">
        <v>323</v>
      </c>
      <c r="E1840" s="175" t="s">
        <v>2804</v>
      </c>
      <c r="F1840" s="176" t="s">
        <v>2805</v>
      </c>
      <c r="G1840" s="177" t="s">
        <v>355</v>
      </c>
      <c r="H1840" s="178">
        <v>191.744</v>
      </c>
      <c r="I1840" s="179"/>
      <c r="J1840" s="180">
        <f>ROUND(I1840*H1840,0)</f>
        <v>0</v>
      </c>
      <c r="K1840" s="176" t="s">
        <v>327</v>
      </c>
      <c r="L1840" s="39"/>
      <c r="M1840" s="181" t="s">
        <v>1</v>
      </c>
      <c r="N1840" s="182" t="s">
        <v>42</v>
      </c>
      <c r="O1840" s="77"/>
      <c r="P1840" s="183">
        <f>O1840*H1840</f>
        <v>0</v>
      </c>
      <c r="Q1840" s="183">
        <v>0.00012305000000000001</v>
      </c>
      <c r="R1840" s="183">
        <f>Q1840*H1840</f>
        <v>0.023594099200000003</v>
      </c>
      <c r="S1840" s="183">
        <v>0</v>
      </c>
      <c r="T1840" s="184">
        <f>S1840*H1840</f>
        <v>0</v>
      </c>
      <c r="U1840" s="38"/>
      <c r="V1840" s="38"/>
      <c r="W1840" s="38"/>
      <c r="X1840" s="38"/>
      <c r="Y1840" s="38"/>
      <c r="Z1840" s="38"/>
      <c r="AA1840" s="38"/>
      <c r="AB1840" s="38"/>
      <c r="AC1840" s="38"/>
      <c r="AD1840" s="38"/>
      <c r="AE1840" s="38"/>
      <c r="AR1840" s="185" t="s">
        <v>415</v>
      </c>
      <c r="AT1840" s="185" t="s">
        <v>323</v>
      </c>
      <c r="AU1840" s="185" t="s">
        <v>85</v>
      </c>
      <c r="AY1840" s="19" t="s">
        <v>321</v>
      </c>
      <c r="BE1840" s="186">
        <f>IF(N1840="základní",J1840,0)</f>
        <v>0</v>
      </c>
      <c r="BF1840" s="186">
        <f>IF(N1840="snížená",J1840,0)</f>
        <v>0</v>
      </c>
      <c r="BG1840" s="186">
        <f>IF(N1840="zákl. přenesená",J1840,0)</f>
        <v>0</v>
      </c>
      <c r="BH1840" s="186">
        <f>IF(N1840="sníž. přenesená",J1840,0)</f>
        <v>0</v>
      </c>
      <c r="BI1840" s="186">
        <f>IF(N1840="nulová",J1840,0)</f>
        <v>0</v>
      </c>
      <c r="BJ1840" s="19" t="s">
        <v>8</v>
      </c>
      <c r="BK1840" s="186">
        <f>ROUND(I1840*H1840,0)</f>
        <v>0</v>
      </c>
      <c r="BL1840" s="19" t="s">
        <v>415</v>
      </c>
      <c r="BM1840" s="185" t="s">
        <v>2806</v>
      </c>
    </row>
    <row r="1841" s="2" customFormat="1" ht="24.15" customHeight="1">
      <c r="A1841" s="38"/>
      <c r="B1841" s="173"/>
      <c r="C1841" s="174" t="s">
        <v>2807</v>
      </c>
      <c r="D1841" s="174" t="s">
        <v>323</v>
      </c>
      <c r="E1841" s="175" t="s">
        <v>2808</v>
      </c>
      <c r="F1841" s="176" t="s">
        <v>2809</v>
      </c>
      <c r="G1841" s="177" t="s">
        <v>355</v>
      </c>
      <c r="H1841" s="178">
        <v>1820.924</v>
      </c>
      <c r="I1841" s="179"/>
      <c r="J1841" s="180">
        <f>ROUND(I1841*H1841,0)</f>
        <v>0</v>
      </c>
      <c r="K1841" s="176" t="s">
        <v>327</v>
      </c>
      <c r="L1841" s="39"/>
      <c r="M1841" s="181" t="s">
        <v>1</v>
      </c>
      <c r="N1841" s="182" t="s">
        <v>42</v>
      </c>
      <c r="O1841" s="77"/>
      <c r="P1841" s="183">
        <f>O1841*H1841</f>
        <v>0</v>
      </c>
      <c r="Q1841" s="183">
        <v>2.4232000000000001E-05</v>
      </c>
      <c r="R1841" s="183">
        <f>Q1841*H1841</f>
        <v>0.044124630368000003</v>
      </c>
      <c r="S1841" s="183">
        <v>0</v>
      </c>
      <c r="T1841" s="184">
        <f>S1841*H1841</f>
        <v>0</v>
      </c>
      <c r="U1841" s="38"/>
      <c r="V1841" s="38"/>
      <c r="W1841" s="38"/>
      <c r="X1841" s="38"/>
      <c r="Y1841" s="38"/>
      <c r="Z1841" s="38"/>
      <c r="AA1841" s="38"/>
      <c r="AB1841" s="38"/>
      <c r="AC1841" s="38"/>
      <c r="AD1841" s="38"/>
      <c r="AE1841" s="38"/>
      <c r="AR1841" s="185" t="s">
        <v>415</v>
      </c>
      <c r="AT1841" s="185" t="s">
        <v>323</v>
      </c>
      <c r="AU1841" s="185" t="s">
        <v>85</v>
      </c>
      <c r="AY1841" s="19" t="s">
        <v>321</v>
      </c>
      <c r="BE1841" s="186">
        <f>IF(N1841="základní",J1841,0)</f>
        <v>0</v>
      </c>
      <c r="BF1841" s="186">
        <f>IF(N1841="snížená",J1841,0)</f>
        <v>0</v>
      </c>
      <c r="BG1841" s="186">
        <f>IF(N1841="zákl. přenesená",J1841,0)</f>
        <v>0</v>
      </c>
      <c r="BH1841" s="186">
        <f>IF(N1841="sníž. přenesená",J1841,0)</f>
        <v>0</v>
      </c>
      <c r="BI1841" s="186">
        <f>IF(N1841="nulová",J1841,0)</f>
        <v>0</v>
      </c>
      <c r="BJ1841" s="19" t="s">
        <v>8</v>
      </c>
      <c r="BK1841" s="186">
        <f>ROUND(I1841*H1841,0)</f>
        <v>0</v>
      </c>
      <c r="BL1841" s="19" t="s">
        <v>415</v>
      </c>
      <c r="BM1841" s="185" t="s">
        <v>2810</v>
      </c>
    </row>
    <row r="1842" s="13" customFormat="1">
      <c r="A1842" s="13"/>
      <c r="B1842" s="187"/>
      <c r="C1842" s="13"/>
      <c r="D1842" s="188" t="s">
        <v>329</v>
      </c>
      <c r="E1842" s="189" t="s">
        <v>1</v>
      </c>
      <c r="F1842" s="190" t="s">
        <v>1084</v>
      </c>
      <c r="G1842" s="13"/>
      <c r="H1842" s="191">
        <v>410.31999999999999</v>
      </c>
      <c r="I1842" s="192"/>
      <c r="J1842" s="13"/>
      <c r="K1842" s="13"/>
      <c r="L1842" s="187"/>
      <c r="M1842" s="193"/>
      <c r="N1842" s="194"/>
      <c r="O1842" s="194"/>
      <c r="P1842" s="194"/>
      <c r="Q1842" s="194"/>
      <c r="R1842" s="194"/>
      <c r="S1842" s="194"/>
      <c r="T1842" s="195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189" t="s">
        <v>329</v>
      </c>
      <c r="AU1842" s="189" t="s">
        <v>85</v>
      </c>
      <c r="AV1842" s="13" t="s">
        <v>85</v>
      </c>
      <c r="AW1842" s="13" t="s">
        <v>33</v>
      </c>
      <c r="AX1842" s="13" t="s">
        <v>77</v>
      </c>
      <c r="AY1842" s="189" t="s">
        <v>321</v>
      </c>
    </row>
    <row r="1843" s="13" customFormat="1">
      <c r="A1843" s="13"/>
      <c r="B1843" s="187"/>
      <c r="C1843" s="13"/>
      <c r="D1843" s="188" t="s">
        <v>329</v>
      </c>
      <c r="E1843" s="189" t="s">
        <v>1</v>
      </c>
      <c r="F1843" s="190" t="s">
        <v>2811</v>
      </c>
      <c r="G1843" s="13"/>
      <c r="H1843" s="191">
        <v>374.63999999999999</v>
      </c>
      <c r="I1843" s="192"/>
      <c r="J1843" s="13"/>
      <c r="K1843" s="13"/>
      <c r="L1843" s="187"/>
      <c r="M1843" s="193"/>
      <c r="N1843" s="194"/>
      <c r="O1843" s="194"/>
      <c r="P1843" s="194"/>
      <c r="Q1843" s="194"/>
      <c r="R1843" s="194"/>
      <c r="S1843" s="194"/>
      <c r="T1843" s="195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189" t="s">
        <v>329</v>
      </c>
      <c r="AU1843" s="189" t="s">
        <v>85</v>
      </c>
      <c r="AV1843" s="13" t="s">
        <v>85</v>
      </c>
      <c r="AW1843" s="13" t="s">
        <v>33</v>
      </c>
      <c r="AX1843" s="13" t="s">
        <v>77</v>
      </c>
      <c r="AY1843" s="189" t="s">
        <v>321</v>
      </c>
    </row>
    <row r="1844" s="13" customFormat="1">
      <c r="A1844" s="13"/>
      <c r="B1844" s="187"/>
      <c r="C1844" s="13"/>
      <c r="D1844" s="188" t="s">
        <v>329</v>
      </c>
      <c r="E1844" s="189" t="s">
        <v>1</v>
      </c>
      <c r="F1844" s="190" t="s">
        <v>1085</v>
      </c>
      <c r="G1844" s="13"/>
      <c r="H1844" s="191">
        <v>276.80000000000001</v>
      </c>
      <c r="I1844" s="192"/>
      <c r="J1844" s="13"/>
      <c r="K1844" s="13"/>
      <c r="L1844" s="187"/>
      <c r="M1844" s="193"/>
      <c r="N1844" s="194"/>
      <c r="O1844" s="194"/>
      <c r="P1844" s="194"/>
      <c r="Q1844" s="194"/>
      <c r="R1844" s="194"/>
      <c r="S1844" s="194"/>
      <c r="T1844" s="195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189" t="s">
        <v>329</v>
      </c>
      <c r="AU1844" s="189" t="s">
        <v>85</v>
      </c>
      <c r="AV1844" s="13" t="s">
        <v>85</v>
      </c>
      <c r="AW1844" s="13" t="s">
        <v>33</v>
      </c>
      <c r="AX1844" s="13" t="s">
        <v>77</v>
      </c>
      <c r="AY1844" s="189" t="s">
        <v>321</v>
      </c>
    </row>
    <row r="1845" s="13" customFormat="1">
      <c r="A1845" s="13"/>
      <c r="B1845" s="187"/>
      <c r="C1845" s="13"/>
      <c r="D1845" s="188" t="s">
        <v>329</v>
      </c>
      <c r="E1845" s="189" t="s">
        <v>1</v>
      </c>
      <c r="F1845" s="190" t="s">
        <v>1086</v>
      </c>
      <c r="G1845" s="13"/>
      <c r="H1845" s="191">
        <v>56.700000000000003</v>
      </c>
      <c r="I1845" s="192"/>
      <c r="J1845" s="13"/>
      <c r="K1845" s="13"/>
      <c r="L1845" s="187"/>
      <c r="M1845" s="193"/>
      <c r="N1845" s="194"/>
      <c r="O1845" s="194"/>
      <c r="P1845" s="194"/>
      <c r="Q1845" s="194"/>
      <c r="R1845" s="194"/>
      <c r="S1845" s="194"/>
      <c r="T1845" s="195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189" t="s">
        <v>329</v>
      </c>
      <c r="AU1845" s="189" t="s">
        <v>85</v>
      </c>
      <c r="AV1845" s="13" t="s">
        <v>85</v>
      </c>
      <c r="AW1845" s="13" t="s">
        <v>33</v>
      </c>
      <c r="AX1845" s="13" t="s">
        <v>77</v>
      </c>
      <c r="AY1845" s="189" t="s">
        <v>321</v>
      </c>
    </row>
    <row r="1846" s="13" customFormat="1">
      <c r="A1846" s="13"/>
      <c r="B1846" s="187"/>
      <c r="C1846" s="13"/>
      <c r="D1846" s="188" t="s">
        <v>329</v>
      </c>
      <c r="E1846" s="189" t="s">
        <v>1</v>
      </c>
      <c r="F1846" s="190" t="s">
        <v>1087</v>
      </c>
      <c r="G1846" s="13"/>
      <c r="H1846" s="191">
        <v>97.200000000000003</v>
      </c>
      <c r="I1846" s="192"/>
      <c r="J1846" s="13"/>
      <c r="K1846" s="13"/>
      <c r="L1846" s="187"/>
      <c r="M1846" s="193"/>
      <c r="N1846" s="194"/>
      <c r="O1846" s="194"/>
      <c r="P1846" s="194"/>
      <c r="Q1846" s="194"/>
      <c r="R1846" s="194"/>
      <c r="S1846" s="194"/>
      <c r="T1846" s="195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189" t="s">
        <v>329</v>
      </c>
      <c r="AU1846" s="189" t="s">
        <v>85</v>
      </c>
      <c r="AV1846" s="13" t="s">
        <v>85</v>
      </c>
      <c r="AW1846" s="13" t="s">
        <v>33</v>
      </c>
      <c r="AX1846" s="13" t="s">
        <v>77</v>
      </c>
      <c r="AY1846" s="189" t="s">
        <v>321</v>
      </c>
    </row>
    <row r="1847" s="13" customFormat="1">
      <c r="A1847" s="13"/>
      <c r="B1847" s="187"/>
      <c r="C1847" s="13"/>
      <c r="D1847" s="188" t="s">
        <v>329</v>
      </c>
      <c r="E1847" s="189" t="s">
        <v>1</v>
      </c>
      <c r="F1847" s="190" t="s">
        <v>1088</v>
      </c>
      <c r="G1847" s="13"/>
      <c r="H1847" s="191">
        <v>5.2919999999999998</v>
      </c>
      <c r="I1847" s="192"/>
      <c r="J1847" s="13"/>
      <c r="K1847" s="13"/>
      <c r="L1847" s="187"/>
      <c r="M1847" s="193"/>
      <c r="N1847" s="194"/>
      <c r="O1847" s="194"/>
      <c r="P1847" s="194"/>
      <c r="Q1847" s="194"/>
      <c r="R1847" s="194"/>
      <c r="S1847" s="194"/>
      <c r="T1847" s="195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189" t="s">
        <v>329</v>
      </c>
      <c r="AU1847" s="189" t="s">
        <v>85</v>
      </c>
      <c r="AV1847" s="13" t="s">
        <v>85</v>
      </c>
      <c r="AW1847" s="13" t="s">
        <v>33</v>
      </c>
      <c r="AX1847" s="13" t="s">
        <v>77</v>
      </c>
      <c r="AY1847" s="189" t="s">
        <v>321</v>
      </c>
    </row>
    <row r="1848" s="13" customFormat="1">
      <c r="A1848" s="13"/>
      <c r="B1848" s="187"/>
      <c r="C1848" s="13"/>
      <c r="D1848" s="188" t="s">
        <v>329</v>
      </c>
      <c r="E1848" s="189" t="s">
        <v>1</v>
      </c>
      <c r="F1848" s="190" t="s">
        <v>1089</v>
      </c>
      <c r="G1848" s="13"/>
      <c r="H1848" s="191">
        <v>16.800000000000001</v>
      </c>
      <c r="I1848" s="192"/>
      <c r="J1848" s="13"/>
      <c r="K1848" s="13"/>
      <c r="L1848" s="187"/>
      <c r="M1848" s="193"/>
      <c r="N1848" s="194"/>
      <c r="O1848" s="194"/>
      <c r="P1848" s="194"/>
      <c r="Q1848" s="194"/>
      <c r="R1848" s="194"/>
      <c r="S1848" s="194"/>
      <c r="T1848" s="195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189" t="s">
        <v>329</v>
      </c>
      <c r="AU1848" s="189" t="s">
        <v>85</v>
      </c>
      <c r="AV1848" s="13" t="s">
        <v>85</v>
      </c>
      <c r="AW1848" s="13" t="s">
        <v>33</v>
      </c>
      <c r="AX1848" s="13" t="s">
        <v>77</v>
      </c>
      <c r="AY1848" s="189" t="s">
        <v>321</v>
      </c>
    </row>
    <row r="1849" s="13" customFormat="1">
      <c r="A1849" s="13"/>
      <c r="B1849" s="187"/>
      <c r="C1849" s="13"/>
      <c r="D1849" s="188" t="s">
        <v>329</v>
      </c>
      <c r="E1849" s="189" t="s">
        <v>1</v>
      </c>
      <c r="F1849" s="190" t="s">
        <v>1090</v>
      </c>
      <c r="G1849" s="13"/>
      <c r="H1849" s="191">
        <v>76.079999999999998</v>
      </c>
      <c r="I1849" s="192"/>
      <c r="J1849" s="13"/>
      <c r="K1849" s="13"/>
      <c r="L1849" s="187"/>
      <c r="M1849" s="193"/>
      <c r="N1849" s="194"/>
      <c r="O1849" s="194"/>
      <c r="P1849" s="194"/>
      <c r="Q1849" s="194"/>
      <c r="R1849" s="194"/>
      <c r="S1849" s="194"/>
      <c r="T1849" s="195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189" t="s">
        <v>329</v>
      </c>
      <c r="AU1849" s="189" t="s">
        <v>85</v>
      </c>
      <c r="AV1849" s="13" t="s">
        <v>85</v>
      </c>
      <c r="AW1849" s="13" t="s">
        <v>33</v>
      </c>
      <c r="AX1849" s="13" t="s">
        <v>77</v>
      </c>
      <c r="AY1849" s="189" t="s">
        <v>321</v>
      </c>
    </row>
    <row r="1850" s="13" customFormat="1">
      <c r="A1850" s="13"/>
      <c r="B1850" s="187"/>
      <c r="C1850" s="13"/>
      <c r="D1850" s="188" t="s">
        <v>329</v>
      </c>
      <c r="E1850" s="189" t="s">
        <v>1</v>
      </c>
      <c r="F1850" s="190" t="s">
        <v>1091</v>
      </c>
      <c r="G1850" s="13"/>
      <c r="H1850" s="191">
        <v>40.704000000000001</v>
      </c>
      <c r="I1850" s="192"/>
      <c r="J1850" s="13"/>
      <c r="K1850" s="13"/>
      <c r="L1850" s="187"/>
      <c r="M1850" s="193"/>
      <c r="N1850" s="194"/>
      <c r="O1850" s="194"/>
      <c r="P1850" s="194"/>
      <c r="Q1850" s="194"/>
      <c r="R1850" s="194"/>
      <c r="S1850" s="194"/>
      <c r="T1850" s="195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189" t="s">
        <v>329</v>
      </c>
      <c r="AU1850" s="189" t="s">
        <v>85</v>
      </c>
      <c r="AV1850" s="13" t="s">
        <v>85</v>
      </c>
      <c r="AW1850" s="13" t="s">
        <v>33</v>
      </c>
      <c r="AX1850" s="13" t="s">
        <v>77</v>
      </c>
      <c r="AY1850" s="189" t="s">
        <v>321</v>
      </c>
    </row>
    <row r="1851" s="13" customFormat="1">
      <c r="A1851" s="13"/>
      <c r="B1851" s="187"/>
      <c r="C1851" s="13"/>
      <c r="D1851" s="188" t="s">
        <v>329</v>
      </c>
      <c r="E1851" s="189" t="s">
        <v>1</v>
      </c>
      <c r="F1851" s="190" t="s">
        <v>1092</v>
      </c>
      <c r="G1851" s="13"/>
      <c r="H1851" s="191">
        <v>13.311999999999999</v>
      </c>
      <c r="I1851" s="192"/>
      <c r="J1851" s="13"/>
      <c r="K1851" s="13"/>
      <c r="L1851" s="187"/>
      <c r="M1851" s="193"/>
      <c r="N1851" s="194"/>
      <c r="O1851" s="194"/>
      <c r="P1851" s="194"/>
      <c r="Q1851" s="194"/>
      <c r="R1851" s="194"/>
      <c r="S1851" s="194"/>
      <c r="T1851" s="195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189" t="s">
        <v>329</v>
      </c>
      <c r="AU1851" s="189" t="s">
        <v>85</v>
      </c>
      <c r="AV1851" s="13" t="s">
        <v>85</v>
      </c>
      <c r="AW1851" s="13" t="s">
        <v>33</v>
      </c>
      <c r="AX1851" s="13" t="s">
        <v>77</v>
      </c>
      <c r="AY1851" s="189" t="s">
        <v>321</v>
      </c>
    </row>
    <row r="1852" s="14" customFormat="1">
      <c r="A1852" s="14"/>
      <c r="B1852" s="196"/>
      <c r="C1852" s="14"/>
      <c r="D1852" s="188" t="s">
        <v>329</v>
      </c>
      <c r="E1852" s="197" t="s">
        <v>1</v>
      </c>
      <c r="F1852" s="198" t="s">
        <v>2812</v>
      </c>
      <c r="G1852" s="14"/>
      <c r="H1852" s="199">
        <v>1367.848</v>
      </c>
      <c r="I1852" s="200"/>
      <c r="J1852" s="14"/>
      <c r="K1852" s="14"/>
      <c r="L1852" s="196"/>
      <c r="M1852" s="201"/>
      <c r="N1852" s="202"/>
      <c r="O1852" s="202"/>
      <c r="P1852" s="202"/>
      <c r="Q1852" s="202"/>
      <c r="R1852" s="202"/>
      <c r="S1852" s="202"/>
      <c r="T1852" s="203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197" t="s">
        <v>329</v>
      </c>
      <c r="AU1852" s="197" t="s">
        <v>85</v>
      </c>
      <c r="AV1852" s="14" t="s">
        <v>88</v>
      </c>
      <c r="AW1852" s="14" t="s">
        <v>33</v>
      </c>
      <c r="AX1852" s="14" t="s">
        <v>77</v>
      </c>
      <c r="AY1852" s="197" t="s">
        <v>321</v>
      </c>
    </row>
    <row r="1853" s="13" customFormat="1">
      <c r="A1853" s="13"/>
      <c r="B1853" s="187"/>
      <c r="C1853" s="13"/>
      <c r="D1853" s="188" t="s">
        <v>329</v>
      </c>
      <c r="E1853" s="189" t="s">
        <v>1</v>
      </c>
      <c r="F1853" s="190" t="s">
        <v>2813</v>
      </c>
      <c r="G1853" s="13"/>
      <c r="H1853" s="191">
        <v>453.07600000000002</v>
      </c>
      <c r="I1853" s="192"/>
      <c r="J1853" s="13"/>
      <c r="K1853" s="13"/>
      <c r="L1853" s="187"/>
      <c r="M1853" s="193"/>
      <c r="N1853" s="194"/>
      <c r="O1853" s="194"/>
      <c r="P1853" s="194"/>
      <c r="Q1853" s="194"/>
      <c r="R1853" s="194"/>
      <c r="S1853" s="194"/>
      <c r="T1853" s="195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189" t="s">
        <v>329</v>
      </c>
      <c r="AU1853" s="189" t="s">
        <v>85</v>
      </c>
      <c r="AV1853" s="13" t="s">
        <v>85</v>
      </c>
      <c r="AW1853" s="13" t="s">
        <v>33</v>
      </c>
      <c r="AX1853" s="13" t="s">
        <v>77</v>
      </c>
      <c r="AY1853" s="189" t="s">
        <v>321</v>
      </c>
    </row>
    <row r="1854" s="14" customFormat="1">
      <c r="A1854" s="14"/>
      <c r="B1854" s="196"/>
      <c r="C1854" s="14"/>
      <c r="D1854" s="188" t="s">
        <v>329</v>
      </c>
      <c r="E1854" s="197" t="s">
        <v>1</v>
      </c>
      <c r="F1854" s="198" t="s">
        <v>2814</v>
      </c>
      <c r="G1854" s="14"/>
      <c r="H1854" s="199">
        <v>453.07600000000002</v>
      </c>
      <c r="I1854" s="200"/>
      <c r="J1854" s="14"/>
      <c r="K1854" s="14"/>
      <c r="L1854" s="196"/>
      <c r="M1854" s="201"/>
      <c r="N1854" s="202"/>
      <c r="O1854" s="202"/>
      <c r="P1854" s="202"/>
      <c r="Q1854" s="202"/>
      <c r="R1854" s="202"/>
      <c r="S1854" s="202"/>
      <c r="T1854" s="203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197" t="s">
        <v>329</v>
      </c>
      <c r="AU1854" s="197" t="s">
        <v>85</v>
      </c>
      <c r="AV1854" s="14" t="s">
        <v>88</v>
      </c>
      <c r="AW1854" s="14" t="s">
        <v>33</v>
      </c>
      <c r="AX1854" s="14" t="s">
        <v>77</v>
      </c>
      <c r="AY1854" s="197" t="s">
        <v>321</v>
      </c>
    </row>
    <row r="1855" s="15" customFormat="1">
      <c r="A1855" s="15"/>
      <c r="B1855" s="204"/>
      <c r="C1855" s="15"/>
      <c r="D1855" s="188" t="s">
        <v>329</v>
      </c>
      <c r="E1855" s="205" t="s">
        <v>1</v>
      </c>
      <c r="F1855" s="206" t="s">
        <v>442</v>
      </c>
      <c r="G1855" s="15"/>
      <c r="H1855" s="207">
        <v>1820.924</v>
      </c>
      <c r="I1855" s="208"/>
      <c r="J1855" s="15"/>
      <c r="K1855" s="15"/>
      <c r="L1855" s="204"/>
      <c r="M1855" s="209"/>
      <c r="N1855" s="210"/>
      <c r="O1855" s="210"/>
      <c r="P1855" s="210"/>
      <c r="Q1855" s="210"/>
      <c r="R1855" s="210"/>
      <c r="S1855" s="210"/>
      <c r="T1855" s="211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T1855" s="205" t="s">
        <v>329</v>
      </c>
      <c r="AU1855" s="205" t="s">
        <v>85</v>
      </c>
      <c r="AV1855" s="15" t="s">
        <v>91</v>
      </c>
      <c r="AW1855" s="15" t="s">
        <v>33</v>
      </c>
      <c r="AX1855" s="15" t="s">
        <v>8</v>
      </c>
      <c r="AY1855" s="205" t="s">
        <v>321</v>
      </c>
    </row>
    <row r="1856" s="2" customFormat="1" ht="33" customHeight="1">
      <c r="A1856" s="38"/>
      <c r="B1856" s="173"/>
      <c r="C1856" s="174" t="s">
        <v>2815</v>
      </c>
      <c r="D1856" s="174" t="s">
        <v>323</v>
      </c>
      <c r="E1856" s="175" t="s">
        <v>2816</v>
      </c>
      <c r="F1856" s="176" t="s">
        <v>2817</v>
      </c>
      <c r="G1856" s="177" t="s">
        <v>355</v>
      </c>
      <c r="H1856" s="178">
        <v>1820.924</v>
      </c>
      <c r="I1856" s="179"/>
      <c r="J1856" s="180">
        <f>ROUND(I1856*H1856,0)</f>
        <v>0</v>
      </c>
      <c r="K1856" s="176" t="s">
        <v>327</v>
      </c>
      <c r="L1856" s="39"/>
      <c r="M1856" s="181" t="s">
        <v>1</v>
      </c>
      <c r="N1856" s="182" t="s">
        <v>42</v>
      </c>
      <c r="O1856" s="77"/>
      <c r="P1856" s="183">
        <f>O1856*H1856</f>
        <v>0</v>
      </c>
      <c r="Q1856" s="183">
        <v>0.000144</v>
      </c>
      <c r="R1856" s="183">
        <f>Q1856*H1856</f>
        <v>0.262213056</v>
      </c>
      <c r="S1856" s="183">
        <v>0</v>
      </c>
      <c r="T1856" s="184">
        <f>S1856*H1856</f>
        <v>0</v>
      </c>
      <c r="U1856" s="38"/>
      <c r="V1856" s="38"/>
      <c r="W1856" s="38"/>
      <c r="X1856" s="38"/>
      <c r="Y1856" s="38"/>
      <c r="Z1856" s="38"/>
      <c r="AA1856" s="38"/>
      <c r="AB1856" s="38"/>
      <c r="AC1856" s="38"/>
      <c r="AD1856" s="38"/>
      <c r="AE1856" s="38"/>
      <c r="AR1856" s="185" t="s">
        <v>415</v>
      </c>
      <c r="AT1856" s="185" t="s">
        <v>323</v>
      </c>
      <c r="AU1856" s="185" t="s">
        <v>85</v>
      </c>
      <c r="AY1856" s="19" t="s">
        <v>321</v>
      </c>
      <c r="BE1856" s="186">
        <f>IF(N1856="základní",J1856,0)</f>
        <v>0</v>
      </c>
      <c r="BF1856" s="186">
        <f>IF(N1856="snížená",J1856,0)</f>
        <v>0</v>
      </c>
      <c r="BG1856" s="186">
        <f>IF(N1856="zákl. přenesená",J1856,0)</f>
        <v>0</v>
      </c>
      <c r="BH1856" s="186">
        <f>IF(N1856="sníž. přenesená",J1856,0)</f>
        <v>0</v>
      </c>
      <c r="BI1856" s="186">
        <f>IF(N1856="nulová",J1856,0)</f>
        <v>0</v>
      </c>
      <c r="BJ1856" s="19" t="s">
        <v>8</v>
      </c>
      <c r="BK1856" s="186">
        <f>ROUND(I1856*H1856,0)</f>
        <v>0</v>
      </c>
      <c r="BL1856" s="19" t="s">
        <v>415</v>
      </c>
      <c r="BM1856" s="185" t="s">
        <v>2818</v>
      </c>
    </row>
    <row r="1857" s="13" customFormat="1">
      <c r="A1857" s="13"/>
      <c r="B1857" s="187"/>
      <c r="C1857" s="13"/>
      <c r="D1857" s="188" t="s">
        <v>329</v>
      </c>
      <c r="E1857" s="189" t="s">
        <v>1</v>
      </c>
      <c r="F1857" s="190" t="s">
        <v>1084</v>
      </c>
      <c r="G1857" s="13"/>
      <c r="H1857" s="191">
        <v>410.31999999999999</v>
      </c>
      <c r="I1857" s="192"/>
      <c r="J1857" s="13"/>
      <c r="K1857" s="13"/>
      <c r="L1857" s="187"/>
      <c r="M1857" s="193"/>
      <c r="N1857" s="194"/>
      <c r="O1857" s="194"/>
      <c r="P1857" s="194"/>
      <c r="Q1857" s="194"/>
      <c r="R1857" s="194"/>
      <c r="S1857" s="194"/>
      <c r="T1857" s="195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189" t="s">
        <v>329</v>
      </c>
      <c r="AU1857" s="189" t="s">
        <v>85</v>
      </c>
      <c r="AV1857" s="13" t="s">
        <v>85</v>
      </c>
      <c r="AW1857" s="13" t="s">
        <v>33</v>
      </c>
      <c r="AX1857" s="13" t="s">
        <v>77</v>
      </c>
      <c r="AY1857" s="189" t="s">
        <v>321</v>
      </c>
    </row>
    <row r="1858" s="13" customFormat="1">
      <c r="A1858" s="13"/>
      <c r="B1858" s="187"/>
      <c r="C1858" s="13"/>
      <c r="D1858" s="188" t="s">
        <v>329</v>
      </c>
      <c r="E1858" s="189" t="s">
        <v>1</v>
      </c>
      <c r="F1858" s="190" t="s">
        <v>2811</v>
      </c>
      <c r="G1858" s="13"/>
      <c r="H1858" s="191">
        <v>374.63999999999999</v>
      </c>
      <c r="I1858" s="192"/>
      <c r="J1858" s="13"/>
      <c r="K1858" s="13"/>
      <c r="L1858" s="187"/>
      <c r="M1858" s="193"/>
      <c r="N1858" s="194"/>
      <c r="O1858" s="194"/>
      <c r="P1858" s="194"/>
      <c r="Q1858" s="194"/>
      <c r="R1858" s="194"/>
      <c r="S1858" s="194"/>
      <c r="T1858" s="195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189" t="s">
        <v>329</v>
      </c>
      <c r="AU1858" s="189" t="s">
        <v>85</v>
      </c>
      <c r="AV1858" s="13" t="s">
        <v>85</v>
      </c>
      <c r="AW1858" s="13" t="s">
        <v>33</v>
      </c>
      <c r="AX1858" s="13" t="s">
        <v>77</v>
      </c>
      <c r="AY1858" s="189" t="s">
        <v>321</v>
      </c>
    </row>
    <row r="1859" s="13" customFormat="1">
      <c r="A1859" s="13"/>
      <c r="B1859" s="187"/>
      <c r="C1859" s="13"/>
      <c r="D1859" s="188" t="s">
        <v>329</v>
      </c>
      <c r="E1859" s="189" t="s">
        <v>1</v>
      </c>
      <c r="F1859" s="190" t="s">
        <v>1085</v>
      </c>
      <c r="G1859" s="13"/>
      <c r="H1859" s="191">
        <v>276.80000000000001</v>
      </c>
      <c r="I1859" s="192"/>
      <c r="J1859" s="13"/>
      <c r="K1859" s="13"/>
      <c r="L1859" s="187"/>
      <c r="M1859" s="193"/>
      <c r="N1859" s="194"/>
      <c r="O1859" s="194"/>
      <c r="P1859" s="194"/>
      <c r="Q1859" s="194"/>
      <c r="R1859" s="194"/>
      <c r="S1859" s="194"/>
      <c r="T1859" s="195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189" t="s">
        <v>329</v>
      </c>
      <c r="AU1859" s="189" t="s">
        <v>85</v>
      </c>
      <c r="AV1859" s="13" t="s">
        <v>85</v>
      </c>
      <c r="AW1859" s="13" t="s">
        <v>33</v>
      </c>
      <c r="AX1859" s="13" t="s">
        <v>77</v>
      </c>
      <c r="AY1859" s="189" t="s">
        <v>321</v>
      </c>
    </row>
    <row r="1860" s="13" customFormat="1">
      <c r="A1860" s="13"/>
      <c r="B1860" s="187"/>
      <c r="C1860" s="13"/>
      <c r="D1860" s="188" t="s">
        <v>329</v>
      </c>
      <c r="E1860" s="189" t="s">
        <v>1</v>
      </c>
      <c r="F1860" s="190" t="s">
        <v>1086</v>
      </c>
      <c r="G1860" s="13"/>
      <c r="H1860" s="191">
        <v>56.700000000000003</v>
      </c>
      <c r="I1860" s="192"/>
      <c r="J1860" s="13"/>
      <c r="K1860" s="13"/>
      <c r="L1860" s="187"/>
      <c r="M1860" s="193"/>
      <c r="N1860" s="194"/>
      <c r="O1860" s="194"/>
      <c r="P1860" s="194"/>
      <c r="Q1860" s="194"/>
      <c r="R1860" s="194"/>
      <c r="S1860" s="194"/>
      <c r="T1860" s="195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189" t="s">
        <v>329</v>
      </c>
      <c r="AU1860" s="189" t="s">
        <v>85</v>
      </c>
      <c r="AV1860" s="13" t="s">
        <v>85</v>
      </c>
      <c r="AW1860" s="13" t="s">
        <v>33</v>
      </c>
      <c r="AX1860" s="13" t="s">
        <v>77</v>
      </c>
      <c r="AY1860" s="189" t="s">
        <v>321</v>
      </c>
    </row>
    <row r="1861" s="13" customFormat="1">
      <c r="A1861" s="13"/>
      <c r="B1861" s="187"/>
      <c r="C1861" s="13"/>
      <c r="D1861" s="188" t="s">
        <v>329</v>
      </c>
      <c r="E1861" s="189" t="s">
        <v>1</v>
      </c>
      <c r="F1861" s="190" t="s">
        <v>1087</v>
      </c>
      <c r="G1861" s="13"/>
      <c r="H1861" s="191">
        <v>97.200000000000003</v>
      </c>
      <c r="I1861" s="192"/>
      <c r="J1861" s="13"/>
      <c r="K1861" s="13"/>
      <c r="L1861" s="187"/>
      <c r="M1861" s="193"/>
      <c r="N1861" s="194"/>
      <c r="O1861" s="194"/>
      <c r="P1861" s="194"/>
      <c r="Q1861" s="194"/>
      <c r="R1861" s="194"/>
      <c r="S1861" s="194"/>
      <c r="T1861" s="195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189" t="s">
        <v>329</v>
      </c>
      <c r="AU1861" s="189" t="s">
        <v>85</v>
      </c>
      <c r="AV1861" s="13" t="s">
        <v>85</v>
      </c>
      <c r="AW1861" s="13" t="s">
        <v>33</v>
      </c>
      <c r="AX1861" s="13" t="s">
        <v>77</v>
      </c>
      <c r="AY1861" s="189" t="s">
        <v>321</v>
      </c>
    </row>
    <row r="1862" s="13" customFormat="1">
      <c r="A1862" s="13"/>
      <c r="B1862" s="187"/>
      <c r="C1862" s="13"/>
      <c r="D1862" s="188" t="s">
        <v>329</v>
      </c>
      <c r="E1862" s="189" t="s">
        <v>1</v>
      </c>
      <c r="F1862" s="190" t="s">
        <v>1088</v>
      </c>
      <c r="G1862" s="13"/>
      <c r="H1862" s="191">
        <v>5.2919999999999998</v>
      </c>
      <c r="I1862" s="192"/>
      <c r="J1862" s="13"/>
      <c r="K1862" s="13"/>
      <c r="L1862" s="187"/>
      <c r="M1862" s="193"/>
      <c r="N1862" s="194"/>
      <c r="O1862" s="194"/>
      <c r="P1862" s="194"/>
      <c r="Q1862" s="194"/>
      <c r="R1862" s="194"/>
      <c r="S1862" s="194"/>
      <c r="T1862" s="195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189" t="s">
        <v>329</v>
      </c>
      <c r="AU1862" s="189" t="s">
        <v>85</v>
      </c>
      <c r="AV1862" s="13" t="s">
        <v>85</v>
      </c>
      <c r="AW1862" s="13" t="s">
        <v>33</v>
      </c>
      <c r="AX1862" s="13" t="s">
        <v>77</v>
      </c>
      <c r="AY1862" s="189" t="s">
        <v>321</v>
      </c>
    </row>
    <row r="1863" s="13" customFormat="1">
      <c r="A1863" s="13"/>
      <c r="B1863" s="187"/>
      <c r="C1863" s="13"/>
      <c r="D1863" s="188" t="s">
        <v>329</v>
      </c>
      <c r="E1863" s="189" t="s">
        <v>1</v>
      </c>
      <c r="F1863" s="190" t="s">
        <v>1089</v>
      </c>
      <c r="G1863" s="13"/>
      <c r="H1863" s="191">
        <v>16.800000000000001</v>
      </c>
      <c r="I1863" s="192"/>
      <c r="J1863" s="13"/>
      <c r="K1863" s="13"/>
      <c r="L1863" s="187"/>
      <c r="M1863" s="193"/>
      <c r="N1863" s="194"/>
      <c r="O1863" s="194"/>
      <c r="P1863" s="194"/>
      <c r="Q1863" s="194"/>
      <c r="R1863" s="194"/>
      <c r="S1863" s="194"/>
      <c r="T1863" s="195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189" t="s">
        <v>329</v>
      </c>
      <c r="AU1863" s="189" t="s">
        <v>85</v>
      </c>
      <c r="AV1863" s="13" t="s">
        <v>85</v>
      </c>
      <c r="AW1863" s="13" t="s">
        <v>33</v>
      </c>
      <c r="AX1863" s="13" t="s">
        <v>77</v>
      </c>
      <c r="AY1863" s="189" t="s">
        <v>321</v>
      </c>
    </row>
    <row r="1864" s="13" customFormat="1">
      <c r="A1864" s="13"/>
      <c r="B1864" s="187"/>
      <c r="C1864" s="13"/>
      <c r="D1864" s="188" t="s">
        <v>329</v>
      </c>
      <c r="E1864" s="189" t="s">
        <v>1</v>
      </c>
      <c r="F1864" s="190" t="s">
        <v>1090</v>
      </c>
      <c r="G1864" s="13"/>
      <c r="H1864" s="191">
        <v>76.079999999999998</v>
      </c>
      <c r="I1864" s="192"/>
      <c r="J1864" s="13"/>
      <c r="K1864" s="13"/>
      <c r="L1864" s="187"/>
      <c r="M1864" s="193"/>
      <c r="N1864" s="194"/>
      <c r="O1864" s="194"/>
      <c r="P1864" s="194"/>
      <c r="Q1864" s="194"/>
      <c r="R1864" s="194"/>
      <c r="S1864" s="194"/>
      <c r="T1864" s="195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189" t="s">
        <v>329</v>
      </c>
      <c r="AU1864" s="189" t="s">
        <v>85</v>
      </c>
      <c r="AV1864" s="13" t="s">
        <v>85</v>
      </c>
      <c r="AW1864" s="13" t="s">
        <v>33</v>
      </c>
      <c r="AX1864" s="13" t="s">
        <v>77</v>
      </c>
      <c r="AY1864" s="189" t="s">
        <v>321</v>
      </c>
    </row>
    <row r="1865" s="13" customFormat="1">
      <c r="A1865" s="13"/>
      <c r="B1865" s="187"/>
      <c r="C1865" s="13"/>
      <c r="D1865" s="188" t="s">
        <v>329</v>
      </c>
      <c r="E1865" s="189" t="s">
        <v>1</v>
      </c>
      <c r="F1865" s="190" t="s">
        <v>1091</v>
      </c>
      <c r="G1865" s="13"/>
      <c r="H1865" s="191">
        <v>40.704000000000001</v>
      </c>
      <c r="I1865" s="192"/>
      <c r="J1865" s="13"/>
      <c r="K1865" s="13"/>
      <c r="L1865" s="187"/>
      <c r="M1865" s="193"/>
      <c r="N1865" s="194"/>
      <c r="O1865" s="194"/>
      <c r="P1865" s="194"/>
      <c r="Q1865" s="194"/>
      <c r="R1865" s="194"/>
      <c r="S1865" s="194"/>
      <c r="T1865" s="195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189" t="s">
        <v>329</v>
      </c>
      <c r="AU1865" s="189" t="s">
        <v>85</v>
      </c>
      <c r="AV1865" s="13" t="s">
        <v>85</v>
      </c>
      <c r="AW1865" s="13" t="s">
        <v>33</v>
      </c>
      <c r="AX1865" s="13" t="s">
        <v>77</v>
      </c>
      <c r="AY1865" s="189" t="s">
        <v>321</v>
      </c>
    </row>
    <row r="1866" s="13" customFormat="1">
      <c r="A1866" s="13"/>
      <c r="B1866" s="187"/>
      <c r="C1866" s="13"/>
      <c r="D1866" s="188" t="s">
        <v>329</v>
      </c>
      <c r="E1866" s="189" t="s">
        <v>1</v>
      </c>
      <c r="F1866" s="190" t="s">
        <v>1092</v>
      </c>
      <c r="G1866" s="13"/>
      <c r="H1866" s="191">
        <v>13.311999999999999</v>
      </c>
      <c r="I1866" s="192"/>
      <c r="J1866" s="13"/>
      <c r="K1866" s="13"/>
      <c r="L1866" s="187"/>
      <c r="M1866" s="193"/>
      <c r="N1866" s="194"/>
      <c r="O1866" s="194"/>
      <c r="P1866" s="194"/>
      <c r="Q1866" s="194"/>
      <c r="R1866" s="194"/>
      <c r="S1866" s="194"/>
      <c r="T1866" s="195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189" t="s">
        <v>329</v>
      </c>
      <c r="AU1866" s="189" t="s">
        <v>85</v>
      </c>
      <c r="AV1866" s="13" t="s">
        <v>85</v>
      </c>
      <c r="AW1866" s="13" t="s">
        <v>33</v>
      </c>
      <c r="AX1866" s="13" t="s">
        <v>77</v>
      </c>
      <c r="AY1866" s="189" t="s">
        <v>321</v>
      </c>
    </row>
    <row r="1867" s="14" customFormat="1">
      <c r="A1867" s="14"/>
      <c r="B1867" s="196"/>
      <c r="C1867" s="14"/>
      <c r="D1867" s="188" t="s">
        <v>329</v>
      </c>
      <c r="E1867" s="197" t="s">
        <v>1</v>
      </c>
      <c r="F1867" s="198" t="s">
        <v>2819</v>
      </c>
      <c r="G1867" s="14"/>
      <c r="H1867" s="199">
        <v>1367.848</v>
      </c>
      <c r="I1867" s="200"/>
      <c r="J1867" s="14"/>
      <c r="K1867" s="14"/>
      <c r="L1867" s="196"/>
      <c r="M1867" s="201"/>
      <c r="N1867" s="202"/>
      <c r="O1867" s="202"/>
      <c r="P1867" s="202"/>
      <c r="Q1867" s="202"/>
      <c r="R1867" s="202"/>
      <c r="S1867" s="202"/>
      <c r="T1867" s="203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T1867" s="197" t="s">
        <v>329</v>
      </c>
      <c r="AU1867" s="197" t="s">
        <v>85</v>
      </c>
      <c r="AV1867" s="14" t="s">
        <v>88</v>
      </c>
      <c r="AW1867" s="14" t="s">
        <v>33</v>
      </c>
      <c r="AX1867" s="14" t="s">
        <v>77</v>
      </c>
      <c r="AY1867" s="197" t="s">
        <v>321</v>
      </c>
    </row>
    <row r="1868" s="13" customFormat="1">
      <c r="A1868" s="13"/>
      <c r="B1868" s="187"/>
      <c r="C1868" s="13"/>
      <c r="D1868" s="188" t="s">
        <v>329</v>
      </c>
      <c r="E1868" s="189" t="s">
        <v>1</v>
      </c>
      <c r="F1868" s="190" t="s">
        <v>2813</v>
      </c>
      <c r="G1868" s="13"/>
      <c r="H1868" s="191">
        <v>453.07600000000002</v>
      </c>
      <c r="I1868" s="192"/>
      <c r="J1868" s="13"/>
      <c r="K1868" s="13"/>
      <c r="L1868" s="187"/>
      <c r="M1868" s="193"/>
      <c r="N1868" s="194"/>
      <c r="O1868" s="194"/>
      <c r="P1868" s="194"/>
      <c r="Q1868" s="194"/>
      <c r="R1868" s="194"/>
      <c r="S1868" s="194"/>
      <c r="T1868" s="195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189" t="s">
        <v>329</v>
      </c>
      <c r="AU1868" s="189" t="s">
        <v>85</v>
      </c>
      <c r="AV1868" s="13" t="s">
        <v>85</v>
      </c>
      <c r="AW1868" s="13" t="s">
        <v>33</v>
      </c>
      <c r="AX1868" s="13" t="s">
        <v>77</v>
      </c>
      <c r="AY1868" s="189" t="s">
        <v>321</v>
      </c>
    </row>
    <row r="1869" s="14" customFormat="1">
      <c r="A1869" s="14"/>
      <c r="B1869" s="196"/>
      <c r="C1869" s="14"/>
      <c r="D1869" s="188" t="s">
        <v>329</v>
      </c>
      <c r="E1869" s="197" t="s">
        <v>1</v>
      </c>
      <c r="F1869" s="198" t="s">
        <v>2814</v>
      </c>
      <c r="G1869" s="14"/>
      <c r="H1869" s="199">
        <v>453.07600000000002</v>
      </c>
      <c r="I1869" s="200"/>
      <c r="J1869" s="14"/>
      <c r="K1869" s="14"/>
      <c r="L1869" s="196"/>
      <c r="M1869" s="201"/>
      <c r="N1869" s="202"/>
      <c r="O1869" s="202"/>
      <c r="P1869" s="202"/>
      <c r="Q1869" s="202"/>
      <c r="R1869" s="202"/>
      <c r="S1869" s="202"/>
      <c r="T1869" s="203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197" t="s">
        <v>329</v>
      </c>
      <c r="AU1869" s="197" t="s">
        <v>85</v>
      </c>
      <c r="AV1869" s="14" t="s">
        <v>88</v>
      </c>
      <c r="AW1869" s="14" t="s">
        <v>33</v>
      </c>
      <c r="AX1869" s="14" t="s">
        <v>77</v>
      </c>
      <c r="AY1869" s="197" t="s">
        <v>321</v>
      </c>
    </row>
    <row r="1870" s="15" customFormat="1">
      <c r="A1870" s="15"/>
      <c r="B1870" s="204"/>
      <c r="C1870" s="15"/>
      <c r="D1870" s="188" t="s">
        <v>329</v>
      </c>
      <c r="E1870" s="205" t="s">
        <v>1</v>
      </c>
      <c r="F1870" s="206" t="s">
        <v>442</v>
      </c>
      <c r="G1870" s="15"/>
      <c r="H1870" s="207">
        <v>1820.924</v>
      </c>
      <c r="I1870" s="208"/>
      <c r="J1870" s="15"/>
      <c r="K1870" s="15"/>
      <c r="L1870" s="204"/>
      <c r="M1870" s="209"/>
      <c r="N1870" s="210"/>
      <c r="O1870" s="210"/>
      <c r="P1870" s="210"/>
      <c r="Q1870" s="210"/>
      <c r="R1870" s="210"/>
      <c r="S1870" s="210"/>
      <c r="T1870" s="211"/>
      <c r="U1870" s="15"/>
      <c r="V1870" s="15"/>
      <c r="W1870" s="15"/>
      <c r="X1870" s="15"/>
      <c r="Y1870" s="15"/>
      <c r="Z1870" s="15"/>
      <c r="AA1870" s="15"/>
      <c r="AB1870" s="15"/>
      <c r="AC1870" s="15"/>
      <c r="AD1870" s="15"/>
      <c r="AE1870" s="15"/>
      <c r="AT1870" s="205" t="s">
        <v>329</v>
      </c>
      <c r="AU1870" s="205" t="s">
        <v>85</v>
      </c>
      <c r="AV1870" s="15" t="s">
        <v>91</v>
      </c>
      <c r="AW1870" s="15" t="s">
        <v>33</v>
      </c>
      <c r="AX1870" s="15" t="s">
        <v>8</v>
      </c>
      <c r="AY1870" s="205" t="s">
        <v>321</v>
      </c>
    </row>
    <row r="1871" s="2" customFormat="1" ht="24.15" customHeight="1">
      <c r="A1871" s="38"/>
      <c r="B1871" s="173"/>
      <c r="C1871" s="174" t="s">
        <v>2820</v>
      </c>
      <c r="D1871" s="174" t="s">
        <v>323</v>
      </c>
      <c r="E1871" s="175" t="s">
        <v>2821</v>
      </c>
      <c r="F1871" s="176" t="s">
        <v>2822</v>
      </c>
      <c r="G1871" s="177" t="s">
        <v>355</v>
      </c>
      <c r="H1871" s="178">
        <v>208.91999999999999</v>
      </c>
      <c r="I1871" s="179"/>
      <c r="J1871" s="180">
        <f>ROUND(I1871*H1871,0)</f>
        <v>0</v>
      </c>
      <c r="K1871" s="176" t="s">
        <v>327</v>
      </c>
      <c r="L1871" s="39"/>
      <c r="M1871" s="181" t="s">
        <v>1</v>
      </c>
      <c r="N1871" s="182" t="s">
        <v>42</v>
      </c>
      <c r="O1871" s="77"/>
      <c r="P1871" s="183">
        <f>O1871*H1871</f>
        <v>0</v>
      </c>
      <c r="Q1871" s="183">
        <v>0.00016875000000000001</v>
      </c>
      <c r="R1871" s="183">
        <f>Q1871*H1871</f>
        <v>0.035255250000000002</v>
      </c>
      <c r="S1871" s="183">
        <v>0</v>
      </c>
      <c r="T1871" s="184">
        <f>S1871*H1871</f>
        <v>0</v>
      </c>
      <c r="U1871" s="38"/>
      <c r="V1871" s="38"/>
      <c r="W1871" s="38"/>
      <c r="X1871" s="38"/>
      <c r="Y1871" s="38"/>
      <c r="Z1871" s="38"/>
      <c r="AA1871" s="38"/>
      <c r="AB1871" s="38"/>
      <c r="AC1871" s="38"/>
      <c r="AD1871" s="38"/>
      <c r="AE1871" s="38"/>
      <c r="AR1871" s="185" t="s">
        <v>415</v>
      </c>
      <c r="AT1871" s="185" t="s">
        <v>323</v>
      </c>
      <c r="AU1871" s="185" t="s">
        <v>85</v>
      </c>
      <c r="AY1871" s="19" t="s">
        <v>321</v>
      </c>
      <c r="BE1871" s="186">
        <f>IF(N1871="základní",J1871,0)</f>
        <v>0</v>
      </c>
      <c r="BF1871" s="186">
        <f>IF(N1871="snížená",J1871,0)</f>
        <v>0</v>
      </c>
      <c r="BG1871" s="186">
        <f>IF(N1871="zákl. přenesená",J1871,0)</f>
        <v>0</v>
      </c>
      <c r="BH1871" s="186">
        <f>IF(N1871="sníž. přenesená",J1871,0)</f>
        <v>0</v>
      </c>
      <c r="BI1871" s="186">
        <f>IF(N1871="nulová",J1871,0)</f>
        <v>0</v>
      </c>
      <c r="BJ1871" s="19" t="s">
        <v>8</v>
      </c>
      <c r="BK1871" s="186">
        <f>ROUND(I1871*H1871,0)</f>
        <v>0</v>
      </c>
      <c r="BL1871" s="19" t="s">
        <v>415</v>
      </c>
      <c r="BM1871" s="185" t="s">
        <v>2823</v>
      </c>
    </row>
    <row r="1872" s="13" customFormat="1">
      <c r="A1872" s="13"/>
      <c r="B1872" s="187"/>
      <c r="C1872" s="13"/>
      <c r="D1872" s="188" t="s">
        <v>329</v>
      </c>
      <c r="E1872" s="189" t="s">
        <v>1</v>
      </c>
      <c r="F1872" s="190" t="s">
        <v>2824</v>
      </c>
      <c r="G1872" s="13"/>
      <c r="H1872" s="191">
        <v>46.600999999999999</v>
      </c>
      <c r="I1872" s="192"/>
      <c r="J1872" s="13"/>
      <c r="K1872" s="13"/>
      <c r="L1872" s="187"/>
      <c r="M1872" s="193"/>
      <c r="N1872" s="194"/>
      <c r="O1872" s="194"/>
      <c r="P1872" s="194"/>
      <c r="Q1872" s="194"/>
      <c r="R1872" s="194"/>
      <c r="S1872" s="194"/>
      <c r="T1872" s="195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189" t="s">
        <v>329</v>
      </c>
      <c r="AU1872" s="189" t="s">
        <v>85</v>
      </c>
      <c r="AV1872" s="13" t="s">
        <v>85</v>
      </c>
      <c r="AW1872" s="13" t="s">
        <v>33</v>
      </c>
      <c r="AX1872" s="13" t="s">
        <v>77</v>
      </c>
      <c r="AY1872" s="189" t="s">
        <v>321</v>
      </c>
    </row>
    <row r="1873" s="13" customFormat="1">
      <c r="A1873" s="13"/>
      <c r="B1873" s="187"/>
      <c r="C1873" s="13"/>
      <c r="D1873" s="188" t="s">
        <v>329</v>
      </c>
      <c r="E1873" s="189" t="s">
        <v>1</v>
      </c>
      <c r="F1873" s="190" t="s">
        <v>2825</v>
      </c>
      <c r="G1873" s="13"/>
      <c r="H1873" s="191">
        <v>86.153999999999996</v>
      </c>
      <c r="I1873" s="192"/>
      <c r="J1873" s="13"/>
      <c r="K1873" s="13"/>
      <c r="L1873" s="187"/>
      <c r="M1873" s="193"/>
      <c r="N1873" s="194"/>
      <c r="O1873" s="194"/>
      <c r="P1873" s="194"/>
      <c r="Q1873" s="194"/>
      <c r="R1873" s="194"/>
      <c r="S1873" s="194"/>
      <c r="T1873" s="195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189" t="s">
        <v>329</v>
      </c>
      <c r="AU1873" s="189" t="s">
        <v>85</v>
      </c>
      <c r="AV1873" s="13" t="s">
        <v>85</v>
      </c>
      <c r="AW1873" s="13" t="s">
        <v>33</v>
      </c>
      <c r="AX1873" s="13" t="s">
        <v>77</v>
      </c>
      <c r="AY1873" s="189" t="s">
        <v>321</v>
      </c>
    </row>
    <row r="1874" s="13" customFormat="1">
      <c r="A1874" s="13"/>
      <c r="B1874" s="187"/>
      <c r="C1874" s="13"/>
      <c r="D1874" s="188" t="s">
        <v>329</v>
      </c>
      <c r="E1874" s="189" t="s">
        <v>1</v>
      </c>
      <c r="F1874" s="190" t="s">
        <v>2826</v>
      </c>
      <c r="G1874" s="13"/>
      <c r="H1874" s="191">
        <v>34.914999999999999</v>
      </c>
      <c r="I1874" s="192"/>
      <c r="J1874" s="13"/>
      <c r="K1874" s="13"/>
      <c r="L1874" s="187"/>
      <c r="M1874" s="193"/>
      <c r="N1874" s="194"/>
      <c r="O1874" s="194"/>
      <c r="P1874" s="194"/>
      <c r="Q1874" s="194"/>
      <c r="R1874" s="194"/>
      <c r="S1874" s="194"/>
      <c r="T1874" s="195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189" t="s">
        <v>329</v>
      </c>
      <c r="AU1874" s="189" t="s">
        <v>85</v>
      </c>
      <c r="AV1874" s="13" t="s">
        <v>85</v>
      </c>
      <c r="AW1874" s="13" t="s">
        <v>33</v>
      </c>
      <c r="AX1874" s="13" t="s">
        <v>77</v>
      </c>
      <c r="AY1874" s="189" t="s">
        <v>321</v>
      </c>
    </row>
    <row r="1875" s="14" customFormat="1">
      <c r="A1875" s="14"/>
      <c r="B1875" s="196"/>
      <c r="C1875" s="14"/>
      <c r="D1875" s="188" t="s">
        <v>329</v>
      </c>
      <c r="E1875" s="197" t="s">
        <v>1</v>
      </c>
      <c r="F1875" s="198" t="s">
        <v>346</v>
      </c>
      <c r="G1875" s="14"/>
      <c r="H1875" s="199">
        <v>167.66999999999999</v>
      </c>
      <c r="I1875" s="200"/>
      <c r="J1875" s="14"/>
      <c r="K1875" s="14"/>
      <c r="L1875" s="196"/>
      <c r="M1875" s="201"/>
      <c r="N1875" s="202"/>
      <c r="O1875" s="202"/>
      <c r="P1875" s="202"/>
      <c r="Q1875" s="202"/>
      <c r="R1875" s="202"/>
      <c r="S1875" s="202"/>
      <c r="T1875" s="203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197" t="s">
        <v>329</v>
      </c>
      <c r="AU1875" s="197" t="s">
        <v>85</v>
      </c>
      <c r="AV1875" s="14" t="s">
        <v>88</v>
      </c>
      <c r="AW1875" s="14" t="s">
        <v>33</v>
      </c>
      <c r="AX1875" s="14" t="s">
        <v>77</v>
      </c>
      <c r="AY1875" s="197" t="s">
        <v>321</v>
      </c>
    </row>
    <row r="1876" s="13" customFormat="1">
      <c r="A1876" s="13"/>
      <c r="B1876" s="187"/>
      <c r="C1876" s="13"/>
      <c r="D1876" s="188" t="s">
        <v>329</v>
      </c>
      <c r="E1876" s="189" t="s">
        <v>1</v>
      </c>
      <c r="F1876" s="190" t="s">
        <v>2827</v>
      </c>
      <c r="G1876" s="13"/>
      <c r="H1876" s="191">
        <v>41.25</v>
      </c>
      <c r="I1876" s="192"/>
      <c r="J1876" s="13"/>
      <c r="K1876" s="13"/>
      <c r="L1876" s="187"/>
      <c r="M1876" s="193"/>
      <c r="N1876" s="194"/>
      <c r="O1876" s="194"/>
      <c r="P1876" s="194"/>
      <c r="Q1876" s="194"/>
      <c r="R1876" s="194"/>
      <c r="S1876" s="194"/>
      <c r="T1876" s="195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189" t="s">
        <v>329</v>
      </c>
      <c r="AU1876" s="189" t="s">
        <v>85</v>
      </c>
      <c r="AV1876" s="13" t="s">
        <v>85</v>
      </c>
      <c r="AW1876" s="13" t="s">
        <v>33</v>
      </c>
      <c r="AX1876" s="13" t="s">
        <v>77</v>
      </c>
      <c r="AY1876" s="189" t="s">
        <v>321</v>
      </c>
    </row>
    <row r="1877" s="14" customFormat="1">
      <c r="A1877" s="14"/>
      <c r="B1877" s="196"/>
      <c r="C1877" s="14"/>
      <c r="D1877" s="188" t="s">
        <v>329</v>
      </c>
      <c r="E1877" s="197" t="s">
        <v>1</v>
      </c>
      <c r="F1877" s="198" t="s">
        <v>2828</v>
      </c>
      <c r="G1877" s="14"/>
      <c r="H1877" s="199">
        <v>41.25</v>
      </c>
      <c r="I1877" s="200"/>
      <c r="J1877" s="14"/>
      <c r="K1877" s="14"/>
      <c r="L1877" s="196"/>
      <c r="M1877" s="201"/>
      <c r="N1877" s="202"/>
      <c r="O1877" s="202"/>
      <c r="P1877" s="202"/>
      <c r="Q1877" s="202"/>
      <c r="R1877" s="202"/>
      <c r="S1877" s="202"/>
      <c r="T1877" s="203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197" t="s">
        <v>329</v>
      </c>
      <c r="AU1877" s="197" t="s">
        <v>85</v>
      </c>
      <c r="AV1877" s="14" t="s">
        <v>88</v>
      </c>
      <c r="AW1877" s="14" t="s">
        <v>33</v>
      </c>
      <c r="AX1877" s="14" t="s">
        <v>77</v>
      </c>
      <c r="AY1877" s="197" t="s">
        <v>321</v>
      </c>
    </row>
    <row r="1878" s="15" customFormat="1">
      <c r="A1878" s="15"/>
      <c r="B1878" s="204"/>
      <c r="C1878" s="15"/>
      <c r="D1878" s="188" t="s">
        <v>329</v>
      </c>
      <c r="E1878" s="205" t="s">
        <v>1</v>
      </c>
      <c r="F1878" s="206" t="s">
        <v>442</v>
      </c>
      <c r="G1878" s="15"/>
      <c r="H1878" s="207">
        <v>208.91999999999999</v>
      </c>
      <c r="I1878" s="208"/>
      <c r="J1878" s="15"/>
      <c r="K1878" s="15"/>
      <c r="L1878" s="204"/>
      <c r="M1878" s="209"/>
      <c r="N1878" s="210"/>
      <c r="O1878" s="210"/>
      <c r="P1878" s="210"/>
      <c r="Q1878" s="210"/>
      <c r="R1878" s="210"/>
      <c r="S1878" s="210"/>
      <c r="T1878" s="211"/>
      <c r="U1878" s="15"/>
      <c r="V1878" s="15"/>
      <c r="W1878" s="15"/>
      <c r="X1878" s="15"/>
      <c r="Y1878" s="15"/>
      <c r="Z1878" s="15"/>
      <c r="AA1878" s="15"/>
      <c r="AB1878" s="15"/>
      <c r="AC1878" s="15"/>
      <c r="AD1878" s="15"/>
      <c r="AE1878" s="15"/>
      <c r="AT1878" s="205" t="s">
        <v>329</v>
      </c>
      <c r="AU1878" s="205" t="s">
        <v>85</v>
      </c>
      <c r="AV1878" s="15" t="s">
        <v>91</v>
      </c>
      <c r="AW1878" s="15" t="s">
        <v>33</v>
      </c>
      <c r="AX1878" s="15" t="s">
        <v>8</v>
      </c>
      <c r="AY1878" s="205" t="s">
        <v>321</v>
      </c>
    </row>
    <row r="1879" s="2" customFormat="1" ht="24.15" customHeight="1">
      <c r="A1879" s="38"/>
      <c r="B1879" s="173"/>
      <c r="C1879" s="174" t="s">
        <v>2829</v>
      </c>
      <c r="D1879" s="174" t="s">
        <v>323</v>
      </c>
      <c r="E1879" s="175" t="s">
        <v>2830</v>
      </c>
      <c r="F1879" s="176" t="s">
        <v>2831</v>
      </c>
      <c r="G1879" s="177" t="s">
        <v>355</v>
      </c>
      <c r="H1879" s="178">
        <v>208.91999999999999</v>
      </c>
      <c r="I1879" s="179"/>
      <c r="J1879" s="180">
        <f>ROUND(I1879*H1879,0)</f>
        <v>0</v>
      </c>
      <c r="K1879" s="176" t="s">
        <v>327</v>
      </c>
      <c r="L1879" s="39"/>
      <c r="M1879" s="181" t="s">
        <v>1</v>
      </c>
      <c r="N1879" s="182" t="s">
        <v>42</v>
      </c>
      <c r="O1879" s="77"/>
      <c r="P1879" s="183">
        <f>O1879*H1879</f>
        <v>0</v>
      </c>
      <c r="Q1879" s="183">
        <v>0.00012305000000000001</v>
      </c>
      <c r="R1879" s="183">
        <f>Q1879*H1879</f>
        <v>0.025707606000000001</v>
      </c>
      <c r="S1879" s="183">
        <v>0</v>
      </c>
      <c r="T1879" s="184">
        <f>S1879*H1879</f>
        <v>0</v>
      </c>
      <c r="U1879" s="38"/>
      <c r="V1879" s="38"/>
      <c r="W1879" s="38"/>
      <c r="X1879" s="38"/>
      <c r="Y1879" s="38"/>
      <c r="Z1879" s="38"/>
      <c r="AA1879" s="38"/>
      <c r="AB1879" s="38"/>
      <c r="AC1879" s="38"/>
      <c r="AD1879" s="38"/>
      <c r="AE1879" s="38"/>
      <c r="AR1879" s="185" t="s">
        <v>415</v>
      </c>
      <c r="AT1879" s="185" t="s">
        <v>323</v>
      </c>
      <c r="AU1879" s="185" t="s">
        <v>85</v>
      </c>
      <c r="AY1879" s="19" t="s">
        <v>321</v>
      </c>
      <c r="BE1879" s="186">
        <f>IF(N1879="základní",J1879,0)</f>
        <v>0</v>
      </c>
      <c r="BF1879" s="186">
        <f>IF(N1879="snížená",J1879,0)</f>
        <v>0</v>
      </c>
      <c r="BG1879" s="186">
        <f>IF(N1879="zákl. přenesená",J1879,0)</f>
        <v>0</v>
      </c>
      <c r="BH1879" s="186">
        <f>IF(N1879="sníž. přenesená",J1879,0)</f>
        <v>0</v>
      </c>
      <c r="BI1879" s="186">
        <f>IF(N1879="nulová",J1879,0)</f>
        <v>0</v>
      </c>
      <c r="BJ1879" s="19" t="s">
        <v>8</v>
      </c>
      <c r="BK1879" s="186">
        <f>ROUND(I1879*H1879,0)</f>
        <v>0</v>
      </c>
      <c r="BL1879" s="19" t="s">
        <v>415</v>
      </c>
      <c r="BM1879" s="185" t="s">
        <v>2832</v>
      </c>
    </row>
    <row r="1880" s="13" customFormat="1">
      <c r="A1880" s="13"/>
      <c r="B1880" s="187"/>
      <c r="C1880" s="13"/>
      <c r="D1880" s="188" t="s">
        <v>329</v>
      </c>
      <c r="E1880" s="189" t="s">
        <v>1</v>
      </c>
      <c r="F1880" s="190" t="s">
        <v>2824</v>
      </c>
      <c r="G1880" s="13"/>
      <c r="H1880" s="191">
        <v>46.600999999999999</v>
      </c>
      <c r="I1880" s="192"/>
      <c r="J1880" s="13"/>
      <c r="K1880" s="13"/>
      <c r="L1880" s="187"/>
      <c r="M1880" s="193"/>
      <c r="N1880" s="194"/>
      <c r="O1880" s="194"/>
      <c r="P1880" s="194"/>
      <c r="Q1880" s="194"/>
      <c r="R1880" s="194"/>
      <c r="S1880" s="194"/>
      <c r="T1880" s="195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189" t="s">
        <v>329</v>
      </c>
      <c r="AU1880" s="189" t="s">
        <v>85</v>
      </c>
      <c r="AV1880" s="13" t="s">
        <v>85</v>
      </c>
      <c r="AW1880" s="13" t="s">
        <v>33</v>
      </c>
      <c r="AX1880" s="13" t="s">
        <v>77</v>
      </c>
      <c r="AY1880" s="189" t="s">
        <v>321</v>
      </c>
    </row>
    <row r="1881" s="13" customFormat="1">
      <c r="A1881" s="13"/>
      <c r="B1881" s="187"/>
      <c r="C1881" s="13"/>
      <c r="D1881" s="188" t="s">
        <v>329</v>
      </c>
      <c r="E1881" s="189" t="s">
        <v>1</v>
      </c>
      <c r="F1881" s="190" t="s">
        <v>2825</v>
      </c>
      <c r="G1881" s="13"/>
      <c r="H1881" s="191">
        <v>86.153999999999996</v>
      </c>
      <c r="I1881" s="192"/>
      <c r="J1881" s="13"/>
      <c r="K1881" s="13"/>
      <c r="L1881" s="187"/>
      <c r="M1881" s="193"/>
      <c r="N1881" s="194"/>
      <c r="O1881" s="194"/>
      <c r="P1881" s="194"/>
      <c r="Q1881" s="194"/>
      <c r="R1881" s="194"/>
      <c r="S1881" s="194"/>
      <c r="T1881" s="195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189" t="s">
        <v>329</v>
      </c>
      <c r="AU1881" s="189" t="s">
        <v>85</v>
      </c>
      <c r="AV1881" s="13" t="s">
        <v>85</v>
      </c>
      <c r="AW1881" s="13" t="s">
        <v>33</v>
      </c>
      <c r="AX1881" s="13" t="s">
        <v>77</v>
      </c>
      <c r="AY1881" s="189" t="s">
        <v>321</v>
      </c>
    </row>
    <row r="1882" s="13" customFormat="1">
      <c r="A1882" s="13"/>
      <c r="B1882" s="187"/>
      <c r="C1882" s="13"/>
      <c r="D1882" s="188" t="s">
        <v>329</v>
      </c>
      <c r="E1882" s="189" t="s">
        <v>1</v>
      </c>
      <c r="F1882" s="190" t="s">
        <v>2826</v>
      </c>
      <c r="G1882" s="13"/>
      <c r="H1882" s="191">
        <v>34.914999999999999</v>
      </c>
      <c r="I1882" s="192"/>
      <c r="J1882" s="13"/>
      <c r="K1882" s="13"/>
      <c r="L1882" s="187"/>
      <c r="M1882" s="193"/>
      <c r="N1882" s="194"/>
      <c r="O1882" s="194"/>
      <c r="P1882" s="194"/>
      <c r="Q1882" s="194"/>
      <c r="R1882" s="194"/>
      <c r="S1882" s="194"/>
      <c r="T1882" s="195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189" t="s">
        <v>329</v>
      </c>
      <c r="AU1882" s="189" t="s">
        <v>85</v>
      </c>
      <c r="AV1882" s="13" t="s">
        <v>85</v>
      </c>
      <c r="AW1882" s="13" t="s">
        <v>33</v>
      </c>
      <c r="AX1882" s="13" t="s">
        <v>77</v>
      </c>
      <c r="AY1882" s="189" t="s">
        <v>321</v>
      </c>
    </row>
    <row r="1883" s="14" customFormat="1">
      <c r="A1883" s="14"/>
      <c r="B1883" s="196"/>
      <c r="C1883" s="14"/>
      <c r="D1883" s="188" t="s">
        <v>329</v>
      </c>
      <c r="E1883" s="197" t="s">
        <v>1</v>
      </c>
      <c r="F1883" s="198" t="s">
        <v>346</v>
      </c>
      <c r="G1883" s="14"/>
      <c r="H1883" s="199">
        <v>167.66999999999999</v>
      </c>
      <c r="I1883" s="200"/>
      <c r="J1883" s="14"/>
      <c r="K1883" s="14"/>
      <c r="L1883" s="196"/>
      <c r="M1883" s="201"/>
      <c r="N1883" s="202"/>
      <c r="O1883" s="202"/>
      <c r="P1883" s="202"/>
      <c r="Q1883" s="202"/>
      <c r="R1883" s="202"/>
      <c r="S1883" s="202"/>
      <c r="T1883" s="203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197" t="s">
        <v>329</v>
      </c>
      <c r="AU1883" s="197" t="s">
        <v>85</v>
      </c>
      <c r="AV1883" s="14" t="s">
        <v>88</v>
      </c>
      <c r="AW1883" s="14" t="s">
        <v>33</v>
      </c>
      <c r="AX1883" s="14" t="s">
        <v>77</v>
      </c>
      <c r="AY1883" s="197" t="s">
        <v>321</v>
      </c>
    </row>
    <row r="1884" s="13" customFormat="1">
      <c r="A1884" s="13"/>
      <c r="B1884" s="187"/>
      <c r="C1884" s="13"/>
      <c r="D1884" s="188" t="s">
        <v>329</v>
      </c>
      <c r="E1884" s="189" t="s">
        <v>1</v>
      </c>
      <c r="F1884" s="190" t="s">
        <v>2827</v>
      </c>
      <c r="G1884" s="13"/>
      <c r="H1884" s="191">
        <v>41.25</v>
      </c>
      <c r="I1884" s="192"/>
      <c r="J1884" s="13"/>
      <c r="K1884" s="13"/>
      <c r="L1884" s="187"/>
      <c r="M1884" s="193"/>
      <c r="N1884" s="194"/>
      <c r="O1884" s="194"/>
      <c r="P1884" s="194"/>
      <c r="Q1884" s="194"/>
      <c r="R1884" s="194"/>
      <c r="S1884" s="194"/>
      <c r="T1884" s="195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189" t="s">
        <v>329</v>
      </c>
      <c r="AU1884" s="189" t="s">
        <v>85</v>
      </c>
      <c r="AV1884" s="13" t="s">
        <v>85</v>
      </c>
      <c r="AW1884" s="13" t="s">
        <v>33</v>
      </c>
      <c r="AX1884" s="13" t="s">
        <v>77</v>
      </c>
      <c r="AY1884" s="189" t="s">
        <v>321</v>
      </c>
    </row>
    <row r="1885" s="14" customFormat="1">
      <c r="A1885" s="14"/>
      <c r="B1885" s="196"/>
      <c r="C1885" s="14"/>
      <c r="D1885" s="188" t="s">
        <v>329</v>
      </c>
      <c r="E1885" s="197" t="s">
        <v>1</v>
      </c>
      <c r="F1885" s="198" t="s">
        <v>2828</v>
      </c>
      <c r="G1885" s="14"/>
      <c r="H1885" s="199">
        <v>41.25</v>
      </c>
      <c r="I1885" s="200"/>
      <c r="J1885" s="14"/>
      <c r="K1885" s="14"/>
      <c r="L1885" s="196"/>
      <c r="M1885" s="201"/>
      <c r="N1885" s="202"/>
      <c r="O1885" s="202"/>
      <c r="P1885" s="202"/>
      <c r="Q1885" s="202"/>
      <c r="R1885" s="202"/>
      <c r="S1885" s="202"/>
      <c r="T1885" s="203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197" t="s">
        <v>329</v>
      </c>
      <c r="AU1885" s="197" t="s">
        <v>85</v>
      </c>
      <c r="AV1885" s="14" t="s">
        <v>88</v>
      </c>
      <c r="AW1885" s="14" t="s">
        <v>33</v>
      </c>
      <c r="AX1885" s="14" t="s">
        <v>77</v>
      </c>
      <c r="AY1885" s="197" t="s">
        <v>321</v>
      </c>
    </row>
    <row r="1886" s="15" customFormat="1">
      <c r="A1886" s="15"/>
      <c r="B1886" s="204"/>
      <c r="C1886" s="15"/>
      <c r="D1886" s="188" t="s">
        <v>329</v>
      </c>
      <c r="E1886" s="205" t="s">
        <v>1</v>
      </c>
      <c r="F1886" s="206" t="s">
        <v>442</v>
      </c>
      <c r="G1886" s="15"/>
      <c r="H1886" s="207">
        <v>208.91999999999999</v>
      </c>
      <c r="I1886" s="208"/>
      <c r="J1886" s="15"/>
      <c r="K1886" s="15"/>
      <c r="L1886" s="204"/>
      <c r="M1886" s="209"/>
      <c r="N1886" s="210"/>
      <c r="O1886" s="210"/>
      <c r="P1886" s="210"/>
      <c r="Q1886" s="210"/>
      <c r="R1886" s="210"/>
      <c r="S1886" s="210"/>
      <c r="T1886" s="211"/>
      <c r="U1886" s="15"/>
      <c r="V1886" s="15"/>
      <c r="W1886" s="15"/>
      <c r="X1886" s="15"/>
      <c r="Y1886" s="15"/>
      <c r="Z1886" s="15"/>
      <c r="AA1886" s="15"/>
      <c r="AB1886" s="15"/>
      <c r="AC1886" s="15"/>
      <c r="AD1886" s="15"/>
      <c r="AE1886" s="15"/>
      <c r="AT1886" s="205" t="s">
        <v>329</v>
      </c>
      <c r="AU1886" s="205" t="s">
        <v>85</v>
      </c>
      <c r="AV1886" s="15" t="s">
        <v>91</v>
      </c>
      <c r="AW1886" s="15" t="s">
        <v>33</v>
      </c>
      <c r="AX1886" s="15" t="s">
        <v>8</v>
      </c>
      <c r="AY1886" s="205" t="s">
        <v>321</v>
      </c>
    </row>
    <row r="1887" s="2" customFormat="1" ht="24.15" customHeight="1">
      <c r="A1887" s="38"/>
      <c r="B1887" s="173"/>
      <c r="C1887" s="174" t="s">
        <v>2833</v>
      </c>
      <c r="D1887" s="174" t="s">
        <v>323</v>
      </c>
      <c r="E1887" s="175" t="s">
        <v>2834</v>
      </c>
      <c r="F1887" s="176" t="s">
        <v>2835</v>
      </c>
      <c r="G1887" s="177" t="s">
        <v>355</v>
      </c>
      <c r="H1887" s="178">
        <v>29.097000000000001</v>
      </c>
      <c r="I1887" s="179"/>
      <c r="J1887" s="180">
        <f>ROUND(I1887*H1887,0)</f>
        <v>0</v>
      </c>
      <c r="K1887" s="176" t="s">
        <v>327</v>
      </c>
      <c r="L1887" s="39"/>
      <c r="M1887" s="181" t="s">
        <v>1</v>
      </c>
      <c r="N1887" s="182" t="s">
        <v>42</v>
      </c>
      <c r="O1887" s="77"/>
      <c r="P1887" s="183">
        <f>O1887*H1887</f>
        <v>0</v>
      </c>
      <c r="Q1887" s="183">
        <v>0.00021000000000000001</v>
      </c>
      <c r="R1887" s="183">
        <f>Q1887*H1887</f>
        <v>0.0061103700000000004</v>
      </c>
      <c r="S1887" s="183">
        <v>0</v>
      </c>
      <c r="T1887" s="184">
        <f>S1887*H1887</f>
        <v>0</v>
      </c>
      <c r="U1887" s="38"/>
      <c r="V1887" s="38"/>
      <c r="W1887" s="38"/>
      <c r="X1887" s="38"/>
      <c r="Y1887" s="38"/>
      <c r="Z1887" s="38"/>
      <c r="AA1887" s="38"/>
      <c r="AB1887" s="38"/>
      <c r="AC1887" s="38"/>
      <c r="AD1887" s="38"/>
      <c r="AE1887" s="38"/>
      <c r="AR1887" s="185" t="s">
        <v>415</v>
      </c>
      <c r="AT1887" s="185" t="s">
        <v>323</v>
      </c>
      <c r="AU1887" s="185" t="s">
        <v>85</v>
      </c>
      <c r="AY1887" s="19" t="s">
        <v>321</v>
      </c>
      <c r="BE1887" s="186">
        <f>IF(N1887="základní",J1887,0)</f>
        <v>0</v>
      </c>
      <c r="BF1887" s="186">
        <f>IF(N1887="snížená",J1887,0)</f>
        <v>0</v>
      </c>
      <c r="BG1887" s="186">
        <f>IF(N1887="zákl. přenesená",J1887,0)</f>
        <v>0</v>
      </c>
      <c r="BH1887" s="186">
        <f>IF(N1887="sníž. přenesená",J1887,0)</f>
        <v>0</v>
      </c>
      <c r="BI1887" s="186">
        <f>IF(N1887="nulová",J1887,0)</f>
        <v>0</v>
      </c>
      <c r="BJ1887" s="19" t="s">
        <v>8</v>
      </c>
      <c r="BK1887" s="186">
        <f>ROUND(I1887*H1887,0)</f>
        <v>0</v>
      </c>
      <c r="BL1887" s="19" t="s">
        <v>415</v>
      </c>
      <c r="BM1887" s="185" t="s">
        <v>2836</v>
      </c>
    </row>
    <row r="1888" s="13" customFormat="1">
      <c r="A1888" s="13"/>
      <c r="B1888" s="187"/>
      <c r="C1888" s="13"/>
      <c r="D1888" s="188" t="s">
        <v>329</v>
      </c>
      <c r="E1888" s="189" t="s">
        <v>1</v>
      </c>
      <c r="F1888" s="190" t="s">
        <v>136</v>
      </c>
      <c r="G1888" s="13"/>
      <c r="H1888" s="191">
        <v>29.097000000000001</v>
      </c>
      <c r="I1888" s="192"/>
      <c r="J1888" s="13"/>
      <c r="K1888" s="13"/>
      <c r="L1888" s="187"/>
      <c r="M1888" s="193"/>
      <c r="N1888" s="194"/>
      <c r="O1888" s="194"/>
      <c r="P1888" s="194"/>
      <c r="Q1888" s="194"/>
      <c r="R1888" s="194"/>
      <c r="S1888" s="194"/>
      <c r="T1888" s="195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189" t="s">
        <v>329</v>
      </c>
      <c r="AU1888" s="189" t="s">
        <v>85</v>
      </c>
      <c r="AV1888" s="13" t="s">
        <v>85</v>
      </c>
      <c r="AW1888" s="13" t="s">
        <v>33</v>
      </c>
      <c r="AX1888" s="13" t="s">
        <v>8</v>
      </c>
      <c r="AY1888" s="189" t="s">
        <v>321</v>
      </c>
    </row>
    <row r="1889" s="12" customFormat="1" ht="22.8" customHeight="1">
      <c r="A1889" s="12"/>
      <c r="B1889" s="160"/>
      <c r="C1889" s="12"/>
      <c r="D1889" s="161" t="s">
        <v>76</v>
      </c>
      <c r="E1889" s="171" t="s">
        <v>2837</v>
      </c>
      <c r="F1889" s="171" t="s">
        <v>2838</v>
      </c>
      <c r="G1889" s="12"/>
      <c r="H1889" s="12"/>
      <c r="I1889" s="163"/>
      <c r="J1889" s="172">
        <f>BK1889</f>
        <v>0</v>
      </c>
      <c r="K1889" s="12"/>
      <c r="L1889" s="160"/>
      <c r="M1889" s="165"/>
      <c r="N1889" s="166"/>
      <c r="O1889" s="166"/>
      <c r="P1889" s="167">
        <f>SUM(P1890:P1932)</f>
        <v>0</v>
      </c>
      <c r="Q1889" s="166"/>
      <c r="R1889" s="167">
        <f>SUM(R1890:R1932)</f>
        <v>1.4491373160000001</v>
      </c>
      <c r="S1889" s="166"/>
      <c r="T1889" s="168">
        <f>SUM(T1890:T1932)</f>
        <v>0</v>
      </c>
      <c r="U1889" s="12"/>
      <c r="V1889" s="12"/>
      <c r="W1889" s="12"/>
      <c r="X1889" s="12"/>
      <c r="Y1889" s="12"/>
      <c r="Z1889" s="12"/>
      <c r="AA1889" s="12"/>
      <c r="AB1889" s="12"/>
      <c r="AC1889" s="12"/>
      <c r="AD1889" s="12"/>
      <c r="AE1889" s="12"/>
      <c r="AR1889" s="161" t="s">
        <v>85</v>
      </c>
      <c r="AT1889" s="169" t="s">
        <v>76</v>
      </c>
      <c r="AU1889" s="169" t="s">
        <v>8</v>
      </c>
      <c r="AY1889" s="161" t="s">
        <v>321</v>
      </c>
      <c r="BK1889" s="170">
        <f>SUM(BK1890:BK1932)</f>
        <v>0</v>
      </c>
    </row>
    <row r="1890" s="2" customFormat="1" ht="24.15" customHeight="1">
      <c r="A1890" s="38"/>
      <c r="B1890" s="173"/>
      <c r="C1890" s="174" t="s">
        <v>2839</v>
      </c>
      <c r="D1890" s="174" t="s">
        <v>323</v>
      </c>
      <c r="E1890" s="175" t="s">
        <v>2840</v>
      </c>
      <c r="F1890" s="176" t="s">
        <v>2841</v>
      </c>
      <c r="G1890" s="177" t="s">
        <v>355</v>
      </c>
      <c r="H1890" s="178">
        <v>2727.2849999999999</v>
      </c>
      <c r="I1890" s="179"/>
      <c r="J1890" s="180">
        <f>ROUND(I1890*H1890,0)</f>
        <v>0</v>
      </c>
      <c r="K1890" s="176" t="s">
        <v>327</v>
      </c>
      <c r="L1890" s="39"/>
      <c r="M1890" s="181" t="s">
        <v>1</v>
      </c>
      <c r="N1890" s="182" t="s">
        <v>42</v>
      </c>
      <c r="O1890" s="77"/>
      <c r="P1890" s="183">
        <f>O1890*H1890</f>
        <v>0</v>
      </c>
      <c r="Q1890" s="183">
        <v>0.00020120000000000001</v>
      </c>
      <c r="R1890" s="183">
        <f>Q1890*H1890</f>
        <v>0.54872974200000002</v>
      </c>
      <c r="S1890" s="183">
        <v>0</v>
      </c>
      <c r="T1890" s="184">
        <f>S1890*H1890</f>
        <v>0</v>
      </c>
      <c r="U1890" s="38"/>
      <c r="V1890" s="38"/>
      <c r="W1890" s="38"/>
      <c r="X1890" s="38"/>
      <c r="Y1890" s="38"/>
      <c r="Z1890" s="38"/>
      <c r="AA1890" s="38"/>
      <c r="AB1890" s="38"/>
      <c r="AC1890" s="38"/>
      <c r="AD1890" s="38"/>
      <c r="AE1890" s="38"/>
      <c r="AR1890" s="185" t="s">
        <v>415</v>
      </c>
      <c r="AT1890" s="185" t="s">
        <v>323</v>
      </c>
      <c r="AU1890" s="185" t="s">
        <v>85</v>
      </c>
      <c r="AY1890" s="19" t="s">
        <v>321</v>
      </c>
      <c r="BE1890" s="186">
        <f>IF(N1890="základní",J1890,0)</f>
        <v>0</v>
      </c>
      <c r="BF1890" s="186">
        <f>IF(N1890="snížená",J1890,0)</f>
        <v>0</v>
      </c>
      <c r="BG1890" s="186">
        <f>IF(N1890="zákl. přenesená",J1890,0)</f>
        <v>0</v>
      </c>
      <c r="BH1890" s="186">
        <f>IF(N1890="sníž. přenesená",J1890,0)</f>
        <v>0</v>
      </c>
      <c r="BI1890" s="186">
        <f>IF(N1890="nulová",J1890,0)</f>
        <v>0</v>
      </c>
      <c r="BJ1890" s="19" t="s">
        <v>8</v>
      </c>
      <c r="BK1890" s="186">
        <f>ROUND(I1890*H1890,0)</f>
        <v>0</v>
      </c>
      <c r="BL1890" s="19" t="s">
        <v>415</v>
      </c>
      <c r="BM1890" s="185" t="s">
        <v>2842</v>
      </c>
    </row>
    <row r="1891" s="13" customFormat="1">
      <c r="A1891" s="13"/>
      <c r="B1891" s="187"/>
      <c r="C1891" s="13"/>
      <c r="D1891" s="188" t="s">
        <v>329</v>
      </c>
      <c r="E1891" s="189" t="s">
        <v>1</v>
      </c>
      <c r="F1891" s="190" t="s">
        <v>123</v>
      </c>
      <c r="G1891" s="13"/>
      <c r="H1891" s="191">
        <v>81.819000000000003</v>
      </c>
      <c r="I1891" s="192"/>
      <c r="J1891" s="13"/>
      <c r="K1891" s="13"/>
      <c r="L1891" s="187"/>
      <c r="M1891" s="193"/>
      <c r="N1891" s="194"/>
      <c r="O1891" s="194"/>
      <c r="P1891" s="194"/>
      <c r="Q1891" s="194"/>
      <c r="R1891" s="194"/>
      <c r="S1891" s="194"/>
      <c r="T1891" s="195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189" t="s">
        <v>329</v>
      </c>
      <c r="AU1891" s="189" t="s">
        <v>85</v>
      </c>
      <c r="AV1891" s="13" t="s">
        <v>85</v>
      </c>
      <c r="AW1891" s="13" t="s">
        <v>33</v>
      </c>
      <c r="AX1891" s="13" t="s">
        <v>77</v>
      </c>
      <c r="AY1891" s="189" t="s">
        <v>321</v>
      </c>
    </row>
    <row r="1892" s="13" customFormat="1">
      <c r="A1892" s="13"/>
      <c r="B1892" s="187"/>
      <c r="C1892" s="13"/>
      <c r="D1892" s="188" t="s">
        <v>329</v>
      </c>
      <c r="E1892" s="189" t="s">
        <v>1</v>
      </c>
      <c r="F1892" s="190" t="s">
        <v>127</v>
      </c>
      <c r="G1892" s="13"/>
      <c r="H1892" s="191">
        <v>1618.4970000000001</v>
      </c>
      <c r="I1892" s="192"/>
      <c r="J1892" s="13"/>
      <c r="K1892" s="13"/>
      <c r="L1892" s="187"/>
      <c r="M1892" s="193"/>
      <c r="N1892" s="194"/>
      <c r="O1892" s="194"/>
      <c r="P1892" s="194"/>
      <c r="Q1892" s="194"/>
      <c r="R1892" s="194"/>
      <c r="S1892" s="194"/>
      <c r="T1892" s="195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189" t="s">
        <v>329</v>
      </c>
      <c r="AU1892" s="189" t="s">
        <v>85</v>
      </c>
      <c r="AV1892" s="13" t="s">
        <v>85</v>
      </c>
      <c r="AW1892" s="13" t="s">
        <v>33</v>
      </c>
      <c r="AX1892" s="13" t="s">
        <v>77</v>
      </c>
      <c r="AY1892" s="189" t="s">
        <v>321</v>
      </c>
    </row>
    <row r="1893" s="13" customFormat="1">
      <c r="A1893" s="13"/>
      <c r="B1893" s="187"/>
      <c r="C1893" s="13"/>
      <c r="D1893" s="188" t="s">
        <v>329</v>
      </c>
      <c r="E1893" s="189" t="s">
        <v>1</v>
      </c>
      <c r="F1893" s="190" t="s">
        <v>130</v>
      </c>
      <c r="G1893" s="13"/>
      <c r="H1893" s="191">
        <v>45.549999999999997</v>
      </c>
      <c r="I1893" s="192"/>
      <c r="J1893" s="13"/>
      <c r="K1893" s="13"/>
      <c r="L1893" s="187"/>
      <c r="M1893" s="193"/>
      <c r="N1893" s="194"/>
      <c r="O1893" s="194"/>
      <c r="P1893" s="194"/>
      <c r="Q1893" s="194"/>
      <c r="R1893" s="194"/>
      <c r="S1893" s="194"/>
      <c r="T1893" s="195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189" t="s">
        <v>329</v>
      </c>
      <c r="AU1893" s="189" t="s">
        <v>85</v>
      </c>
      <c r="AV1893" s="13" t="s">
        <v>85</v>
      </c>
      <c r="AW1893" s="13" t="s">
        <v>33</v>
      </c>
      <c r="AX1893" s="13" t="s">
        <v>77</v>
      </c>
      <c r="AY1893" s="189" t="s">
        <v>321</v>
      </c>
    </row>
    <row r="1894" s="13" customFormat="1">
      <c r="A1894" s="13"/>
      <c r="B1894" s="187"/>
      <c r="C1894" s="13"/>
      <c r="D1894" s="188" t="s">
        <v>329</v>
      </c>
      <c r="E1894" s="189" t="s">
        <v>1</v>
      </c>
      <c r="F1894" s="190" t="s">
        <v>133</v>
      </c>
      <c r="G1894" s="13"/>
      <c r="H1894" s="191">
        <v>67.498000000000005</v>
      </c>
      <c r="I1894" s="192"/>
      <c r="J1894" s="13"/>
      <c r="K1894" s="13"/>
      <c r="L1894" s="187"/>
      <c r="M1894" s="193"/>
      <c r="N1894" s="194"/>
      <c r="O1894" s="194"/>
      <c r="P1894" s="194"/>
      <c r="Q1894" s="194"/>
      <c r="R1894" s="194"/>
      <c r="S1894" s="194"/>
      <c r="T1894" s="195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189" t="s">
        <v>329</v>
      </c>
      <c r="AU1894" s="189" t="s">
        <v>85</v>
      </c>
      <c r="AV1894" s="13" t="s">
        <v>85</v>
      </c>
      <c r="AW1894" s="13" t="s">
        <v>33</v>
      </c>
      <c r="AX1894" s="13" t="s">
        <v>77</v>
      </c>
      <c r="AY1894" s="189" t="s">
        <v>321</v>
      </c>
    </row>
    <row r="1895" s="14" customFormat="1">
      <c r="A1895" s="14"/>
      <c r="B1895" s="196"/>
      <c r="C1895" s="14"/>
      <c r="D1895" s="188" t="s">
        <v>329</v>
      </c>
      <c r="E1895" s="197" t="s">
        <v>1</v>
      </c>
      <c r="F1895" s="198" t="s">
        <v>2843</v>
      </c>
      <c r="G1895" s="14"/>
      <c r="H1895" s="199">
        <v>1813.364</v>
      </c>
      <c r="I1895" s="200"/>
      <c r="J1895" s="14"/>
      <c r="K1895" s="14"/>
      <c r="L1895" s="196"/>
      <c r="M1895" s="201"/>
      <c r="N1895" s="202"/>
      <c r="O1895" s="202"/>
      <c r="P1895" s="202"/>
      <c r="Q1895" s="202"/>
      <c r="R1895" s="202"/>
      <c r="S1895" s="202"/>
      <c r="T1895" s="203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197" t="s">
        <v>329</v>
      </c>
      <c r="AU1895" s="197" t="s">
        <v>85</v>
      </c>
      <c r="AV1895" s="14" t="s">
        <v>88</v>
      </c>
      <c r="AW1895" s="14" t="s">
        <v>33</v>
      </c>
      <c r="AX1895" s="14" t="s">
        <v>77</v>
      </c>
      <c r="AY1895" s="197" t="s">
        <v>321</v>
      </c>
    </row>
    <row r="1896" s="13" customFormat="1">
      <c r="A1896" s="13"/>
      <c r="B1896" s="187"/>
      <c r="C1896" s="13"/>
      <c r="D1896" s="188" t="s">
        <v>329</v>
      </c>
      <c r="E1896" s="189" t="s">
        <v>1</v>
      </c>
      <c r="F1896" s="190" t="s">
        <v>2844</v>
      </c>
      <c r="G1896" s="13"/>
      <c r="H1896" s="191">
        <v>11.726000000000001</v>
      </c>
      <c r="I1896" s="192"/>
      <c r="J1896" s="13"/>
      <c r="K1896" s="13"/>
      <c r="L1896" s="187"/>
      <c r="M1896" s="193"/>
      <c r="N1896" s="194"/>
      <c r="O1896" s="194"/>
      <c r="P1896" s="194"/>
      <c r="Q1896" s="194"/>
      <c r="R1896" s="194"/>
      <c r="S1896" s="194"/>
      <c r="T1896" s="195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189" t="s">
        <v>329</v>
      </c>
      <c r="AU1896" s="189" t="s">
        <v>85</v>
      </c>
      <c r="AV1896" s="13" t="s">
        <v>85</v>
      </c>
      <c r="AW1896" s="13" t="s">
        <v>33</v>
      </c>
      <c r="AX1896" s="13" t="s">
        <v>77</v>
      </c>
      <c r="AY1896" s="189" t="s">
        <v>321</v>
      </c>
    </row>
    <row r="1897" s="13" customFormat="1">
      <c r="A1897" s="13"/>
      <c r="B1897" s="187"/>
      <c r="C1897" s="13"/>
      <c r="D1897" s="188" t="s">
        <v>329</v>
      </c>
      <c r="E1897" s="189" t="s">
        <v>1</v>
      </c>
      <c r="F1897" s="190" t="s">
        <v>225</v>
      </c>
      <c r="G1897" s="13"/>
      <c r="H1897" s="191">
        <v>216.846</v>
      </c>
      <c r="I1897" s="192"/>
      <c r="J1897" s="13"/>
      <c r="K1897" s="13"/>
      <c r="L1897" s="187"/>
      <c r="M1897" s="193"/>
      <c r="N1897" s="194"/>
      <c r="O1897" s="194"/>
      <c r="P1897" s="194"/>
      <c r="Q1897" s="194"/>
      <c r="R1897" s="194"/>
      <c r="S1897" s="194"/>
      <c r="T1897" s="195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189" t="s">
        <v>329</v>
      </c>
      <c r="AU1897" s="189" t="s">
        <v>85</v>
      </c>
      <c r="AV1897" s="13" t="s">
        <v>85</v>
      </c>
      <c r="AW1897" s="13" t="s">
        <v>33</v>
      </c>
      <c r="AX1897" s="13" t="s">
        <v>77</v>
      </c>
      <c r="AY1897" s="189" t="s">
        <v>321</v>
      </c>
    </row>
    <row r="1898" s="13" customFormat="1">
      <c r="A1898" s="13"/>
      <c r="B1898" s="187"/>
      <c r="C1898" s="13"/>
      <c r="D1898" s="188" t="s">
        <v>329</v>
      </c>
      <c r="E1898" s="189" t="s">
        <v>1</v>
      </c>
      <c r="F1898" s="190" t="s">
        <v>228</v>
      </c>
      <c r="G1898" s="13"/>
      <c r="H1898" s="191">
        <v>25.399999999999999</v>
      </c>
      <c r="I1898" s="192"/>
      <c r="J1898" s="13"/>
      <c r="K1898" s="13"/>
      <c r="L1898" s="187"/>
      <c r="M1898" s="193"/>
      <c r="N1898" s="194"/>
      <c r="O1898" s="194"/>
      <c r="P1898" s="194"/>
      <c r="Q1898" s="194"/>
      <c r="R1898" s="194"/>
      <c r="S1898" s="194"/>
      <c r="T1898" s="195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189" t="s">
        <v>329</v>
      </c>
      <c r="AU1898" s="189" t="s">
        <v>85</v>
      </c>
      <c r="AV1898" s="13" t="s">
        <v>85</v>
      </c>
      <c r="AW1898" s="13" t="s">
        <v>33</v>
      </c>
      <c r="AX1898" s="13" t="s">
        <v>77</v>
      </c>
      <c r="AY1898" s="189" t="s">
        <v>321</v>
      </c>
    </row>
    <row r="1899" s="13" customFormat="1">
      <c r="A1899" s="13"/>
      <c r="B1899" s="187"/>
      <c r="C1899" s="13"/>
      <c r="D1899" s="188" t="s">
        <v>329</v>
      </c>
      <c r="E1899" s="189" t="s">
        <v>1</v>
      </c>
      <c r="F1899" s="190" t="s">
        <v>231</v>
      </c>
      <c r="G1899" s="13"/>
      <c r="H1899" s="191">
        <v>411.27300000000002</v>
      </c>
      <c r="I1899" s="192"/>
      <c r="J1899" s="13"/>
      <c r="K1899" s="13"/>
      <c r="L1899" s="187"/>
      <c r="M1899" s="193"/>
      <c r="N1899" s="194"/>
      <c r="O1899" s="194"/>
      <c r="P1899" s="194"/>
      <c r="Q1899" s="194"/>
      <c r="R1899" s="194"/>
      <c r="S1899" s="194"/>
      <c r="T1899" s="195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189" t="s">
        <v>329</v>
      </c>
      <c r="AU1899" s="189" t="s">
        <v>85</v>
      </c>
      <c r="AV1899" s="13" t="s">
        <v>85</v>
      </c>
      <c r="AW1899" s="13" t="s">
        <v>33</v>
      </c>
      <c r="AX1899" s="13" t="s">
        <v>77</v>
      </c>
      <c r="AY1899" s="189" t="s">
        <v>321</v>
      </c>
    </row>
    <row r="1900" s="13" customFormat="1">
      <c r="A1900" s="13"/>
      <c r="B1900" s="187"/>
      <c r="C1900" s="13"/>
      <c r="D1900" s="188" t="s">
        <v>329</v>
      </c>
      <c r="E1900" s="189" t="s">
        <v>1</v>
      </c>
      <c r="F1900" s="190" t="s">
        <v>2006</v>
      </c>
      <c r="G1900" s="13"/>
      <c r="H1900" s="191">
        <v>61.200000000000003</v>
      </c>
      <c r="I1900" s="192"/>
      <c r="J1900" s="13"/>
      <c r="K1900" s="13"/>
      <c r="L1900" s="187"/>
      <c r="M1900" s="193"/>
      <c r="N1900" s="194"/>
      <c r="O1900" s="194"/>
      <c r="P1900" s="194"/>
      <c r="Q1900" s="194"/>
      <c r="R1900" s="194"/>
      <c r="S1900" s="194"/>
      <c r="T1900" s="195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189" t="s">
        <v>329</v>
      </c>
      <c r="AU1900" s="189" t="s">
        <v>85</v>
      </c>
      <c r="AV1900" s="13" t="s">
        <v>85</v>
      </c>
      <c r="AW1900" s="13" t="s">
        <v>33</v>
      </c>
      <c r="AX1900" s="13" t="s">
        <v>77</v>
      </c>
      <c r="AY1900" s="189" t="s">
        <v>321</v>
      </c>
    </row>
    <row r="1901" s="13" customFormat="1">
      <c r="A1901" s="13"/>
      <c r="B1901" s="187"/>
      <c r="C1901" s="13"/>
      <c r="D1901" s="188" t="s">
        <v>329</v>
      </c>
      <c r="E1901" s="189" t="s">
        <v>1</v>
      </c>
      <c r="F1901" s="190" t="s">
        <v>2007</v>
      </c>
      <c r="G1901" s="13"/>
      <c r="H1901" s="191">
        <v>184.17599999999999</v>
      </c>
      <c r="I1901" s="192"/>
      <c r="J1901" s="13"/>
      <c r="K1901" s="13"/>
      <c r="L1901" s="187"/>
      <c r="M1901" s="193"/>
      <c r="N1901" s="194"/>
      <c r="O1901" s="194"/>
      <c r="P1901" s="194"/>
      <c r="Q1901" s="194"/>
      <c r="R1901" s="194"/>
      <c r="S1901" s="194"/>
      <c r="T1901" s="195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189" t="s">
        <v>329</v>
      </c>
      <c r="AU1901" s="189" t="s">
        <v>85</v>
      </c>
      <c r="AV1901" s="13" t="s">
        <v>85</v>
      </c>
      <c r="AW1901" s="13" t="s">
        <v>33</v>
      </c>
      <c r="AX1901" s="13" t="s">
        <v>77</v>
      </c>
      <c r="AY1901" s="189" t="s">
        <v>321</v>
      </c>
    </row>
    <row r="1902" s="13" customFormat="1">
      <c r="A1902" s="13"/>
      <c r="B1902" s="187"/>
      <c r="C1902" s="13"/>
      <c r="D1902" s="188" t="s">
        <v>329</v>
      </c>
      <c r="E1902" s="189" t="s">
        <v>1</v>
      </c>
      <c r="F1902" s="190" t="s">
        <v>2008</v>
      </c>
      <c r="G1902" s="13"/>
      <c r="H1902" s="191">
        <v>3.2999999999999998</v>
      </c>
      <c r="I1902" s="192"/>
      <c r="J1902" s="13"/>
      <c r="K1902" s="13"/>
      <c r="L1902" s="187"/>
      <c r="M1902" s="193"/>
      <c r="N1902" s="194"/>
      <c r="O1902" s="194"/>
      <c r="P1902" s="194"/>
      <c r="Q1902" s="194"/>
      <c r="R1902" s="194"/>
      <c r="S1902" s="194"/>
      <c r="T1902" s="195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189" t="s">
        <v>329</v>
      </c>
      <c r="AU1902" s="189" t="s">
        <v>85</v>
      </c>
      <c r="AV1902" s="13" t="s">
        <v>85</v>
      </c>
      <c r="AW1902" s="13" t="s">
        <v>33</v>
      </c>
      <c r="AX1902" s="13" t="s">
        <v>77</v>
      </c>
      <c r="AY1902" s="189" t="s">
        <v>321</v>
      </c>
    </row>
    <row r="1903" s="14" customFormat="1">
      <c r="A1903" s="14"/>
      <c r="B1903" s="196"/>
      <c r="C1903" s="14"/>
      <c r="D1903" s="188" t="s">
        <v>329</v>
      </c>
      <c r="E1903" s="197" t="s">
        <v>1</v>
      </c>
      <c r="F1903" s="198" t="s">
        <v>2845</v>
      </c>
      <c r="G1903" s="14"/>
      <c r="H1903" s="199">
        <v>913.92100000000005</v>
      </c>
      <c r="I1903" s="200"/>
      <c r="J1903" s="14"/>
      <c r="K1903" s="14"/>
      <c r="L1903" s="196"/>
      <c r="M1903" s="201"/>
      <c r="N1903" s="202"/>
      <c r="O1903" s="202"/>
      <c r="P1903" s="202"/>
      <c r="Q1903" s="202"/>
      <c r="R1903" s="202"/>
      <c r="S1903" s="202"/>
      <c r="T1903" s="203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197" t="s">
        <v>329</v>
      </c>
      <c r="AU1903" s="197" t="s">
        <v>85</v>
      </c>
      <c r="AV1903" s="14" t="s">
        <v>88</v>
      </c>
      <c r="AW1903" s="14" t="s">
        <v>33</v>
      </c>
      <c r="AX1903" s="14" t="s">
        <v>77</v>
      </c>
      <c r="AY1903" s="197" t="s">
        <v>321</v>
      </c>
    </row>
    <row r="1904" s="15" customFormat="1">
      <c r="A1904" s="15"/>
      <c r="B1904" s="204"/>
      <c r="C1904" s="15"/>
      <c r="D1904" s="188" t="s">
        <v>329</v>
      </c>
      <c r="E1904" s="205" t="s">
        <v>1</v>
      </c>
      <c r="F1904" s="206" t="s">
        <v>442</v>
      </c>
      <c r="G1904" s="15"/>
      <c r="H1904" s="207">
        <v>2727.2849999999999</v>
      </c>
      <c r="I1904" s="208"/>
      <c r="J1904" s="15"/>
      <c r="K1904" s="15"/>
      <c r="L1904" s="204"/>
      <c r="M1904" s="209"/>
      <c r="N1904" s="210"/>
      <c r="O1904" s="210"/>
      <c r="P1904" s="210"/>
      <c r="Q1904" s="210"/>
      <c r="R1904" s="210"/>
      <c r="S1904" s="210"/>
      <c r="T1904" s="211"/>
      <c r="U1904" s="15"/>
      <c r="V1904" s="15"/>
      <c r="W1904" s="15"/>
      <c r="X1904" s="15"/>
      <c r="Y1904" s="15"/>
      <c r="Z1904" s="15"/>
      <c r="AA1904" s="15"/>
      <c r="AB1904" s="15"/>
      <c r="AC1904" s="15"/>
      <c r="AD1904" s="15"/>
      <c r="AE1904" s="15"/>
      <c r="AT1904" s="205" t="s">
        <v>329</v>
      </c>
      <c r="AU1904" s="205" t="s">
        <v>85</v>
      </c>
      <c r="AV1904" s="15" t="s">
        <v>91</v>
      </c>
      <c r="AW1904" s="15" t="s">
        <v>33</v>
      </c>
      <c r="AX1904" s="15" t="s">
        <v>8</v>
      </c>
      <c r="AY1904" s="205" t="s">
        <v>321</v>
      </c>
    </row>
    <row r="1905" s="2" customFormat="1" ht="33" customHeight="1">
      <c r="A1905" s="38"/>
      <c r="B1905" s="173"/>
      <c r="C1905" s="174" t="s">
        <v>2846</v>
      </c>
      <c r="D1905" s="174" t="s">
        <v>323</v>
      </c>
      <c r="E1905" s="175" t="s">
        <v>2847</v>
      </c>
      <c r="F1905" s="176" t="s">
        <v>2848</v>
      </c>
      <c r="G1905" s="177" t="s">
        <v>355</v>
      </c>
      <c r="H1905" s="178">
        <v>465.95999999999998</v>
      </c>
      <c r="I1905" s="179"/>
      <c r="J1905" s="180">
        <f>ROUND(I1905*H1905,0)</f>
        <v>0</v>
      </c>
      <c r="K1905" s="176" t="s">
        <v>327</v>
      </c>
      <c r="L1905" s="39"/>
      <c r="M1905" s="181" t="s">
        <v>1</v>
      </c>
      <c r="N1905" s="182" t="s">
        <v>42</v>
      </c>
      <c r="O1905" s="77"/>
      <c r="P1905" s="183">
        <f>O1905*H1905</f>
        <v>0</v>
      </c>
      <c r="Q1905" s="183">
        <v>0.00025839999999999999</v>
      </c>
      <c r="R1905" s="183">
        <f>Q1905*H1905</f>
        <v>0.12040406399999999</v>
      </c>
      <c r="S1905" s="183">
        <v>0</v>
      </c>
      <c r="T1905" s="184">
        <f>S1905*H1905</f>
        <v>0</v>
      </c>
      <c r="U1905" s="38"/>
      <c r="V1905" s="38"/>
      <c r="W1905" s="38"/>
      <c r="X1905" s="38"/>
      <c r="Y1905" s="38"/>
      <c r="Z1905" s="38"/>
      <c r="AA1905" s="38"/>
      <c r="AB1905" s="38"/>
      <c r="AC1905" s="38"/>
      <c r="AD1905" s="38"/>
      <c r="AE1905" s="38"/>
      <c r="AR1905" s="185" t="s">
        <v>415</v>
      </c>
      <c r="AT1905" s="185" t="s">
        <v>323</v>
      </c>
      <c r="AU1905" s="185" t="s">
        <v>85</v>
      </c>
      <c r="AY1905" s="19" t="s">
        <v>321</v>
      </c>
      <c r="BE1905" s="186">
        <f>IF(N1905="základní",J1905,0)</f>
        <v>0</v>
      </c>
      <c r="BF1905" s="186">
        <f>IF(N1905="snížená",J1905,0)</f>
        <v>0</v>
      </c>
      <c r="BG1905" s="186">
        <f>IF(N1905="zákl. přenesená",J1905,0)</f>
        <v>0</v>
      </c>
      <c r="BH1905" s="186">
        <f>IF(N1905="sníž. přenesená",J1905,0)</f>
        <v>0</v>
      </c>
      <c r="BI1905" s="186">
        <f>IF(N1905="nulová",J1905,0)</f>
        <v>0</v>
      </c>
      <c r="BJ1905" s="19" t="s">
        <v>8</v>
      </c>
      <c r="BK1905" s="186">
        <f>ROUND(I1905*H1905,0)</f>
        <v>0</v>
      </c>
      <c r="BL1905" s="19" t="s">
        <v>415</v>
      </c>
      <c r="BM1905" s="185" t="s">
        <v>2849</v>
      </c>
    </row>
    <row r="1906" s="13" customFormat="1">
      <c r="A1906" s="13"/>
      <c r="B1906" s="187"/>
      <c r="C1906" s="13"/>
      <c r="D1906" s="188" t="s">
        <v>329</v>
      </c>
      <c r="E1906" s="189" t="s">
        <v>1</v>
      </c>
      <c r="F1906" s="190" t="s">
        <v>2850</v>
      </c>
      <c r="G1906" s="13"/>
      <c r="H1906" s="191">
        <v>58.020000000000003</v>
      </c>
      <c r="I1906" s="192"/>
      <c r="J1906" s="13"/>
      <c r="K1906" s="13"/>
      <c r="L1906" s="187"/>
      <c r="M1906" s="193"/>
      <c r="N1906" s="194"/>
      <c r="O1906" s="194"/>
      <c r="P1906" s="194"/>
      <c r="Q1906" s="194"/>
      <c r="R1906" s="194"/>
      <c r="S1906" s="194"/>
      <c r="T1906" s="195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189" t="s">
        <v>329</v>
      </c>
      <c r="AU1906" s="189" t="s">
        <v>85</v>
      </c>
      <c r="AV1906" s="13" t="s">
        <v>85</v>
      </c>
      <c r="AW1906" s="13" t="s">
        <v>33</v>
      </c>
      <c r="AX1906" s="13" t="s">
        <v>77</v>
      </c>
      <c r="AY1906" s="189" t="s">
        <v>321</v>
      </c>
    </row>
    <row r="1907" s="13" customFormat="1">
      <c r="A1907" s="13"/>
      <c r="B1907" s="187"/>
      <c r="C1907" s="13"/>
      <c r="D1907" s="188" t="s">
        <v>329</v>
      </c>
      <c r="E1907" s="189" t="s">
        <v>1</v>
      </c>
      <c r="F1907" s="190" t="s">
        <v>2851</v>
      </c>
      <c r="G1907" s="13"/>
      <c r="H1907" s="191">
        <v>52.560000000000002</v>
      </c>
      <c r="I1907" s="192"/>
      <c r="J1907" s="13"/>
      <c r="K1907" s="13"/>
      <c r="L1907" s="187"/>
      <c r="M1907" s="193"/>
      <c r="N1907" s="194"/>
      <c r="O1907" s="194"/>
      <c r="P1907" s="194"/>
      <c r="Q1907" s="194"/>
      <c r="R1907" s="194"/>
      <c r="S1907" s="194"/>
      <c r="T1907" s="195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189" t="s">
        <v>329</v>
      </c>
      <c r="AU1907" s="189" t="s">
        <v>85</v>
      </c>
      <c r="AV1907" s="13" t="s">
        <v>85</v>
      </c>
      <c r="AW1907" s="13" t="s">
        <v>33</v>
      </c>
      <c r="AX1907" s="13" t="s">
        <v>77</v>
      </c>
      <c r="AY1907" s="189" t="s">
        <v>321</v>
      </c>
    </row>
    <row r="1908" s="13" customFormat="1">
      <c r="A1908" s="13"/>
      <c r="B1908" s="187"/>
      <c r="C1908" s="13"/>
      <c r="D1908" s="188" t="s">
        <v>329</v>
      </c>
      <c r="E1908" s="189" t="s">
        <v>1</v>
      </c>
      <c r="F1908" s="190" t="s">
        <v>2852</v>
      </c>
      <c r="G1908" s="13"/>
      <c r="H1908" s="191">
        <v>44.759999999999998</v>
      </c>
      <c r="I1908" s="192"/>
      <c r="J1908" s="13"/>
      <c r="K1908" s="13"/>
      <c r="L1908" s="187"/>
      <c r="M1908" s="193"/>
      <c r="N1908" s="194"/>
      <c r="O1908" s="194"/>
      <c r="P1908" s="194"/>
      <c r="Q1908" s="194"/>
      <c r="R1908" s="194"/>
      <c r="S1908" s="194"/>
      <c r="T1908" s="195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189" t="s">
        <v>329</v>
      </c>
      <c r="AU1908" s="189" t="s">
        <v>85</v>
      </c>
      <c r="AV1908" s="13" t="s">
        <v>85</v>
      </c>
      <c r="AW1908" s="13" t="s">
        <v>33</v>
      </c>
      <c r="AX1908" s="13" t="s">
        <v>77</v>
      </c>
      <c r="AY1908" s="189" t="s">
        <v>321</v>
      </c>
    </row>
    <row r="1909" s="13" customFormat="1">
      <c r="A1909" s="13"/>
      <c r="B1909" s="187"/>
      <c r="C1909" s="13"/>
      <c r="D1909" s="188" t="s">
        <v>329</v>
      </c>
      <c r="E1909" s="189" t="s">
        <v>1</v>
      </c>
      <c r="F1909" s="190" t="s">
        <v>2853</v>
      </c>
      <c r="G1909" s="13"/>
      <c r="H1909" s="191">
        <v>87.525000000000006</v>
      </c>
      <c r="I1909" s="192"/>
      <c r="J1909" s="13"/>
      <c r="K1909" s="13"/>
      <c r="L1909" s="187"/>
      <c r="M1909" s="193"/>
      <c r="N1909" s="194"/>
      <c r="O1909" s="194"/>
      <c r="P1909" s="194"/>
      <c r="Q1909" s="194"/>
      <c r="R1909" s="194"/>
      <c r="S1909" s="194"/>
      <c r="T1909" s="195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189" t="s">
        <v>329</v>
      </c>
      <c r="AU1909" s="189" t="s">
        <v>85</v>
      </c>
      <c r="AV1909" s="13" t="s">
        <v>85</v>
      </c>
      <c r="AW1909" s="13" t="s">
        <v>33</v>
      </c>
      <c r="AX1909" s="13" t="s">
        <v>77</v>
      </c>
      <c r="AY1909" s="189" t="s">
        <v>321</v>
      </c>
    </row>
    <row r="1910" s="13" customFormat="1">
      <c r="A1910" s="13"/>
      <c r="B1910" s="187"/>
      <c r="C1910" s="13"/>
      <c r="D1910" s="188" t="s">
        <v>329</v>
      </c>
      <c r="E1910" s="189" t="s">
        <v>1</v>
      </c>
      <c r="F1910" s="190" t="s">
        <v>2854</v>
      </c>
      <c r="G1910" s="13"/>
      <c r="H1910" s="191">
        <v>21.329999999999998</v>
      </c>
      <c r="I1910" s="192"/>
      <c r="J1910" s="13"/>
      <c r="K1910" s="13"/>
      <c r="L1910" s="187"/>
      <c r="M1910" s="193"/>
      <c r="N1910" s="194"/>
      <c r="O1910" s="194"/>
      <c r="P1910" s="194"/>
      <c r="Q1910" s="194"/>
      <c r="R1910" s="194"/>
      <c r="S1910" s="194"/>
      <c r="T1910" s="195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189" t="s">
        <v>329</v>
      </c>
      <c r="AU1910" s="189" t="s">
        <v>85</v>
      </c>
      <c r="AV1910" s="13" t="s">
        <v>85</v>
      </c>
      <c r="AW1910" s="13" t="s">
        <v>33</v>
      </c>
      <c r="AX1910" s="13" t="s">
        <v>77</v>
      </c>
      <c r="AY1910" s="189" t="s">
        <v>321</v>
      </c>
    </row>
    <row r="1911" s="13" customFormat="1">
      <c r="A1911" s="13"/>
      <c r="B1911" s="187"/>
      <c r="C1911" s="13"/>
      <c r="D1911" s="188" t="s">
        <v>329</v>
      </c>
      <c r="E1911" s="189" t="s">
        <v>1</v>
      </c>
      <c r="F1911" s="190" t="s">
        <v>2855</v>
      </c>
      <c r="G1911" s="13"/>
      <c r="H1911" s="191">
        <v>44.460000000000001</v>
      </c>
      <c r="I1911" s="192"/>
      <c r="J1911" s="13"/>
      <c r="K1911" s="13"/>
      <c r="L1911" s="187"/>
      <c r="M1911" s="193"/>
      <c r="N1911" s="194"/>
      <c r="O1911" s="194"/>
      <c r="P1911" s="194"/>
      <c r="Q1911" s="194"/>
      <c r="R1911" s="194"/>
      <c r="S1911" s="194"/>
      <c r="T1911" s="195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189" t="s">
        <v>329</v>
      </c>
      <c r="AU1911" s="189" t="s">
        <v>85</v>
      </c>
      <c r="AV1911" s="13" t="s">
        <v>85</v>
      </c>
      <c r="AW1911" s="13" t="s">
        <v>33</v>
      </c>
      <c r="AX1911" s="13" t="s">
        <v>77</v>
      </c>
      <c r="AY1911" s="189" t="s">
        <v>321</v>
      </c>
    </row>
    <row r="1912" s="13" customFormat="1">
      <c r="A1912" s="13"/>
      <c r="B1912" s="187"/>
      <c r="C1912" s="13"/>
      <c r="D1912" s="188" t="s">
        <v>329</v>
      </c>
      <c r="E1912" s="189" t="s">
        <v>1</v>
      </c>
      <c r="F1912" s="190" t="s">
        <v>2856</v>
      </c>
      <c r="G1912" s="13"/>
      <c r="H1912" s="191">
        <v>25.350000000000001</v>
      </c>
      <c r="I1912" s="192"/>
      <c r="J1912" s="13"/>
      <c r="K1912" s="13"/>
      <c r="L1912" s="187"/>
      <c r="M1912" s="193"/>
      <c r="N1912" s="194"/>
      <c r="O1912" s="194"/>
      <c r="P1912" s="194"/>
      <c r="Q1912" s="194"/>
      <c r="R1912" s="194"/>
      <c r="S1912" s="194"/>
      <c r="T1912" s="195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189" t="s">
        <v>329</v>
      </c>
      <c r="AU1912" s="189" t="s">
        <v>85</v>
      </c>
      <c r="AV1912" s="13" t="s">
        <v>85</v>
      </c>
      <c r="AW1912" s="13" t="s">
        <v>33</v>
      </c>
      <c r="AX1912" s="13" t="s">
        <v>77</v>
      </c>
      <c r="AY1912" s="189" t="s">
        <v>321</v>
      </c>
    </row>
    <row r="1913" s="13" customFormat="1">
      <c r="A1913" s="13"/>
      <c r="B1913" s="187"/>
      <c r="C1913" s="13"/>
      <c r="D1913" s="188" t="s">
        <v>329</v>
      </c>
      <c r="E1913" s="189" t="s">
        <v>1</v>
      </c>
      <c r="F1913" s="190" t="s">
        <v>2857</v>
      </c>
      <c r="G1913" s="13"/>
      <c r="H1913" s="191">
        <v>25.350000000000001</v>
      </c>
      <c r="I1913" s="192"/>
      <c r="J1913" s="13"/>
      <c r="K1913" s="13"/>
      <c r="L1913" s="187"/>
      <c r="M1913" s="193"/>
      <c r="N1913" s="194"/>
      <c r="O1913" s="194"/>
      <c r="P1913" s="194"/>
      <c r="Q1913" s="194"/>
      <c r="R1913" s="194"/>
      <c r="S1913" s="194"/>
      <c r="T1913" s="195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189" t="s">
        <v>329</v>
      </c>
      <c r="AU1913" s="189" t="s">
        <v>85</v>
      </c>
      <c r="AV1913" s="13" t="s">
        <v>85</v>
      </c>
      <c r="AW1913" s="13" t="s">
        <v>33</v>
      </c>
      <c r="AX1913" s="13" t="s">
        <v>77</v>
      </c>
      <c r="AY1913" s="189" t="s">
        <v>321</v>
      </c>
    </row>
    <row r="1914" s="13" customFormat="1">
      <c r="A1914" s="13"/>
      <c r="B1914" s="187"/>
      <c r="C1914" s="13"/>
      <c r="D1914" s="188" t="s">
        <v>329</v>
      </c>
      <c r="E1914" s="189" t="s">
        <v>1</v>
      </c>
      <c r="F1914" s="190" t="s">
        <v>2858</v>
      </c>
      <c r="G1914" s="13"/>
      <c r="H1914" s="191">
        <v>36.780000000000001</v>
      </c>
      <c r="I1914" s="192"/>
      <c r="J1914" s="13"/>
      <c r="K1914" s="13"/>
      <c r="L1914" s="187"/>
      <c r="M1914" s="193"/>
      <c r="N1914" s="194"/>
      <c r="O1914" s="194"/>
      <c r="P1914" s="194"/>
      <c r="Q1914" s="194"/>
      <c r="R1914" s="194"/>
      <c r="S1914" s="194"/>
      <c r="T1914" s="195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189" t="s">
        <v>329</v>
      </c>
      <c r="AU1914" s="189" t="s">
        <v>85</v>
      </c>
      <c r="AV1914" s="13" t="s">
        <v>85</v>
      </c>
      <c r="AW1914" s="13" t="s">
        <v>33</v>
      </c>
      <c r="AX1914" s="13" t="s">
        <v>77</v>
      </c>
      <c r="AY1914" s="189" t="s">
        <v>321</v>
      </c>
    </row>
    <row r="1915" s="13" customFormat="1">
      <c r="A1915" s="13"/>
      <c r="B1915" s="187"/>
      <c r="C1915" s="13"/>
      <c r="D1915" s="188" t="s">
        <v>329</v>
      </c>
      <c r="E1915" s="189" t="s">
        <v>1</v>
      </c>
      <c r="F1915" s="190" t="s">
        <v>2859</v>
      </c>
      <c r="G1915" s="13"/>
      <c r="H1915" s="191">
        <v>46.530000000000001</v>
      </c>
      <c r="I1915" s="192"/>
      <c r="J1915" s="13"/>
      <c r="K1915" s="13"/>
      <c r="L1915" s="187"/>
      <c r="M1915" s="193"/>
      <c r="N1915" s="194"/>
      <c r="O1915" s="194"/>
      <c r="P1915" s="194"/>
      <c r="Q1915" s="194"/>
      <c r="R1915" s="194"/>
      <c r="S1915" s="194"/>
      <c r="T1915" s="195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189" t="s">
        <v>329</v>
      </c>
      <c r="AU1915" s="189" t="s">
        <v>85</v>
      </c>
      <c r="AV1915" s="13" t="s">
        <v>85</v>
      </c>
      <c r="AW1915" s="13" t="s">
        <v>33</v>
      </c>
      <c r="AX1915" s="13" t="s">
        <v>77</v>
      </c>
      <c r="AY1915" s="189" t="s">
        <v>321</v>
      </c>
    </row>
    <row r="1916" s="13" customFormat="1">
      <c r="A1916" s="13"/>
      <c r="B1916" s="187"/>
      <c r="C1916" s="13"/>
      <c r="D1916" s="188" t="s">
        <v>329</v>
      </c>
      <c r="E1916" s="189" t="s">
        <v>1</v>
      </c>
      <c r="F1916" s="190" t="s">
        <v>2860</v>
      </c>
      <c r="G1916" s="13"/>
      <c r="H1916" s="191">
        <v>23.295000000000002</v>
      </c>
      <c r="I1916" s="192"/>
      <c r="J1916" s="13"/>
      <c r="K1916" s="13"/>
      <c r="L1916" s="187"/>
      <c r="M1916" s="193"/>
      <c r="N1916" s="194"/>
      <c r="O1916" s="194"/>
      <c r="P1916" s="194"/>
      <c r="Q1916" s="194"/>
      <c r="R1916" s="194"/>
      <c r="S1916" s="194"/>
      <c r="T1916" s="195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189" t="s">
        <v>329</v>
      </c>
      <c r="AU1916" s="189" t="s">
        <v>85</v>
      </c>
      <c r="AV1916" s="13" t="s">
        <v>85</v>
      </c>
      <c r="AW1916" s="13" t="s">
        <v>33</v>
      </c>
      <c r="AX1916" s="13" t="s">
        <v>77</v>
      </c>
      <c r="AY1916" s="189" t="s">
        <v>321</v>
      </c>
    </row>
    <row r="1917" s="14" customFormat="1">
      <c r="A1917" s="14"/>
      <c r="B1917" s="196"/>
      <c r="C1917" s="14"/>
      <c r="D1917" s="188" t="s">
        <v>329</v>
      </c>
      <c r="E1917" s="197" t="s">
        <v>1</v>
      </c>
      <c r="F1917" s="198" t="s">
        <v>346</v>
      </c>
      <c r="G1917" s="14"/>
      <c r="H1917" s="199">
        <v>465.95999999999998</v>
      </c>
      <c r="I1917" s="200"/>
      <c r="J1917" s="14"/>
      <c r="K1917" s="14"/>
      <c r="L1917" s="196"/>
      <c r="M1917" s="201"/>
      <c r="N1917" s="202"/>
      <c r="O1917" s="202"/>
      <c r="P1917" s="202"/>
      <c r="Q1917" s="202"/>
      <c r="R1917" s="202"/>
      <c r="S1917" s="202"/>
      <c r="T1917" s="203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197" t="s">
        <v>329</v>
      </c>
      <c r="AU1917" s="197" t="s">
        <v>85</v>
      </c>
      <c r="AV1917" s="14" t="s">
        <v>88</v>
      </c>
      <c r="AW1917" s="14" t="s">
        <v>33</v>
      </c>
      <c r="AX1917" s="14" t="s">
        <v>8</v>
      </c>
      <c r="AY1917" s="197" t="s">
        <v>321</v>
      </c>
    </row>
    <row r="1918" s="2" customFormat="1" ht="24.15" customHeight="1">
      <c r="A1918" s="38"/>
      <c r="B1918" s="173"/>
      <c r="C1918" s="174" t="s">
        <v>2861</v>
      </c>
      <c r="D1918" s="174" t="s">
        <v>323</v>
      </c>
      <c r="E1918" s="175" t="s">
        <v>2862</v>
      </c>
      <c r="F1918" s="176" t="s">
        <v>2863</v>
      </c>
      <c r="G1918" s="177" t="s">
        <v>355</v>
      </c>
      <c r="H1918" s="178">
        <v>2727.2849999999999</v>
      </c>
      <c r="I1918" s="179"/>
      <c r="J1918" s="180">
        <f>ROUND(I1918*H1918,0)</f>
        <v>0</v>
      </c>
      <c r="K1918" s="176" t="s">
        <v>327</v>
      </c>
      <c r="L1918" s="39"/>
      <c r="M1918" s="181" t="s">
        <v>1</v>
      </c>
      <c r="N1918" s="182" t="s">
        <v>42</v>
      </c>
      <c r="O1918" s="77"/>
      <c r="P1918" s="183">
        <f>O1918*H1918</f>
        <v>0</v>
      </c>
      <c r="Q1918" s="183">
        <v>0.00028600000000000001</v>
      </c>
      <c r="R1918" s="183">
        <f>Q1918*H1918</f>
        <v>0.78000351000000001</v>
      </c>
      <c r="S1918" s="183">
        <v>0</v>
      </c>
      <c r="T1918" s="184">
        <f>S1918*H1918</f>
        <v>0</v>
      </c>
      <c r="U1918" s="38"/>
      <c r="V1918" s="38"/>
      <c r="W1918" s="38"/>
      <c r="X1918" s="38"/>
      <c r="Y1918" s="38"/>
      <c r="Z1918" s="38"/>
      <c r="AA1918" s="38"/>
      <c r="AB1918" s="38"/>
      <c r="AC1918" s="38"/>
      <c r="AD1918" s="38"/>
      <c r="AE1918" s="38"/>
      <c r="AR1918" s="185" t="s">
        <v>415</v>
      </c>
      <c r="AT1918" s="185" t="s">
        <v>323</v>
      </c>
      <c r="AU1918" s="185" t="s">
        <v>85</v>
      </c>
      <c r="AY1918" s="19" t="s">
        <v>321</v>
      </c>
      <c r="BE1918" s="186">
        <f>IF(N1918="základní",J1918,0)</f>
        <v>0</v>
      </c>
      <c r="BF1918" s="186">
        <f>IF(N1918="snížená",J1918,0)</f>
        <v>0</v>
      </c>
      <c r="BG1918" s="186">
        <f>IF(N1918="zákl. přenesená",J1918,0)</f>
        <v>0</v>
      </c>
      <c r="BH1918" s="186">
        <f>IF(N1918="sníž. přenesená",J1918,0)</f>
        <v>0</v>
      </c>
      <c r="BI1918" s="186">
        <f>IF(N1918="nulová",J1918,0)</f>
        <v>0</v>
      </c>
      <c r="BJ1918" s="19" t="s">
        <v>8</v>
      </c>
      <c r="BK1918" s="186">
        <f>ROUND(I1918*H1918,0)</f>
        <v>0</v>
      </c>
      <c r="BL1918" s="19" t="s">
        <v>415</v>
      </c>
      <c r="BM1918" s="185" t="s">
        <v>2864</v>
      </c>
    </row>
    <row r="1919" s="13" customFormat="1">
      <c r="A1919" s="13"/>
      <c r="B1919" s="187"/>
      <c r="C1919" s="13"/>
      <c r="D1919" s="188" t="s">
        <v>329</v>
      </c>
      <c r="E1919" s="189" t="s">
        <v>1</v>
      </c>
      <c r="F1919" s="190" t="s">
        <v>123</v>
      </c>
      <c r="G1919" s="13"/>
      <c r="H1919" s="191">
        <v>81.819000000000003</v>
      </c>
      <c r="I1919" s="192"/>
      <c r="J1919" s="13"/>
      <c r="K1919" s="13"/>
      <c r="L1919" s="187"/>
      <c r="M1919" s="193"/>
      <c r="N1919" s="194"/>
      <c r="O1919" s="194"/>
      <c r="P1919" s="194"/>
      <c r="Q1919" s="194"/>
      <c r="R1919" s="194"/>
      <c r="S1919" s="194"/>
      <c r="T1919" s="195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189" t="s">
        <v>329</v>
      </c>
      <c r="AU1919" s="189" t="s">
        <v>85</v>
      </c>
      <c r="AV1919" s="13" t="s">
        <v>85</v>
      </c>
      <c r="AW1919" s="13" t="s">
        <v>33</v>
      </c>
      <c r="AX1919" s="13" t="s">
        <v>77</v>
      </c>
      <c r="AY1919" s="189" t="s">
        <v>321</v>
      </c>
    </row>
    <row r="1920" s="13" customFormat="1">
      <c r="A1920" s="13"/>
      <c r="B1920" s="187"/>
      <c r="C1920" s="13"/>
      <c r="D1920" s="188" t="s">
        <v>329</v>
      </c>
      <c r="E1920" s="189" t="s">
        <v>1</v>
      </c>
      <c r="F1920" s="190" t="s">
        <v>127</v>
      </c>
      <c r="G1920" s="13"/>
      <c r="H1920" s="191">
        <v>1618.4970000000001</v>
      </c>
      <c r="I1920" s="192"/>
      <c r="J1920" s="13"/>
      <c r="K1920" s="13"/>
      <c r="L1920" s="187"/>
      <c r="M1920" s="193"/>
      <c r="N1920" s="194"/>
      <c r="O1920" s="194"/>
      <c r="P1920" s="194"/>
      <c r="Q1920" s="194"/>
      <c r="R1920" s="194"/>
      <c r="S1920" s="194"/>
      <c r="T1920" s="195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189" t="s">
        <v>329</v>
      </c>
      <c r="AU1920" s="189" t="s">
        <v>85</v>
      </c>
      <c r="AV1920" s="13" t="s">
        <v>85</v>
      </c>
      <c r="AW1920" s="13" t="s">
        <v>33</v>
      </c>
      <c r="AX1920" s="13" t="s">
        <v>77</v>
      </c>
      <c r="AY1920" s="189" t="s">
        <v>321</v>
      </c>
    </row>
    <row r="1921" s="13" customFormat="1">
      <c r="A1921" s="13"/>
      <c r="B1921" s="187"/>
      <c r="C1921" s="13"/>
      <c r="D1921" s="188" t="s">
        <v>329</v>
      </c>
      <c r="E1921" s="189" t="s">
        <v>1</v>
      </c>
      <c r="F1921" s="190" t="s">
        <v>130</v>
      </c>
      <c r="G1921" s="13"/>
      <c r="H1921" s="191">
        <v>45.549999999999997</v>
      </c>
      <c r="I1921" s="192"/>
      <c r="J1921" s="13"/>
      <c r="K1921" s="13"/>
      <c r="L1921" s="187"/>
      <c r="M1921" s="193"/>
      <c r="N1921" s="194"/>
      <c r="O1921" s="194"/>
      <c r="P1921" s="194"/>
      <c r="Q1921" s="194"/>
      <c r="R1921" s="194"/>
      <c r="S1921" s="194"/>
      <c r="T1921" s="195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189" t="s">
        <v>329</v>
      </c>
      <c r="AU1921" s="189" t="s">
        <v>85</v>
      </c>
      <c r="AV1921" s="13" t="s">
        <v>85</v>
      </c>
      <c r="AW1921" s="13" t="s">
        <v>33</v>
      </c>
      <c r="AX1921" s="13" t="s">
        <v>77</v>
      </c>
      <c r="AY1921" s="189" t="s">
        <v>321</v>
      </c>
    </row>
    <row r="1922" s="13" customFormat="1">
      <c r="A1922" s="13"/>
      <c r="B1922" s="187"/>
      <c r="C1922" s="13"/>
      <c r="D1922" s="188" t="s">
        <v>329</v>
      </c>
      <c r="E1922" s="189" t="s">
        <v>1</v>
      </c>
      <c r="F1922" s="190" t="s">
        <v>133</v>
      </c>
      <c r="G1922" s="13"/>
      <c r="H1922" s="191">
        <v>67.498000000000005</v>
      </c>
      <c r="I1922" s="192"/>
      <c r="J1922" s="13"/>
      <c r="K1922" s="13"/>
      <c r="L1922" s="187"/>
      <c r="M1922" s="193"/>
      <c r="N1922" s="194"/>
      <c r="O1922" s="194"/>
      <c r="P1922" s="194"/>
      <c r="Q1922" s="194"/>
      <c r="R1922" s="194"/>
      <c r="S1922" s="194"/>
      <c r="T1922" s="195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189" t="s">
        <v>329</v>
      </c>
      <c r="AU1922" s="189" t="s">
        <v>85</v>
      </c>
      <c r="AV1922" s="13" t="s">
        <v>85</v>
      </c>
      <c r="AW1922" s="13" t="s">
        <v>33</v>
      </c>
      <c r="AX1922" s="13" t="s">
        <v>77</v>
      </c>
      <c r="AY1922" s="189" t="s">
        <v>321</v>
      </c>
    </row>
    <row r="1923" s="14" customFormat="1">
      <c r="A1923" s="14"/>
      <c r="B1923" s="196"/>
      <c r="C1923" s="14"/>
      <c r="D1923" s="188" t="s">
        <v>329</v>
      </c>
      <c r="E1923" s="197" t="s">
        <v>1</v>
      </c>
      <c r="F1923" s="198" t="s">
        <v>2843</v>
      </c>
      <c r="G1923" s="14"/>
      <c r="H1923" s="199">
        <v>1813.364</v>
      </c>
      <c r="I1923" s="200"/>
      <c r="J1923" s="14"/>
      <c r="K1923" s="14"/>
      <c r="L1923" s="196"/>
      <c r="M1923" s="201"/>
      <c r="N1923" s="202"/>
      <c r="O1923" s="202"/>
      <c r="P1923" s="202"/>
      <c r="Q1923" s="202"/>
      <c r="R1923" s="202"/>
      <c r="S1923" s="202"/>
      <c r="T1923" s="203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197" t="s">
        <v>329</v>
      </c>
      <c r="AU1923" s="197" t="s">
        <v>85</v>
      </c>
      <c r="AV1923" s="14" t="s">
        <v>88</v>
      </c>
      <c r="AW1923" s="14" t="s">
        <v>33</v>
      </c>
      <c r="AX1923" s="14" t="s">
        <v>77</v>
      </c>
      <c r="AY1923" s="197" t="s">
        <v>321</v>
      </c>
    </row>
    <row r="1924" s="13" customFormat="1">
      <c r="A1924" s="13"/>
      <c r="B1924" s="187"/>
      <c r="C1924" s="13"/>
      <c r="D1924" s="188" t="s">
        <v>329</v>
      </c>
      <c r="E1924" s="189" t="s">
        <v>1</v>
      </c>
      <c r="F1924" s="190" t="s">
        <v>2844</v>
      </c>
      <c r="G1924" s="13"/>
      <c r="H1924" s="191">
        <v>11.726000000000001</v>
      </c>
      <c r="I1924" s="192"/>
      <c r="J1924" s="13"/>
      <c r="K1924" s="13"/>
      <c r="L1924" s="187"/>
      <c r="M1924" s="193"/>
      <c r="N1924" s="194"/>
      <c r="O1924" s="194"/>
      <c r="P1924" s="194"/>
      <c r="Q1924" s="194"/>
      <c r="R1924" s="194"/>
      <c r="S1924" s="194"/>
      <c r="T1924" s="195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189" t="s">
        <v>329</v>
      </c>
      <c r="AU1924" s="189" t="s">
        <v>85</v>
      </c>
      <c r="AV1924" s="13" t="s">
        <v>85</v>
      </c>
      <c r="AW1924" s="13" t="s">
        <v>33</v>
      </c>
      <c r="AX1924" s="13" t="s">
        <v>77</v>
      </c>
      <c r="AY1924" s="189" t="s">
        <v>321</v>
      </c>
    </row>
    <row r="1925" s="13" customFormat="1">
      <c r="A1925" s="13"/>
      <c r="B1925" s="187"/>
      <c r="C1925" s="13"/>
      <c r="D1925" s="188" t="s">
        <v>329</v>
      </c>
      <c r="E1925" s="189" t="s">
        <v>1</v>
      </c>
      <c r="F1925" s="190" t="s">
        <v>225</v>
      </c>
      <c r="G1925" s="13"/>
      <c r="H1925" s="191">
        <v>216.846</v>
      </c>
      <c r="I1925" s="192"/>
      <c r="J1925" s="13"/>
      <c r="K1925" s="13"/>
      <c r="L1925" s="187"/>
      <c r="M1925" s="193"/>
      <c r="N1925" s="194"/>
      <c r="O1925" s="194"/>
      <c r="P1925" s="194"/>
      <c r="Q1925" s="194"/>
      <c r="R1925" s="194"/>
      <c r="S1925" s="194"/>
      <c r="T1925" s="195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189" t="s">
        <v>329</v>
      </c>
      <c r="AU1925" s="189" t="s">
        <v>85</v>
      </c>
      <c r="AV1925" s="13" t="s">
        <v>85</v>
      </c>
      <c r="AW1925" s="13" t="s">
        <v>33</v>
      </c>
      <c r="AX1925" s="13" t="s">
        <v>77</v>
      </c>
      <c r="AY1925" s="189" t="s">
        <v>321</v>
      </c>
    </row>
    <row r="1926" s="13" customFormat="1">
      <c r="A1926" s="13"/>
      <c r="B1926" s="187"/>
      <c r="C1926" s="13"/>
      <c r="D1926" s="188" t="s">
        <v>329</v>
      </c>
      <c r="E1926" s="189" t="s">
        <v>1</v>
      </c>
      <c r="F1926" s="190" t="s">
        <v>228</v>
      </c>
      <c r="G1926" s="13"/>
      <c r="H1926" s="191">
        <v>25.399999999999999</v>
      </c>
      <c r="I1926" s="192"/>
      <c r="J1926" s="13"/>
      <c r="K1926" s="13"/>
      <c r="L1926" s="187"/>
      <c r="M1926" s="193"/>
      <c r="N1926" s="194"/>
      <c r="O1926" s="194"/>
      <c r="P1926" s="194"/>
      <c r="Q1926" s="194"/>
      <c r="R1926" s="194"/>
      <c r="S1926" s="194"/>
      <c r="T1926" s="195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189" t="s">
        <v>329</v>
      </c>
      <c r="AU1926" s="189" t="s">
        <v>85</v>
      </c>
      <c r="AV1926" s="13" t="s">
        <v>85</v>
      </c>
      <c r="AW1926" s="13" t="s">
        <v>33</v>
      </c>
      <c r="AX1926" s="13" t="s">
        <v>77</v>
      </c>
      <c r="AY1926" s="189" t="s">
        <v>321</v>
      </c>
    </row>
    <row r="1927" s="13" customFormat="1">
      <c r="A1927" s="13"/>
      <c r="B1927" s="187"/>
      <c r="C1927" s="13"/>
      <c r="D1927" s="188" t="s">
        <v>329</v>
      </c>
      <c r="E1927" s="189" t="s">
        <v>1</v>
      </c>
      <c r="F1927" s="190" t="s">
        <v>231</v>
      </c>
      <c r="G1927" s="13"/>
      <c r="H1927" s="191">
        <v>411.27300000000002</v>
      </c>
      <c r="I1927" s="192"/>
      <c r="J1927" s="13"/>
      <c r="K1927" s="13"/>
      <c r="L1927" s="187"/>
      <c r="M1927" s="193"/>
      <c r="N1927" s="194"/>
      <c r="O1927" s="194"/>
      <c r="P1927" s="194"/>
      <c r="Q1927" s="194"/>
      <c r="R1927" s="194"/>
      <c r="S1927" s="194"/>
      <c r="T1927" s="195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189" t="s">
        <v>329</v>
      </c>
      <c r="AU1927" s="189" t="s">
        <v>85</v>
      </c>
      <c r="AV1927" s="13" t="s">
        <v>85</v>
      </c>
      <c r="AW1927" s="13" t="s">
        <v>33</v>
      </c>
      <c r="AX1927" s="13" t="s">
        <v>77</v>
      </c>
      <c r="AY1927" s="189" t="s">
        <v>321</v>
      </c>
    </row>
    <row r="1928" s="13" customFormat="1">
      <c r="A1928" s="13"/>
      <c r="B1928" s="187"/>
      <c r="C1928" s="13"/>
      <c r="D1928" s="188" t="s">
        <v>329</v>
      </c>
      <c r="E1928" s="189" t="s">
        <v>1</v>
      </c>
      <c r="F1928" s="190" t="s">
        <v>2006</v>
      </c>
      <c r="G1928" s="13"/>
      <c r="H1928" s="191">
        <v>61.200000000000003</v>
      </c>
      <c r="I1928" s="192"/>
      <c r="J1928" s="13"/>
      <c r="K1928" s="13"/>
      <c r="L1928" s="187"/>
      <c r="M1928" s="193"/>
      <c r="N1928" s="194"/>
      <c r="O1928" s="194"/>
      <c r="P1928" s="194"/>
      <c r="Q1928" s="194"/>
      <c r="R1928" s="194"/>
      <c r="S1928" s="194"/>
      <c r="T1928" s="195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189" t="s">
        <v>329</v>
      </c>
      <c r="AU1928" s="189" t="s">
        <v>85</v>
      </c>
      <c r="AV1928" s="13" t="s">
        <v>85</v>
      </c>
      <c r="AW1928" s="13" t="s">
        <v>33</v>
      </c>
      <c r="AX1928" s="13" t="s">
        <v>77</v>
      </c>
      <c r="AY1928" s="189" t="s">
        <v>321</v>
      </c>
    </row>
    <row r="1929" s="13" customFormat="1">
      <c r="A1929" s="13"/>
      <c r="B1929" s="187"/>
      <c r="C1929" s="13"/>
      <c r="D1929" s="188" t="s">
        <v>329</v>
      </c>
      <c r="E1929" s="189" t="s">
        <v>1</v>
      </c>
      <c r="F1929" s="190" t="s">
        <v>2007</v>
      </c>
      <c r="G1929" s="13"/>
      <c r="H1929" s="191">
        <v>184.17599999999999</v>
      </c>
      <c r="I1929" s="192"/>
      <c r="J1929" s="13"/>
      <c r="K1929" s="13"/>
      <c r="L1929" s="187"/>
      <c r="M1929" s="193"/>
      <c r="N1929" s="194"/>
      <c r="O1929" s="194"/>
      <c r="P1929" s="194"/>
      <c r="Q1929" s="194"/>
      <c r="R1929" s="194"/>
      <c r="S1929" s="194"/>
      <c r="T1929" s="195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189" t="s">
        <v>329</v>
      </c>
      <c r="AU1929" s="189" t="s">
        <v>85</v>
      </c>
      <c r="AV1929" s="13" t="s">
        <v>85</v>
      </c>
      <c r="AW1929" s="13" t="s">
        <v>33</v>
      </c>
      <c r="AX1929" s="13" t="s">
        <v>77</v>
      </c>
      <c r="AY1929" s="189" t="s">
        <v>321</v>
      </c>
    </row>
    <row r="1930" s="13" customFormat="1">
      <c r="A1930" s="13"/>
      <c r="B1930" s="187"/>
      <c r="C1930" s="13"/>
      <c r="D1930" s="188" t="s">
        <v>329</v>
      </c>
      <c r="E1930" s="189" t="s">
        <v>1</v>
      </c>
      <c r="F1930" s="190" t="s">
        <v>2008</v>
      </c>
      <c r="G1930" s="13"/>
      <c r="H1930" s="191">
        <v>3.2999999999999998</v>
      </c>
      <c r="I1930" s="192"/>
      <c r="J1930" s="13"/>
      <c r="K1930" s="13"/>
      <c r="L1930" s="187"/>
      <c r="M1930" s="193"/>
      <c r="N1930" s="194"/>
      <c r="O1930" s="194"/>
      <c r="P1930" s="194"/>
      <c r="Q1930" s="194"/>
      <c r="R1930" s="194"/>
      <c r="S1930" s="194"/>
      <c r="T1930" s="195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189" t="s">
        <v>329</v>
      </c>
      <c r="AU1930" s="189" t="s">
        <v>85</v>
      </c>
      <c r="AV1930" s="13" t="s">
        <v>85</v>
      </c>
      <c r="AW1930" s="13" t="s">
        <v>33</v>
      </c>
      <c r="AX1930" s="13" t="s">
        <v>77</v>
      </c>
      <c r="AY1930" s="189" t="s">
        <v>321</v>
      </c>
    </row>
    <row r="1931" s="14" customFormat="1">
      <c r="A1931" s="14"/>
      <c r="B1931" s="196"/>
      <c r="C1931" s="14"/>
      <c r="D1931" s="188" t="s">
        <v>329</v>
      </c>
      <c r="E1931" s="197" t="s">
        <v>1</v>
      </c>
      <c r="F1931" s="198" t="s">
        <v>2845</v>
      </c>
      <c r="G1931" s="14"/>
      <c r="H1931" s="199">
        <v>913.92100000000005</v>
      </c>
      <c r="I1931" s="200"/>
      <c r="J1931" s="14"/>
      <c r="K1931" s="14"/>
      <c r="L1931" s="196"/>
      <c r="M1931" s="201"/>
      <c r="N1931" s="202"/>
      <c r="O1931" s="202"/>
      <c r="P1931" s="202"/>
      <c r="Q1931" s="202"/>
      <c r="R1931" s="202"/>
      <c r="S1931" s="202"/>
      <c r="T1931" s="203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197" t="s">
        <v>329</v>
      </c>
      <c r="AU1931" s="197" t="s">
        <v>85</v>
      </c>
      <c r="AV1931" s="14" t="s">
        <v>88</v>
      </c>
      <c r="AW1931" s="14" t="s">
        <v>33</v>
      </c>
      <c r="AX1931" s="14" t="s">
        <v>77</v>
      </c>
      <c r="AY1931" s="197" t="s">
        <v>321</v>
      </c>
    </row>
    <row r="1932" s="15" customFormat="1">
      <c r="A1932" s="15"/>
      <c r="B1932" s="204"/>
      <c r="C1932" s="15"/>
      <c r="D1932" s="188" t="s">
        <v>329</v>
      </c>
      <c r="E1932" s="205" t="s">
        <v>1</v>
      </c>
      <c r="F1932" s="206" t="s">
        <v>442</v>
      </c>
      <c r="G1932" s="15"/>
      <c r="H1932" s="207">
        <v>2727.2849999999999</v>
      </c>
      <c r="I1932" s="208"/>
      <c r="J1932" s="15"/>
      <c r="K1932" s="15"/>
      <c r="L1932" s="204"/>
      <c r="M1932" s="209"/>
      <c r="N1932" s="210"/>
      <c r="O1932" s="210"/>
      <c r="P1932" s="210"/>
      <c r="Q1932" s="210"/>
      <c r="R1932" s="210"/>
      <c r="S1932" s="210"/>
      <c r="T1932" s="211"/>
      <c r="U1932" s="15"/>
      <c r="V1932" s="15"/>
      <c r="W1932" s="15"/>
      <c r="X1932" s="15"/>
      <c r="Y1932" s="15"/>
      <c r="Z1932" s="15"/>
      <c r="AA1932" s="15"/>
      <c r="AB1932" s="15"/>
      <c r="AC1932" s="15"/>
      <c r="AD1932" s="15"/>
      <c r="AE1932" s="15"/>
      <c r="AT1932" s="205" t="s">
        <v>329</v>
      </c>
      <c r="AU1932" s="205" t="s">
        <v>85</v>
      </c>
      <c r="AV1932" s="15" t="s">
        <v>91</v>
      </c>
      <c r="AW1932" s="15" t="s">
        <v>33</v>
      </c>
      <c r="AX1932" s="15" t="s">
        <v>8</v>
      </c>
      <c r="AY1932" s="205" t="s">
        <v>321</v>
      </c>
    </row>
    <row r="1933" s="12" customFormat="1" ht="22.8" customHeight="1">
      <c r="A1933" s="12"/>
      <c r="B1933" s="160"/>
      <c r="C1933" s="12"/>
      <c r="D1933" s="161" t="s">
        <v>76</v>
      </c>
      <c r="E1933" s="171" t="s">
        <v>2865</v>
      </c>
      <c r="F1933" s="171" t="s">
        <v>2866</v>
      </c>
      <c r="G1933" s="12"/>
      <c r="H1933" s="12"/>
      <c r="I1933" s="163"/>
      <c r="J1933" s="172">
        <f>BK1933</f>
        <v>0</v>
      </c>
      <c r="K1933" s="12"/>
      <c r="L1933" s="160"/>
      <c r="M1933" s="165"/>
      <c r="N1933" s="166"/>
      <c r="O1933" s="166"/>
      <c r="P1933" s="167">
        <f>SUM(P1934:P1954)</f>
        <v>0</v>
      </c>
      <c r="Q1933" s="166"/>
      <c r="R1933" s="167">
        <f>SUM(R1934:R1954)</f>
        <v>0.07039585000000001</v>
      </c>
      <c r="S1933" s="166"/>
      <c r="T1933" s="168">
        <f>SUM(T1934:T1954)</f>
        <v>0</v>
      </c>
      <c r="U1933" s="12"/>
      <c r="V1933" s="12"/>
      <c r="W1933" s="12"/>
      <c r="X1933" s="12"/>
      <c r="Y1933" s="12"/>
      <c r="Z1933" s="12"/>
      <c r="AA1933" s="12"/>
      <c r="AB1933" s="12"/>
      <c r="AC1933" s="12"/>
      <c r="AD1933" s="12"/>
      <c r="AE1933" s="12"/>
      <c r="AR1933" s="161" t="s">
        <v>85</v>
      </c>
      <c r="AT1933" s="169" t="s">
        <v>76</v>
      </c>
      <c r="AU1933" s="169" t="s">
        <v>8</v>
      </c>
      <c r="AY1933" s="161" t="s">
        <v>321</v>
      </c>
      <c r="BK1933" s="170">
        <f>SUM(BK1934:BK1954)</f>
        <v>0</v>
      </c>
    </row>
    <row r="1934" s="2" customFormat="1" ht="16.5" customHeight="1">
      <c r="A1934" s="38"/>
      <c r="B1934" s="173"/>
      <c r="C1934" s="174" t="s">
        <v>2867</v>
      </c>
      <c r="D1934" s="174" t="s">
        <v>323</v>
      </c>
      <c r="E1934" s="175" t="s">
        <v>2868</v>
      </c>
      <c r="F1934" s="176" t="s">
        <v>2869</v>
      </c>
      <c r="G1934" s="177" t="s">
        <v>355</v>
      </c>
      <c r="H1934" s="178">
        <v>14.4</v>
      </c>
      <c r="I1934" s="179"/>
      <c r="J1934" s="180">
        <f>ROUND(I1934*H1934,0)</f>
        <v>0</v>
      </c>
      <c r="K1934" s="176" t="s">
        <v>1</v>
      </c>
      <c r="L1934" s="39"/>
      <c r="M1934" s="181" t="s">
        <v>1</v>
      </c>
      <c r="N1934" s="182" t="s">
        <v>42</v>
      </c>
      <c r="O1934" s="77"/>
      <c r="P1934" s="183">
        <f>O1934*H1934</f>
        <v>0</v>
      </c>
      <c r="Q1934" s="183">
        <v>0</v>
      </c>
      <c r="R1934" s="183">
        <f>Q1934*H1934</f>
        <v>0</v>
      </c>
      <c r="S1934" s="183">
        <v>0</v>
      </c>
      <c r="T1934" s="184">
        <f>S1934*H1934</f>
        <v>0</v>
      </c>
      <c r="U1934" s="38"/>
      <c r="V1934" s="38"/>
      <c r="W1934" s="38"/>
      <c r="X1934" s="38"/>
      <c r="Y1934" s="38"/>
      <c r="Z1934" s="38"/>
      <c r="AA1934" s="38"/>
      <c r="AB1934" s="38"/>
      <c r="AC1934" s="38"/>
      <c r="AD1934" s="38"/>
      <c r="AE1934" s="38"/>
      <c r="AR1934" s="185" t="s">
        <v>415</v>
      </c>
      <c r="AT1934" s="185" t="s">
        <v>323</v>
      </c>
      <c r="AU1934" s="185" t="s">
        <v>85</v>
      </c>
      <c r="AY1934" s="19" t="s">
        <v>321</v>
      </c>
      <c r="BE1934" s="186">
        <f>IF(N1934="základní",J1934,0)</f>
        <v>0</v>
      </c>
      <c r="BF1934" s="186">
        <f>IF(N1934="snížená",J1934,0)</f>
        <v>0</v>
      </c>
      <c r="BG1934" s="186">
        <f>IF(N1934="zákl. přenesená",J1934,0)</f>
        <v>0</v>
      </c>
      <c r="BH1934" s="186">
        <f>IF(N1934="sníž. přenesená",J1934,0)</f>
        <v>0</v>
      </c>
      <c r="BI1934" s="186">
        <f>IF(N1934="nulová",J1934,0)</f>
        <v>0</v>
      </c>
      <c r="BJ1934" s="19" t="s">
        <v>8</v>
      </c>
      <c r="BK1934" s="186">
        <f>ROUND(I1934*H1934,0)</f>
        <v>0</v>
      </c>
      <c r="BL1934" s="19" t="s">
        <v>415</v>
      </c>
      <c r="BM1934" s="185" t="s">
        <v>2870</v>
      </c>
    </row>
    <row r="1935" s="13" customFormat="1">
      <c r="A1935" s="13"/>
      <c r="B1935" s="187"/>
      <c r="C1935" s="13"/>
      <c r="D1935" s="188" t="s">
        <v>329</v>
      </c>
      <c r="E1935" s="189" t="s">
        <v>1</v>
      </c>
      <c r="F1935" s="190" t="s">
        <v>2871</v>
      </c>
      <c r="G1935" s="13"/>
      <c r="H1935" s="191">
        <v>14.4</v>
      </c>
      <c r="I1935" s="192"/>
      <c r="J1935" s="13"/>
      <c r="K1935" s="13"/>
      <c r="L1935" s="187"/>
      <c r="M1935" s="193"/>
      <c r="N1935" s="194"/>
      <c r="O1935" s="194"/>
      <c r="P1935" s="194"/>
      <c r="Q1935" s="194"/>
      <c r="R1935" s="194"/>
      <c r="S1935" s="194"/>
      <c r="T1935" s="195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189" t="s">
        <v>329</v>
      </c>
      <c r="AU1935" s="189" t="s">
        <v>85</v>
      </c>
      <c r="AV1935" s="13" t="s">
        <v>85</v>
      </c>
      <c r="AW1935" s="13" t="s">
        <v>33</v>
      </c>
      <c r="AX1935" s="13" t="s">
        <v>8</v>
      </c>
      <c r="AY1935" s="189" t="s">
        <v>321</v>
      </c>
    </row>
    <row r="1936" s="2" customFormat="1" ht="16.5" customHeight="1">
      <c r="A1936" s="38"/>
      <c r="B1936" s="173"/>
      <c r="C1936" s="212" t="s">
        <v>2872</v>
      </c>
      <c r="D1936" s="212" t="s">
        <v>550</v>
      </c>
      <c r="E1936" s="213" t="s">
        <v>2873</v>
      </c>
      <c r="F1936" s="214" t="s">
        <v>2874</v>
      </c>
      <c r="G1936" s="215" t="s">
        <v>355</v>
      </c>
      <c r="H1936" s="216">
        <v>14.4</v>
      </c>
      <c r="I1936" s="217"/>
      <c r="J1936" s="218">
        <f>ROUND(I1936*H1936,0)</f>
        <v>0</v>
      </c>
      <c r="K1936" s="214" t="s">
        <v>1</v>
      </c>
      <c r="L1936" s="219"/>
      <c r="M1936" s="220" t="s">
        <v>1</v>
      </c>
      <c r="N1936" s="221" t="s">
        <v>42</v>
      </c>
      <c r="O1936" s="77"/>
      <c r="P1936" s="183">
        <f>O1936*H1936</f>
        <v>0</v>
      </c>
      <c r="Q1936" s="183">
        <v>0.0012999999999999999</v>
      </c>
      <c r="R1936" s="183">
        <f>Q1936*H1936</f>
        <v>0.018720000000000001</v>
      </c>
      <c r="S1936" s="183">
        <v>0</v>
      </c>
      <c r="T1936" s="184">
        <f>S1936*H1936</f>
        <v>0</v>
      </c>
      <c r="U1936" s="38"/>
      <c r="V1936" s="38"/>
      <c r="W1936" s="38"/>
      <c r="X1936" s="38"/>
      <c r="Y1936" s="38"/>
      <c r="Z1936" s="38"/>
      <c r="AA1936" s="38"/>
      <c r="AB1936" s="38"/>
      <c r="AC1936" s="38"/>
      <c r="AD1936" s="38"/>
      <c r="AE1936" s="38"/>
      <c r="AR1936" s="185" t="s">
        <v>530</v>
      </c>
      <c r="AT1936" s="185" t="s">
        <v>550</v>
      </c>
      <c r="AU1936" s="185" t="s">
        <v>85</v>
      </c>
      <c r="AY1936" s="19" t="s">
        <v>321</v>
      </c>
      <c r="BE1936" s="186">
        <f>IF(N1936="základní",J1936,0)</f>
        <v>0</v>
      </c>
      <c r="BF1936" s="186">
        <f>IF(N1936="snížená",J1936,0)</f>
        <v>0</v>
      </c>
      <c r="BG1936" s="186">
        <f>IF(N1936="zákl. přenesená",J1936,0)</f>
        <v>0</v>
      </c>
      <c r="BH1936" s="186">
        <f>IF(N1936="sníž. přenesená",J1936,0)</f>
        <v>0</v>
      </c>
      <c r="BI1936" s="186">
        <f>IF(N1936="nulová",J1936,0)</f>
        <v>0</v>
      </c>
      <c r="BJ1936" s="19" t="s">
        <v>8</v>
      </c>
      <c r="BK1936" s="186">
        <f>ROUND(I1936*H1936,0)</f>
        <v>0</v>
      </c>
      <c r="BL1936" s="19" t="s">
        <v>415</v>
      </c>
      <c r="BM1936" s="185" t="s">
        <v>2875</v>
      </c>
    </row>
    <row r="1937" s="13" customFormat="1">
      <c r="A1937" s="13"/>
      <c r="B1937" s="187"/>
      <c r="C1937" s="13"/>
      <c r="D1937" s="188" t="s">
        <v>329</v>
      </c>
      <c r="E1937" s="189" t="s">
        <v>1</v>
      </c>
      <c r="F1937" s="190" t="s">
        <v>2871</v>
      </c>
      <c r="G1937" s="13"/>
      <c r="H1937" s="191">
        <v>14.4</v>
      </c>
      <c r="I1937" s="192"/>
      <c r="J1937" s="13"/>
      <c r="K1937" s="13"/>
      <c r="L1937" s="187"/>
      <c r="M1937" s="193"/>
      <c r="N1937" s="194"/>
      <c r="O1937" s="194"/>
      <c r="P1937" s="194"/>
      <c r="Q1937" s="194"/>
      <c r="R1937" s="194"/>
      <c r="S1937" s="194"/>
      <c r="T1937" s="195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189" t="s">
        <v>329</v>
      </c>
      <c r="AU1937" s="189" t="s">
        <v>85</v>
      </c>
      <c r="AV1937" s="13" t="s">
        <v>85</v>
      </c>
      <c r="AW1937" s="13" t="s">
        <v>33</v>
      </c>
      <c r="AX1937" s="13" t="s">
        <v>8</v>
      </c>
      <c r="AY1937" s="189" t="s">
        <v>321</v>
      </c>
    </row>
    <row r="1938" s="2" customFormat="1" ht="24.15" customHeight="1">
      <c r="A1938" s="38"/>
      <c r="B1938" s="173"/>
      <c r="C1938" s="174" t="s">
        <v>2876</v>
      </c>
      <c r="D1938" s="174" t="s">
        <v>323</v>
      </c>
      <c r="E1938" s="175" t="s">
        <v>2877</v>
      </c>
      <c r="F1938" s="176" t="s">
        <v>2878</v>
      </c>
      <c r="G1938" s="177" t="s">
        <v>355</v>
      </c>
      <c r="H1938" s="178">
        <v>14.4</v>
      </c>
      <c r="I1938" s="179"/>
      <c r="J1938" s="180">
        <f>ROUND(I1938*H1938,0)</f>
        <v>0</v>
      </c>
      <c r="K1938" s="176" t="s">
        <v>327</v>
      </c>
      <c r="L1938" s="39"/>
      <c r="M1938" s="181" t="s">
        <v>1</v>
      </c>
      <c r="N1938" s="182" t="s">
        <v>42</v>
      </c>
      <c r="O1938" s="77"/>
      <c r="P1938" s="183">
        <f>O1938*H1938</f>
        <v>0</v>
      </c>
      <c r="Q1938" s="183">
        <v>0</v>
      </c>
      <c r="R1938" s="183">
        <f>Q1938*H1938</f>
        <v>0</v>
      </c>
      <c r="S1938" s="183">
        <v>0</v>
      </c>
      <c r="T1938" s="184">
        <f>S1938*H1938</f>
        <v>0</v>
      </c>
      <c r="U1938" s="38"/>
      <c r="V1938" s="38"/>
      <c r="W1938" s="38"/>
      <c r="X1938" s="38"/>
      <c r="Y1938" s="38"/>
      <c r="Z1938" s="38"/>
      <c r="AA1938" s="38"/>
      <c r="AB1938" s="38"/>
      <c r="AC1938" s="38"/>
      <c r="AD1938" s="38"/>
      <c r="AE1938" s="38"/>
      <c r="AR1938" s="185" t="s">
        <v>415</v>
      </c>
      <c r="AT1938" s="185" t="s">
        <v>323</v>
      </c>
      <c r="AU1938" s="185" t="s">
        <v>85</v>
      </c>
      <c r="AY1938" s="19" t="s">
        <v>321</v>
      </c>
      <c r="BE1938" s="186">
        <f>IF(N1938="základní",J1938,0)</f>
        <v>0</v>
      </c>
      <c r="BF1938" s="186">
        <f>IF(N1938="snížená",J1938,0)</f>
        <v>0</v>
      </c>
      <c r="BG1938" s="186">
        <f>IF(N1938="zákl. přenesená",J1938,0)</f>
        <v>0</v>
      </c>
      <c r="BH1938" s="186">
        <f>IF(N1938="sníž. přenesená",J1938,0)</f>
        <v>0</v>
      </c>
      <c r="BI1938" s="186">
        <f>IF(N1938="nulová",J1938,0)</f>
        <v>0</v>
      </c>
      <c r="BJ1938" s="19" t="s">
        <v>8</v>
      </c>
      <c r="BK1938" s="186">
        <f>ROUND(I1938*H1938,0)</f>
        <v>0</v>
      </c>
      <c r="BL1938" s="19" t="s">
        <v>415</v>
      </c>
      <c r="BM1938" s="185" t="s">
        <v>2879</v>
      </c>
    </row>
    <row r="1939" s="13" customFormat="1">
      <c r="A1939" s="13"/>
      <c r="B1939" s="187"/>
      <c r="C1939" s="13"/>
      <c r="D1939" s="188" t="s">
        <v>329</v>
      </c>
      <c r="E1939" s="189" t="s">
        <v>1</v>
      </c>
      <c r="F1939" s="190" t="s">
        <v>2880</v>
      </c>
      <c r="G1939" s="13"/>
      <c r="H1939" s="191">
        <v>14.4</v>
      </c>
      <c r="I1939" s="192"/>
      <c r="J1939" s="13"/>
      <c r="K1939" s="13"/>
      <c r="L1939" s="187"/>
      <c r="M1939" s="193"/>
      <c r="N1939" s="194"/>
      <c r="O1939" s="194"/>
      <c r="P1939" s="194"/>
      <c r="Q1939" s="194"/>
      <c r="R1939" s="194"/>
      <c r="S1939" s="194"/>
      <c r="T1939" s="195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189" t="s">
        <v>329</v>
      </c>
      <c r="AU1939" s="189" t="s">
        <v>85</v>
      </c>
      <c r="AV1939" s="13" t="s">
        <v>85</v>
      </c>
      <c r="AW1939" s="13" t="s">
        <v>33</v>
      </c>
      <c r="AX1939" s="13" t="s">
        <v>8</v>
      </c>
      <c r="AY1939" s="189" t="s">
        <v>321</v>
      </c>
    </row>
    <row r="1940" s="2" customFormat="1" ht="16.5" customHeight="1">
      <c r="A1940" s="38"/>
      <c r="B1940" s="173"/>
      <c r="C1940" s="212" t="s">
        <v>2881</v>
      </c>
      <c r="D1940" s="212" t="s">
        <v>550</v>
      </c>
      <c r="E1940" s="213" t="s">
        <v>2882</v>
      </c>
      <c r="F1940" s="214" t="s">
        <v>2883</v>
      </c>
      <c r="G1940" s="215" t="s">
        <v>355</v>
      </c>
      <c r="H1940" s="216">
        <v>14.4</v>
      </c>
      <c r="I1940" s="217"/>
      <c r="J1940" s="218">
        <f>ROUND(I1940*H1940,0)</f>
        <v>0</v>
      </c>
      <c r="K1940" s="214" t="s">
        <v>327</v>
      </c>
      <c r="L1940" s="219"/>
      <c r="M1940" s="220" t="s">
        <v>1</v>
      </c>
      <c r="N1940" s="221" t="s">
        <v>42</v>
      </c>
      <c r="O1940" s="77"/>
      <c r="P1940" s="183">
        <f>O1940*H1940</f>
        <v>0</v>
      </c>
      <c r="Q1940" s="183">
        <v>0.0012999999999999999</v>
      </c>
      <c r="R1940" s="183">
        <f>Q1940*H1940</f>
        <v>0.018720000000000001</v>
      </c>
      <c r="S1940" s="183">
        <v>0</v>
      </c>
      <c r="T1940" s="184">
        <f>S1940*H1940</f>
        <v>0</v>
      </c>
      <c r="U1940" s="38"/>
      <c r="V1940" s="38"/>
      <c r="W1940" s="38"/>
      <c r="X1940" s="38"/>
      <c r="Y1940" s="38"/>
      <c r="Z1940" s="38"/>
      <c r="AA1940" s="38"/>
      <c r="AB1940" s="38"/>
      <c r="AC1940" s="38"/>
      <c r="AD1940" s="38"/>
      <c r="AE1940" s="38"/>
      <c r="AR1940" s="185" t="s">
        <v>530</v>
      </c>
      <c r="AT1940" s="185" t="s">
        <v>550</v>
      </c>
      <c r="AU1940" s="185" t="s">
        <v>85</v>
      </c>
      <c r="AY1940" s="19" t="s">
        <v>321</v>
      </c>
      <c r="BE1940" s="186">
        <f>IF(N1940="základní",J1940,0)</f>
        <v>0</v>
      </c>
      <c r="BF1940" s="186">
        <f>IF(N1940="snížená",J1940,0)</f>
        <v>0</v>
      </c>
      <c r="BG1940" s="186">
        <f>IF(N1940="zákl. přenesená",J1940,0)</f>
        <v>0</v>
      </c>
      <c r="BH1940" s="186">
        <f>IF(N1940="sníž. přenesená",J1940,0)</f>
        <v>0</v>
      </c>
      <c r="BI1940" s="186">
        <f>IF(N1940="nulová",J1940,0)</f>
        <v>0</v>
      </c>
      <c r="BJ1940" s="19" t="s">
        <v>8</v>
      </c>
      <c r="BK1940" s="186">
        <f>ROUND(I1940*H1940,0)</f>
        <v>0</v>
      </c>
      <c r="BL1940" s="19" t="s">
        <v>415</v>
      </c>
      <c r="BM1940" s="185" t="s">
        <v>2884</v>
      </c>
    </row>
    <row r="1941" s="13" customFormat="1">
      <c r="A1941" s="13"/>
      <c r="B1941" s="187"/>
      <c r="C1941" s="13"/>
      <c r="D1941" s="188" t="s">
        <v>329</v>
      </c>
      <c r="E1941" s="189" t="s">
        <v>1</v>
      </c>
      <c r="F1941" s="190" t="s">
        <v>2880</v>
      </c>
      <c r="G1941" s="13"/>
      <c r="H1941" s="191">
        <v>14.4</v>
      </c>
      <c r="I1941" s="192"/>
      <c r="J1941" s="13"/>
      <c r="K1941" s="13"/>
      <c r="L1941" s="187"/>
      <c r="M1941" s="193"/>
      <c r="N1941" s="194"/>
      <c r="O1941" s="194"/>
      <c r="P1941" s="194"/>
      <c r="Q1941" s="194"/>
      <c r="R1941" s="194"/>
      <c r="S1941" s="194"/>
      <c r="T1941" s="195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189" t="s">
        <v>329</v>
      </c>
      <c r="AU1941" s="189" t="s">
        <v>85</v>
      </c>
      <c r="AV1941" s="13" t="s">
        <v>85</v>
      </c>
      <c r="AW1941" s="13" t="s">
        <v>33</v>
      </c>
      <c r="AX1941" s="13" t="s">
        <v>8</v>
      </c>
      <c r="AY1941" s="189" t="s">
        <v>321</v>
      </c>
    </row>
    <row r="1942" s="2" customFormat="1" ht="16.5" customHeight="1">
      <c r="A1942" s="38"/>
      <c r="B1942" s="173"/>
      <c r="C1942" s="174" t="s">
        <v>2885</v>
      </c>
      <c r="D1942" s="174" t="s">
        <v>323</v>
      </c>
      <c r="E1942" s="175" t="s">
        <v>2886</v>
      </c>
      <c r="F1942" s="176" t="s">
        <v>2887</v>
      </c>
      <c r="G1942" s="177" t="s">
        <v>355</v>
      </c>
      <c r="H1942" s="178">
        <v>45.145000000000003</v>
      </c>
      <c r="I1942" s="179"/>
      <c r="J1942" s="180">
        <f>ROUND(I1942*H1942,0)</f>
        <v>0</v>
      </c>
      <c r="K1942" s="176" t="s">
        <v>1</v>
      </c>
      <c r="L1942" s="39"/>
      <c r="M1942" s="181" t="s">
        <v>1</v>
      </c>
      <c r="N1942" s="182" t="s">
        <v>42</v>
      </c>
      <c r="O1942" s="77"/>
      <c r="P1942" s="183">
        <f>O1942*H1942</f>
        <v>0</v>
      </c>
      <c r="Q1942" s="183">
        <v>0</v>
      </c>
      <c r="R1942" s="183">
        <f>Q1942*H1942</f>
        <v>0</v>
      </c>
      <c r="S1942" s="183">
        <v>0</v>
      </c>
      <c r="T1942" s="184">
        <f>S1942*H1942</f>
        <v>0</v>
      </c>
      <c r="U1942" s="38"/>
      <c r="V1942" s="38"/>
      <c r="W1942" s="38"/>
      <c r="X1942" s="38"/>
      <c r="Y1942" s="38"/>
      <c r="Z1942" s="38"/>
      <c r="AA1942" s="38"/>
      <c r="AB1942" s="38"/>
      <c r="AC1942" s="38"/>
      <c r="AD1942" s="38"/>
      <c r="AE1942" s="38"/>
      <c r="AR1942" s="185" t="s">
        <v>415</v>
      </c>
      <c r="AT1942" s="185" t="s">
        <v>323</v>
      </c>
      <c r="AU1942" s="185" t="s">
        <v>85</v>
      </c>
      <c r="AY1942" s="19" t="s">
        <v>321</v>
      </c>
      <c r="BE1942" s="186">
        <f>IF(N1942="základní",J1942,0)</f>
        <v>0</v>
      </c>
      <c r="BF1942" s="186">
        <f>IF(N1942="snížená",J1942,0)</f>
        <v>0</v>
      </c>
      <c r="BG1942" s="186">
        <f>IF(N1942="zákl. přenesená",J1942,0)</f>
        <v>0</v>
      </c>
      <c r="BH1942" s="186">
        <f>IF(N1942="sníž. přenesená",J1942,0)</f>
        <v>0</v>
      </c>
      <c r="BI1942" s="186">
        <f>IF(N1942="nulová",J1942,0)</f>
        <v>0</v>
      </c>
      <c r="BJ1942" s="19" t="s">
        <v>8</v>
      </c>
      <c r="BK1942" s="186">
        <f>ROUND(I1942*H1942,0)</f>
        <v>0</v>
      </c>
      <c r="BL1942" s="19" t="s">
        <v>415</v>
      </c>
      <c r="BM1942" s="185" t="s">
        <v>2888</v>
      </c>
    </row>
    <row r="1943" s="13" customFormat="1">
      <c r="A1943" s="13"/>
      <c r="B1943" s="187"/>
      <c r="C1943" s="13"/>
      <c r="D1943" s="188" t="s">
        <v>329</v>
      </c>
      <c r="E1943" s="189" t="s">
        <v>1</v>
      </c>
      <c r="F1943" s="190" t="s">
        <v>2889</v>
      </c>
      <c r="G1943" s="13"/>
      <c r="H1943" s="191">
        <v>12.18</v>
      </c>
      <c r="I1943" s="192"/>
      <c r="J1943" s="13"/>
      <c r="K1943" s="13"/>
      <c r="L1943" s="187"/>
      <c r="M1943" s="193"/>
      <c r="N1943" s="194"/>
      <c r="O1943" s="194"/>
      <c r="P1943" s="194"/>
      <c r="Q1943" s="194"/>
      <c r="R1943" s="194"/>
      <c r="S1943" s="194"/>
      <c r="T1943" s="195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189" t="s">
        <v>329</v>
      </c>
      <c r="AU1943" s="189" t="s">
        <v>85</v>
      </c>
      <c r="AV1943" s="13" t="s">
        <v>85</v>
      </c>
      <c r="AW1943" s="13" t="s">
        <v>33</v>
      </c>
      <c r="AX1943" s="13" t="s">
        <v>77</v>
      </c>
      <c r="AY1943" s="189" t="s">
        <v>321</v>
      </c>
    </row>
    <row r="1944" s="14" customFormat="1">
      <c r="A1944" s="14"/>
      <c r="B1944" s="196"/>
      <c r="C1944" s="14"/>
      <c r="D1944" s="188" t="s">
        <v>329</v>
      </c>
      <c r="E1944" s="197" t="s">
        <v>1</v>
      </c>
      <c r="F1944" s="198" t="s">
        <v>2890</v>
      </c>
      <c r="G1944" s="14"/>
      <c r="H1944" s="199">
        <v>12.18</v>
      </c>
      <c r="I1944" s="200"/>
      <c r="J1944" s="14"/>
      <c r="K1944" s="14"/>
      <c r="L1944" s="196"/>
      <c r="M1944" s="201"/>
      <c r="N1944" s="202"/>
      <c r="O1944" s="202"/>
      <c r="P1944" s="202"/>
      <c r="Q1944" s="202"/>
      <c r="R1944" s="202"/>
      <c r="S1944" s="202"/>
      <c r="T1944" s="203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197" t="s">
        <v>329</v>
      </c>
      <c r="AU1944" s="197" t="s">
        <v>85</v>
      </c>
      <c r="AV1944" s="14" t="s">
        <v>88</v>
      </c>
      <c r="AW1944" s="14" t="s">
        <v>33</v>
      </c>
      <c r="AX1944" s="14" t="s">
        <v>77</v>
      </c>
      <c r="AY1944" s="197" t="s">
        <v>321</v>
      </c>
    </row>
    <row r="1945" s="13" customFormat="1">
      <c r="A1945" s="13"/>
      <c r="B1945" s="187"/>
      <c r="C1945" s="13"/>
      <c r="D1945" s="188" t="s">
        <v>329</v>
      </c>
      <c r="E1945" s="189" t="s">
        <v>1</v>
      </c>
      <c r="F1945" s="190" t="s">
        <v>2891</v>
      </c>
      <c r="G1945" s="13"/>
      <c r="H1945" s="191">
        <v>32.965000000000003</v>
      </c>
      <c r="I1945" s="192"/>
      <c r="J1945" s="13"/>
      <c r="K1945" s="13"/>
      <c r="L1945" s="187"/>
      <c r="M1945" s="193"/>
      <c r="N1945" s="194"/>
      <c r="O1945" s="194"/>
      <c r="P1945" s="194"/>
      <c r="Q1945" s="194"/>
      <c r="R1945" s="194"/>
      <c r="S1945" s="194"/>
      <c r="T1945" s="195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189" t="s">
        <v>329</v>
      </c>
      <c r="AU1945" s="189" t="s">
        <v>85</v>
      </c>
      <c r="AV1945" s="13" t="s">
        <v>85</v>
      </c>
      <c r="AW1945" s="13" t="s">
        <v>33</v>
      </c>
      <c r="AX1945" s="13" t="s">
        <v>77</v>
      </c>
      <c r="AY1945" s="189" t="s">
        <v>321</v>
      </c>
    </row>
    <row r="1946" s="14" customFormat="1">
      <c r="A1946" s="14"/>
      <c r="B1946" s="196"/>
      <c r="C1946" s="14"/>
      <c r="D1946" s="188" t="s">
        <v>329</v>
      </c>
      <c r="E1946" s="197" t="s">
        <v>1</v>
      </c>
      <c r="F1946" s="198" t="s">
        <v>2892</v>
      </c>
      <c r="G1946" s="14"/>
      <c r="H1946" s="199">
        <v>32.965000000000003</v>
      </c>
      <c r="I1946" s="200"/>
      <c r="J1946" s="14"/>
      <c r="K1946" s="14"/>
      <c r="L1946" s="196"/>
      <c r="M1946" s="201"/>
      <c r="N1946" s="202"/>
      <c r="O1946" s="202"/>
      <c r="P1946" s="202"/>
      <c r="Q1946" s="202"/>
      <c r="R1946" s="202"/>
      <c r="S1946" s="202"/>
      <c r="T1946" s="203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T1946" s="197" t="s">
        <v>329</v>
      </c>
      <c r="AU1946" s="197" t="s">
        <v>85</v>
      </c>
      <c r="AV1946" s="14" t="s">
        <v>88</v>
      </c>
      <c r="AW1946" s="14" t="s">
        <v>33</v>
      </c>
      <c r="AX1946" s="14" t="s">
        <v>77</v>
      </c>
      <c r="AY1946" s="197" t="s">
        <v>321</v>
      </c>
    </row>
    <row r="1947" s="15" customFormat="1">
      <c r="A1947" s="15"/>
      <c r="B1947" s="204"/>
      <c r="C1947" s="15"/>
      <c r="D1947" s="188" t="s">
        <v>329</v>
      </c>
      <c r="E1947" s="205" t="s">
        <v>1</v>
      </c>
      <c r="F1947" s="206" t="s">
        <v>442</v>
      </c>
      <c r="G1947" s="15"/>
      <c r="H1947" s="207">
        <v>45.145000000000003</v>
      </c>
      <c r="I1947" s="208"/>
      <c r="J1947" s="15"/>
      <c r="K1947" s="15"/>
      <c r="L1947" s="204"/>
      <c r="M1947" s="209"/>
      <c r="N1947" s="210"/>
      <c r="O1947" s="210"/>
      <c r="P1947" s="210"/>
      <c r="Q1947" s="210"/>
      <c r="R1947" s="210"/>
      <c r="S1947" s="210"/>
      <c r="T1947" s="211"/>
      <c r="U1947" s="15"/>
      <c r="V1947" s="15"/>
      <c r="W1947" s="15"/>
      <c r="X1947" s="15"/>
      <c r="Y1947" s="15"/>
      <c r="Z1947" s="15"/>
      <c r="AA1947" s="15"/>
      <c r="AB1947" s="15"/>
      <c r="AC1947" s="15"/>
      <c r="AD1947" s="15"/>
      <c r="AE1947" s="15"/>
      <c r="AT1947" s="205" t="s">
        <v>329</v>
      </c>
      <c r="AU1947" s="205" t="s">
        <v>85</v>
      </c>
      <c r="AV1947" s="15" t="s">
        <v>91</v>
      </c>
      <c r="AW1947" s="15" t="s">
        <v>33</v>
      </c>
      <c r="AX1947" s="15" t="s">
        <v>8</v>
      </c>
      <c r="AY1947" s="205" t="s">
        <v>321</v>
      </c>
    </row>
    <row r="1948" s="2" customFormat="1" ht="16.5" customHeight="1">
      <c r="A1948" s="38"/>
      <c r="B1948" s="173"/>
      <c r="C1948" s="212" t="s">
        <v>2893</v>
      </c>
      <c r="D1948" s="212" t="s">
        <v>550</v>
      </c>
      <c r="E1948" s="213" t="s">
        <v>2894</v>
      </c>
      <c r="F1948" s="214" t="s">
        <v>2895</v>
      </c>
      <c r="G1948" s="215" t="s">
        <v>355</v>
      </c>
      <c r="H1948" s="216">
        <v>12.18</v>
      </c>
      <c r="I1948" s="217"/>
      <c r="J1948" s="218">
        <f>ROUND(I1948*H1948,0)</f>
        <v>0</v>
      </c>
      <c r="K1948" s="214" t="s">
        <v>1</v>
      </c>
      <c r="L1948" s="219"/>
      <c r="M1948" s="220" t="s">
        <v>1</v>
      </c>
      <c r="N1948" s="221" t="s">
        <v>42</v>
      </c>
      <c r="O1948" s="77"/>
      <c r="P1948" s="183">
        <f>O1948*H1948</f>
        <v>0</v>
      </c>
      <c r="Q1948" s="183">
        <v>0.00072999999999999996</v>
      </c>
      <c r="R1948" s="183">
        <f>Q1948*H1948</f>
        <v>0.008891399999999999</v>
      </c>
      <c r="S1948" s="183">
        <v>0</v>
      </c>
      <c r="T1948" s="184">
        <f>S1948*H1948</f>
        <v>0</v>
      </c>
      <c r="U1948" s="38"/>
      <c r="V1948" s="38"/>
      <c r="W1948" s="38"/>
      <c r="X1948" s="38"/>
      <c r="Y1948" s="38"/>
      <c r="Z1948" s="38"/>
      <c r="AA1948" s="38"/>
      <c r="AB1948" s="38"/>
      <c r="AC1948" s="38"/>
      <c r="AD1948" s="38"/>
      <c r="AE1948" s="38"/>
      <c r="AR1948" s="185" t="s">
        <v>530</v>
      </c>
      <c r="AT1948" s="185" t="s">
        <v>550</v>
      </c>
      <c r="AU1948" s="185" t="s">
        <v>85</v>
      </c>
      <c r="AY1948" s="19" t="s">
        <v>321</v>
      </c>
      <c r="BE1948" s="186">
        <f>IF(N1948="základní",J1948,0)</f>
        <v>0</v>
      </c>
      <c r="BF1948" s="186">
        <f>IF(N1948="snížená",J1948,0)</f>
        <v>0</v>
      </c>
      <c r="BG1948" s="186">
        <f>IF(N1948="zákl. přenesená",J1948,0)</f>
        <v>0</v>
      </c>
      <c r="BH1948" s="186">
        <f>IF(N1948="sníž. přenesená",J1948,0)</f>
        <v>0</v>
      </c>
      <c r="BI1948" s="186">
        <f>IF(N1948="nulová",J1948,0)</f>
        <v>0</v>
      </c>
      <c r="BJ1948" s="19" t="s">
        <v>8</v>
      </c>
      <c r="BK1948" s="186">
        <f>ROUND(I1948*H1948,0)</f>
        <v>0</v>
      </c>
      <c r="BL1948" s="19" t="s">
        <v>415</v>
      </c>
      <c r="BM1948" s="185" t="s">
        <v>2896</v>
      </c>
    </row>
    <row r="1949" s="13" customFormat="1">
      <c r="A1949" s="13"/>
      <c r="B1949" s="187"/>
      <c r="C1949" s="13"/>
      <c r="D1949" s="188" t="s">
        <v>329</v>
      </c>
      <c r="E1949" s="189" t="s">
        <v>1</v>
      </c>
      <c r="F1949" s="190" t="s">
        <v>2889</v>
      </c>
      <c r="G1949" s="13"/>
      <c r="H1949" s="191">
        <v>12.18</v>
      </c>
      <c r="I1949" s="192"/>
      <c r="J1949" s="13"/>
      <c r="K1949" s="13"/>
      <c r="L1949" s="187"/>
      <c r="M1949" s="193"/>
      <c r="N1949" s="194"/>
      <c r="O1949" s="194"/>
      <c r="P1949" s="194"/>
      <c r="Q1949" s="194"/>
      <c r="R1949" s="194"/>
      <c r="S1949" s="194"/>
      <c r="T1949" s="195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189" t="s">
        <v>329</v>
      </c>
      <c r="AU1949" s="189" t="s">
        <v>85</v>
      </c>
      <c r="AV1949" s="13" t="s">
        <v>85</v>
      </c>
      <c r="AW1949" s="13" t="s">
        <v>33</v>
      </c>
      <c r="AX1949" s="13" t="s">
        <v>77</v>
      </c>
      <c r="AY1949" s="189" t="s">
        <v>321</v>
      </c>
    </row>
    <row r="1950" s="14" customFormat="1">
      <c r="A1950" s="14"/>
      <c r="B1950" s="196"/>
      <c r="C1950" s="14"/>
      <c r="D1950" s="188" t="s">
        <v>329</v>
      </c>
      <c r="E1950" s="197" t="s">
        <v>1</v>
      </c>
      <c r="F1950" s="198" t="s">
        <v>2890</v>
      </c>
      <c r="G1950" s="14"/>
      <c r="H1950" s="199">
        <v>12.18</v>
      </c>
      <c r="I1950" s="200"/>
      <c r="J1950" s="14"/>
      <c r="K1950" s="14"/>
      <c r="L1950" s="196"/>
      <c r="M1950" s="201"/>
      <c r="N1950" s="202"/>
      <c r="O1950" s="202"/>
      <c r="P1950" s="202"/>
      <c r="Q1950" s="202"/>
      <c r="R1950" s="202"/>
      <c r="S1950" s="202"/>
      <c r="T1950" s="203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197" t="s">
        <v>329</v>
      </c>
      <c r="AU1950" s="197" t="s">
        <v>85</v>
      </c>
      <c r="AV1950" s="14" t="s">
        <v>88</v>
      </c>
      <c r="AW1950" s="14" t="s">
        <v>33</v>
      </c>
      <c r="AX1950" s="14" t="s">
        <v>8</v>
      </c>
      <c r="AY1950" s="197" t="s">
        <v>321</v>
      </c>
    </row>
    <row r="1951" s="2" customFormat="1" ht="16.5" customHeight="1">
      <c r="A1951" s="38"/>
      <c r="B1951" s="173"/>
      <c r="C1951" s="212" t="s">
        <v>2897</v>
      </c>
      <c r="D1951" s="212" t="s">
        <v>550</v>
      </c>
      <c r="E1951" s="213" t="s">
        <v>2898</v>
      </c>
      <c r="F1951" s="214" t="s">
        <v>2899</v>
      </c>
      <c r="G1951" s="215" t="s">
        <v>355</v>
      </c>
      <c r="H1951" s="216">
        <v>32.965000000000003</v>
      </c>
      <c r="I1951" s="217"/>
      <c r="J1951" s="218">
        <f>ROUND(I1951*H1951,0)</f>
        <v>0</v>
      </c>
      <c r="K1951" s="214" t="s">
        <v>1</v>
      </c>
      <c r="L1951" s="219"/>
      <c r="M1951" s="220" t="s">
        <v>1</v>
      </c>
      <c r="N1951" s="221" t="s">
        <v>42</v>
      </c>
      <c r="O1951" s="77"/>
      <c r="P1951" s="183">
        <f>O1951*H1951</f>
        <v>0</v>
      </c>
      <c r="Q1951" s="183">
        <v>0.00072999999999999996</v>
      </c>
      <c r="R1951" s="183">
        <f>Q1951*H1951</f>
        <v>0.024064450000000001</v>
      </c>
      <c r="S1951" s="183">
        <v>0</v>
      </c>
      <c r="T1951" s="184">
        <f>S1951*H1951</f>
        <v>0</v>
      </c>
      <c r="U1951" s="38"/>
      <c r="V1951" s="38"/>
      <c r="W1951" s="38"/>
      <c r="X1951" s="38"/>
      <c r="Y1951" s="38"/>
      <c r="Z1951" s="38"/>
      <c r="AA1951" s="38"/>
      <c r="AB1951" s="38"/>
      <c r="AC1951" s="38"/>
      <c r="AD1951" s="38"/>
      <c r="AE1951" s="38"/>
      <c r="AR1951" s="185" t="s">
        <v>530</v>
      </c>
      <c r="AT1951" s="185" t="s">
        <v>550</v>
      </c>
      <c r="AU1951" s="185" t="s">
        <v>85</v>
      </c>
      <c r="AY1951" s="19" t="s">
        <v>321</v>
      </c>
      <c r="BE1951" s="186">
        <f>IF(N1951="základní",J1951,0)</f>
        <v>0</v>
      </c>
      <c r="BF1951" s="186">
        <f>IF(N1951="snížená",J1951,0)</f>
        <v>0</v>
      </c>
      <c r="BG1951" s="186">
        <f>IF(N1951="zákl. přenesená",J1951,0)</f>
        <v>0</v>
      </c>
      <c r="BH1951" s="186">
        <f>IF(N1951="sníž. přenesená",J1951,0)</f>
        <v>0</v>
      </c>
      <c r="BI1951" s="186">
        <f>IF(N1951="nulová",J1951,0)</f>
        <v>0</v>
      </c>
      <c r="BJ1951" s="19" t="s">
        <v>8</v>
      </c>
      <c r="BK1951" s="186">
        <f>ROUND(I1951*H1951,0)</f>
        <v>0</v>
      </c>
      <c r="BL1951" s="19" t="s">
        <v>415</v>
      </c>
      <c r="BM1951" s="185" t="s">
        <v>2900</v>
      </c>
    </row>
    <row r="1952" s="13" customFormat="1">
      <c r="A1952" s="13"/>
      <c r="B1952" s="187"/>
      <c r="C1952" s="13"/>
      <c r="D1952" s="188" t="s">
        <v>329</v>
      </c>
      <c r="E1952" s="189" t="s">
        <v>1</v>
      </c>
      <c r="F1952" s="190" t="s">
        <v>2891</v>
      </c>
      <c r="G1952" s="13"/>
      <c r="H1952" s="191">
        <v>32.965000000000003</v>
      </c>
      <c r="I1952" s="192"/>
      <c r="J1952" s="13"/>
      <c r="K1952" s="13"/>
      <c r="L1952" s="187"/>
      <c r="M1952" s="193"/>
      <c r="N1952" s="194"/>
      <c r="O1952" s="194"/>
      <c r="P1952" s="194"/>
      <c r="Q1952" s="194"/>
      <c r="R1952" s="194"/>
      <c r="S1952" s="194"/>
      <c r="T1952" s="195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189" t="s">
        <v>329</v>
      </c>
      <c r="AU1952" s="189" t="s">
        <v>85</v>
      </c>
      <c r="AV1952" s="13" t="s">
        <v>85</v>
      </c>
      <c r="AW1952" s="13" t="s">
        <v>33</v>
      </c>
      <c r="AX1952" s="13" t="s">
        <v>77</v>
      </c>
      <c r="AY1952" s="189" t="s">
        <v>321</v>
      </c>
    </row>
    <row r="1953" s="14" customFormat="1">
      <c r="A1953" s="14"/>
      <c r="B1953" s="196"/>
      <c r="C1953" s="14"/>
      <c r="D1953" s="188" t="s">
        <v>329</v>
      </c>
      <c r="E1953" s="197" t="s">
        <v>1</v>
      </c>
      <c r="F1953" s="198" t="s">
        <v>2892</v>
      </c>
      <c r="G1953" s="14"/>
      <c r="H1953" s="199">
        <v>32.965000000000003</v>
      </c>
      <c r="I1953" s="200"/>
      <c r="J1953" s="14"/>
      <c r="K1953" s="14"/>
      <c r="L1953" s="196"/>
      <c r="M1953" s="201"/>
      <c r="N1953" s="202"/>
      <c r="O1953" s="202"/>
      <c r="P1953" s="202"/>
      <c r="Q1953" s="202"/>
      <c r="R1953" s="202"/>
      <c r="S1953" s="202"/>
      <c r="T1953" s="203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T1953" s="197" t="s">
        <v>329</v>
      </c>
      <c r="AU1953" s="197" t="s">
        <v>85</v>
      </c>
      <c r="AV1953" s="14" t="s">
        <v>88</v>
      </c>
      <c r="AW1953" s="14" t="s">
        <v>33</v>
      </c>
      <c r="AX1953" s="14" t="s">
        <v>8</v>
      </c>
      <c r="AY1953" s="197" t="s">
        <v>321</v>
      </c>
    </row>
    <row r="1954" s="2" customFormat="1" ht="24.15" customHeight="1">
      <c r="A1954" s="38"/>
      <c r="B1954" s="173"/>
      <c r="C1954" s="174" t="s">
        <v>2901</v>
      </c>
      <c r="D1954" s="174" t="s">
        <v>323</v>
      </c>
      <c r="E1954" s="175" t="s">
        <v>2902</v>
      </c>
      <c r="F1954" s="176" t="s">
        <v>2903</v>
      </c>
      <c r="G1954" s="177" t="s">
        <v>349</v>
      </c>
      <c r="H1954" s="178">
        <v>0.070000000000000007</v>
      </c>
      <c r="I1954" s="179"/>
      <c r="J1954" s="180">
        <f>ROUND(I1954*H1954,0)</f>
        <v>0</v>
      </c>
      <c r="K1954" s="176" t="s">
        <v>327</v>
      </c>
      <c r="L1954" s="39"/>
      <c r="M1954" s="181" t="s">
        <v>1</v>
      </c>
      <c r="N1954" s="182" t="s">
        <v>42</v>
      </c>
      <c r="O1954" s="77"/>
      <c r="P1954" s="183">
        <f>O1954*H1954</f>
        <v>0</v>
      </c>
      <c r="Q1954" s="183">
        <v>0</v>
      </c>
      <c r="R1954" s="183">
        <f>Q1954*H1954</f>
        <v>0</v>
      </c>
      <c r="S1954" s="183">
        <v>0</v>
      </c>
      <c r="T1954" s="184">
        <f>S1954*H1954</f>
        <v>0</v>
      </c>
      <c r="U1954" s="38"/>
      <c r="V1954" s="38"/>
      <c r="W1954" s="38"/>
      <c r="X1954" s="38"/>
      <c r="Y1954" s="38"/>
      <c r="Z1954" s="38"/>
      <c r="AA1954" s="38"/>
      <c r="AB1954" s="38"/>
      <c r="AC1954" s="38"/>
      <c r="AD1954" s="38"/>
      <c r="AE1954" s="38"/>
      <c r="AR1954" s="185" t="s">
        <v>415</v>
      </c>
      <c r="AT1954" s="185" t="s">
        <v>323</v>
      </c>
      <c r="AU1954" s="185" t="s">
        <v>85</v>
      </c>
      <c r="AY1954" s="19" t="s">
        <v>321</v>
      </c>
      <c r="BE1954" s="186">
        <f>IF(N1954="základní",J1954,0)</f>
        <v>0</v>
      </c>
      <c r="BF1954" s="186">
        <f>IF(N1954="snížená",J1954,0)</f>
        <v>0</v>
      </c>
      <c r="BG1954" s="186">
        <f>IF(N1954="zákl. přenesená",J1954,0)</f>
        <v>0</v>
      </c>
      <c r="BH1954" s="186">
        <f>IF(N1954="sníž. přenesená",J1954,0)</f>
        <v>0</v>
      </c>
      <c r="BI1954" s="186">
        <f>IF(N1954="nulová",J1954,0)</f>
        <v>0</v>
      </c>
      <c r="BJ1954" s="19" t="s">
        <v>8</v>
      </c>
      <c r="BK1954" s="186">
        <f>ROUND(I1954*H1954,0)</f>
        <v>0</v>
      </c>
      <c r="BL1954" s="19" t="s">
        <v>415</v>
      </c>
      <c r="BM1954" s="185" t="s">
        <v>2904</v>
      </c>
    </row>
    <row r="1955" s="12" customFormat="1" ht="25.92" customHeight="1">
      <c r="A1955" s="12"/>
      <c r="B1955" s="160"/>
      <c r="C1955" s="12"/>
      <c r="D1955" s="161" t="s">
        <v>76</v>
      </c>
      <c r="E1955" s="162" t="s">
        <v>550</v>
      </c>
      <c r="F1955" s="162" t="s">
        <v>2905</v>
      </c>
      <c r="G1955" s="12"/>
      <c r="H1955" s="12"/>
      <c r="I1955" s="163"/>
      <c r="J1955" s="164">
        <f>BK1955</f>
        <v>0</v>
      </c>
      <c r="K1955" s="12"/>
      <c r="L1955" s="160"/>
      <c r="M1955" s="165"/>
      <c r="N1955" s="166"/>
      <c r="O1955" s="166"/>
      <c r="P1955" s="167">
        <f>P1956</f>
        <v>0</v>
      </c>
      <c r="Q1955" s="166"/>
      <c r="R1955" s="167">
        <f>R1956</f>
        <v>0</v>
      </c>
      <c r="S1955" s="166"/>
      <c r="T1955" s="168">
        <f>T1956</f>
        <v>0</v>
      </c>
      <c r="U1955" s="12"/>
      <c r="V1955" s="12"/>
      <c r="W1955" s="12"/>
      <c r="X1955" s="12"/>
      <c r="Y1955" s="12"/>
      <c r="Z1955" s="12"/>
      <c r="AA1955" s="12"/>
      <c r="AB1955" s="12"/>
      <c r="AC1955" s="12"/>
      <c r="AD1955" s="12"/>
      <c r="AE1955" s="12"/>
      <c r="AR1955" s="161" t="s">
        <v>88</v>
      </c>
      <c r="AT1955" s="169" t="s">
        <v>76</v>
      </c>
      <c r="AU1955" s="169" t="s">
        <v>77</v>
      </c>
      <c r="AY1955" s="161" t="s">
        <v>321</v>
      </c>
      <c r="BK1955" s="170">
        <f>BK1956</f>
        <v>0</v>
      </c>
    </row>
    <row r="1956" s="12" customFormat="1" ht="22.8" customHeight="1">
      <c r="A1956" s="12"/>
      <c r="B1956" s="160"/>
      <c r="C1956" s="12"/>
      <c r="D1956" s="161" t="s">
        <v>76</v>
      </c>
      <c r="E1956" s="171" t="s">
        <v>2906</v>
      </c>
      <c r="F1956" s="171" t="s">
        <v>2907</v>
      </c>
      <c r="G1956" s="12"/>
      <c r="H1956" s="12"/>
      <c r="I1956" s="163"/>
      <c r="J1956" s="172">
        <f>BK1956</f>
        <v>0</v>
      </c>
      <c r="K1956" s="12"/>
      <c r="L1956" s="160"/>
      <c r="M1956" s="165"/>
      <c r="N1956" s="166"/>
      <c r="O1956" s="166"/>
      <c r="P1956" s="167">
        <f>P1957</f>
        <v>0</v>
      </c>
      <c r="Q1956" s="166"/>
      <c r="R1956" s="167">
        <f>R1957</f>
        <v>0</v>
      </c>
      <c r="S1956" s="166"/>
      <c r="T1956" s="168">
        <f>T1957</f>
        <v>0</v>
      </c>
      <c r="U1956" s="12"/>
      <c r="V1956" s="12"/>
      <c r="W1956" s="12"/>
      <c r="X1956" s="12"/>
      <c r="Y1956" s="12"/>
      <c r="Z1956" s="12"/>
      <c r="AA1956" s="12"/>
      <c r="AB1956" s="12"/>
      <c r="AC1956" s="12"/>
      <c r="AD1956" s="12"/>
      <c r="AE1956" s="12"/>
      <c r="AR1956" s="161" t="s">
        <v>88</v>
      </c>
      <c r="AT1956" s="169" t="s">
        <v>76</v>
      </c>
      <c r="AU1956" s="169" t="s">
        <v>8</v>
      </c>
      <c r="AY1956" s="161" t="s">
        <v>321</v>
      </c>
      <c r="BK1956" s="170">
        <f>BK1957</f>
        <v>0</v>
      </c>
    </row>
    <row r="1957" s="2" customFormat="1" ht="16.5" customHeight="1">
      <c r="A1957" s="38"/>
      <c r="B1957" s="173"/>
      <c r="C1957" s="212" t="s">
        <v>2908</v>
      </c>
      <c r="D1957" s="212" t="s">
        <v>550</v>
      </c>
      <c r="E1957" s="213" t="s">
        <v>2909</v>
      </c>
      <c r="F1957" s="214" t="s">
        <v>2910</v>
      </c>
      <c r="G1957" s="215" t="s">
        <v>2307</v>
      </c>
      <c r="H1957" s="216">
        <v>1</v>
      </c>
      <c r="I1957" s="217"/>
      <c r="J1957" s="218">
        <f>ROUND(I1957*H1957,0)</f>
        <v>0</v>
      </c>
      <c r="K1957" s="214" t="s">
        <v>1</v>
      </c>
      <c r="L1957" s="219"/>
      <c r="M1957" s="220" t="s">
        <v>1</v>
      </c>
      <c r="N1957" s="221" t="s">
        <v>42</v>
      </c>
      <c r="O1957" s="77"/>
      <c r="P1957" s="183">
        <f>O1957*H1957</f>
        <v>0</v>
      </c>
      <c r="Q1957" s="183">
        <v>0</v>
      </c>
      <c r="R1957" s="183">
        <f>Q1957*H1957</f>
        <v>0</v>
      </c>
      <c r="S1957" s="183">
        <v>0</v>
      </c>
      <c r="T1957" s="184">
        <f>S1957*H1957</f>
        <v>0</v>
      </c>
      <c r="U1957" s="38"/>
      <c r="V1957" s="38"/>
      <c r="W1957" s="38"/>
      <c r="X1957" s="38"/>
      <c r="Y1957" s="38"/>
      <c r="Z1957" s="38"/>
      <c r="AA1957" s="38"/>
      <c r="AB1957" s="38"/>
      <c r="AC1957" s="38"/>
      <c r="AD1957" s="38"/>
      <c r="AE1957" s="38"/>
      <c r="AR1957" s="185" t="s">
        <v>1911</v>
      </c>
      <c r="AT1957" s="185" t="s">
        <v>550</v>
      </c>
      <c r="AU1957" s="185" t="s">
        <v>85</v>
      </c>
      <c r="AY1957" s="19" t="s">
        <v>321</v>
      </c>
      <c r="BE1957" s="186">
        <f>IF(N1957="základní",J1957,0)</f>
        <v>0</v>
      </c>
      <c r="BF1957" s="186">
        <f>IF(N1957="snížená",J1957,0)</f>
        <v>0</v>
      </c>
      <c r="BG1957" s="186">
        <f>IF(N1957="zákl. přenesená",J1957,0)</f>
        <v>0</v>
      </c>
      <c r="BH1957" s="186">
        <f>IF(N1957="sníž. přenesená",J1957,0)</f>
        <v>0</v>
      </c>
      <c r="BI1957" s="186">
        <f>IF(N1957="nulová",J1957,0)</f>
        <v>0</v>
      </c>
      <c r="BJ1957" s="19" t="s">
        <v>8</v>
      </c>
      <c r="BK1957" s="186">
        <f>ROUND(I1957*H1957,0)</f>
        <v>0</v>
      </c>
      <c r="BL1957" s="19" t="s">
        <v>747</v>
      </c>
      <c r="BM1957" s="185" t="s">
        <v>2911</v>
      </c>
    </row>
    <row r="1958" s="12" customFormat="1" ht="25.92" customHeight="1">
      <c r="A1958" s="12"/>
      <c r="B1958" s="160"/>
      <c r="C1958" s="12"/>
      <c r="D1958" s="161" t="s">
        <v>76</v>
      </c>
      <c r="E1958" s="162" t="s">
        <v>2912</v>
      </c>
      <c r="F1958" s="162" t="s">
        <v>2913</v>
      </c>
      <c r="G1958" s="12"/>
      <c r="H1958" s="12"/>
      <c r="I1958" s="163"/>
      <c r="J1958" s="164">
        <f>BK1958</f>
        <v>0</v>
      </c>
      <c r="K1958" s="12"/>
      <c r="L1958" s="160"/>
      <c r="M1958" s="165"/>
      <c r="N1958" s="166"/>
      <c r="O1958" s="166"/>
      <c r="P1958" s="167">
        <f>SUM(P1959:P1962)</f>
        <v>0</v>
      </c>
      <c r="Q1958" s="166"/>
      <c r="R1958" s="167">
        <f>SUM(R1959:R1962)</f>
        <v>0</v>
      </c>
      <c r="S1958" s="166"/>
      <c r="T1958" s="168">
        <f>SUM(T1959:T1962)</f>
        <v>0</v>
      </c>
      <c r="U1958" s="12"/>
      <c r="V1958" s="12"/>
      <c r="W1958" s="12"/>
      <c r="X1958" s="12"/>
      <c r="Y1958" s="12"/>
      <c r="Z1958" s="12"/>
      <c r="AA1958" s="12"/>
      <c r="AB1958" s="12"/>
      <c r="AC1958" s="12"/>
      <c r="AD1958" s="12"/>
      <c r="AE1958" s="12"/>
      <c r="AR1958" s="161" t="s">
        <v>91</v>
      </c>
      <c r="AT1958" s="169" t="s">
        <v>76</v>
      </c>
      <c r="AU1958" s="169" t="s">
        <v>77</v>
      </c>
      <c r="AY1958" s="161" t="s">
        <v>321</v>
      </c>
      <c r="BK1958" s="170">
        <f>SUM(BK1959:BK1962)</f>
        <v>0</v>
      </c>
    </row>
    <row r="1959" s="2" customFormat="1" ht="21.75" customHeight="1">
      <c r="A1959" s="38"/>
      <c r="B1959" s="173"/>
      <c r="C1959" s="174" t="s">
        <v>2914</v>
      </c>
      <c r="D1959" s="174" t="s">
        <v>323</v>
      </c>
      <c r="E1959" s="175" t="s">
        <v>2915</v>
      </c>
      <c r="F1959" s="176" t="s">
        <v>2916</v>
      </c>
      <c r="G1959" s="177" t="s">
        <v>2917</v>
      </c>
      <c r="H1959" s="178">
        <v>100</v>
      </c>
      <c r="I1959" s="179"/>
      <c r="J1959" s="180">
        <f>ROUND(I1959*H1959,0)</f>
        <v>0</v>
      </c>
      <c r="K1959" s="176" t="s">
        <v>327</v>
      </c>
      <c r="L1959" s="39"/>
      <c r="M1959" s="181" t="s">
        <v>1</v>
      </c>
      <c r="N1959" s="182" t="s">
        <v>42</v>
      </c>
      <c r="O1959" s="77"/>
      <c r="P1959" s="183">
        <f>O1959*H1959</f>
        <v>0</v>
      </c>
      <c r="Q1959" s="183">
        <v>0</v>
      </c>
      <c r="R1959" s="183">
        <f>Q1959*H1959</f>
        <v>0</v>
      </c>
      <c r="S1959" s="183">
        <v>0</v>
      </c>
      <c r="T1959" s="184">
        <f>S1959*H1959</f>
        <v>0</v>
      </c>
      <c r="U1959" s="38"/>
      <c r="V1959" s="38"/>
      <c r="W1959" s="38"/>
      <c r="X1959" s="38"/>
      <c r="Y1959" s="38"/>
      <c r="Z1959" s="38"/>
      <c r="AA1959" s="38"/>
      <c r="AB1959" s="38"/>
      <c r="AC1959" s="38"/>
      <c r="AD1959" s="38"/>
      <c r="AE1959" s="38"/>
      <c r="AR1959" s="185" t="s">
        <v>2918</v>
      </c>
      <c r="AT1959" s="185" t="s">
        <v>323</v>
      </c>
      <c r="AU1959" s="185" t="s">
        <v>8</v>
      </c>
      <c r="AY1959" s="19" t="s">
        <v>321</v>
      </c>
      <c r="BE1959" s="186">
        <f>IF(N1959="základní",J1959,0)</f>
        <v>0</v>
      </c>
      <c r="BF1959" s="186">
        <f>IF(N1959="snížená",J1959,0)</f>
        <v>0</v>
      </c>
      <c r="BG1959" s="186">
        <f>IF(N1959="zákl. přenesená",J1959,0)</f>
        <v>0</v>
      </c>
      <c r="BH1959" s="186">
        <f>IF(N1959="sníž. přenesená",J1959,0)</f>
        <v>0</v>
      </c>
      <c r="BI1959" s="186">
        <f>IF(N1959="nulová",J1959,0)</f>
        <v>0</v>
      </c>
      <c r="BJ1959" s="19" t="s">
        <v>8</v>
      </c>
      <c r="BK1959" s="186">
        <f>ROUND(I1959*H1959,0)</f>
        <v>0</v>
      </c>
      <c r="BL1959" s="19" t="s">
        <v>2918</v>
      </c>
      <c r="BM1959" s="185" t="s">
        <v>2919</v>
      </c>
    </row>
    <row r="1960" s="13" customFormat="1">
      <c r="A1960" s="13"/>
      <c r="B1960" s="187"/>
      <c r="C1960" s="13"/>
      <c r="D1960" s="188" t="s">
        <v>329</v>
      </c>
      <c r="E1960" s="189" t="s">
        <v>1</v>
      </c>
      <c r="F1960" s="190" t="s">
        <v>2920</v>
      </c>
      <c r="G1960" s="13"/>
      <c r="H1960" s="191">
        <v>100</v>
      </c>
      <c r="I1960" s="192"/>
      <c r="J1960" s="13"/>
      <c r="K1960" s="13"/>
      <c r="L1960" s="187"/>
      <c r="M1960" s="193"/>
      <c r="N1960" s="194"/>
      <c r="O1960" s="194"/>
      <c r="P1960" s="194"/>
      <c r="Q1960" s="194"/>
      <c r="R1960" s="194"/>
      <c r="S1960" s="194"/>
      <c r="T1960" s="195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189" t="s">
        <v>329</v>
      </c>
      <c r="AU1960" s="189" t="s">
        <v>8</v>
      </c>
      <c r="AV1960" s="13" t="s">
        <v>85</v>
      </c>
      <c r="AW1960" s="13" t="s">
        <v>33</v>
      </c>
      <c r="AX1960" s="13" t="s">
        <v>8</v>
      </c>
      <c r="AY1960" s="189" t="s">
        <v>321</v>
      </c>
    </row>
    <row r="1961" s="2" customFormat="1" ht="21.75" customHeight="1">
      <c r="A1961" s="38"/>
      <c r="B1961" s="173"/>
      <c r="C1961" s="174" t="s">
        <v>2921</v>
      </c>
      <c r="D1961" s="174" t="s">
        <v>323</v>
      </c>
      <c r="E1961" s="175" t="s">
        <v>2922</v>
      </c>
      <c r="F1961" s="176" t="s">
        <v>2923</v>
      </c>
      <c r="G1961" s="177" t="s">
        <v>2917</v>
      </c>
      <c r="H1961" s="178">
        <v>500</v>
      </c>
      <c r="I1961" s="179"/>
      <c r="J1961" s="180">
        <f>ROUND(I1961*H1961,0)</f>
        <v>0</v>
      </c>
      <c r="K1961" s="176" t="s">
        <v>327</v>
      </c>
      <c r="L1961" s="39"/>
      <c r="M1961" s="181" t="s">
        <v>1</v>
      </c>
      <c r="N1961" s="182" t="s">
        <v>42</v>
      </c>
      <c r="O1961" s="77"/>
      <c r="P1961" s="183">
        <f>O1961*H1961</f>
        <v>0</v>
      </c>
      <c r="Q1961" s="183">
        <v>0</v>
      </c>
      <c r="R1961" s="183">
        <f>Q1961*H1961</f>
        <v>0</v>
      </c>
      <c r="S1961" s="183">
        <v>0</v>
      </c>
      <c r="T1961" s="184">
        <f>S1961*H1961</f>
        <v>0</v>
      </c>
      <c r="U1961" s="38"/>
      <c r="V1961" s="38"/>
      <c r="W1961" s="38"/>
      <c r="X1961" s="38"/>
      <c r="Y1961" s="38"/>
      <c r="Z1961" s="38"/>
      <c r="AA1961" s="38"/>
      <c r="AB1961" s="38"/>
      <c r="AC1961" s="38"/>
      <c r="AD1961" s="38"/>
      <c r="AE1961" s="38"/>
      <c r="AR1961" s="185" t="s">
        <v>2918</v>
      </c>
      <c r="AT1961" s="185" t="s">
        <v>323</v>
      </c>
      <c r="AU1961" s="185" t="s">
        <v>8</v>
      </c>
      <c r="AY1961" s="19" t="s">
        <v>321</v>
      </c>
      <c r="BE1961" s="186">
        <f>IF(N1961="základní",J1961,0)</f>
        <v>0</v>
      </c>
      <c r="BF1961" s="186">
        <f>IF(N1961="snížená",J1961,0)</f>
        <v>0</v>
      </c>
      <c r="BG1961" s="186">
        <f>IF(N1961="zákl. přenesená",J1961,0)</f>
        <v>0</v>
      </c>
      <c r="BH1961" s="186">
        <f>IF(N1961="sníž. přenesená",J1961,0)</f>
        <v>0</v>
      </c>
      <c r="BI1961" s="186">
        <f>IF(N1961="nulová",J1961,0)</f>
        <v>0</v>
      </c>
      <c r="BJ1961" s="19" t="s">
        <v>8</v>
      </c>
      <c r="BK1961" s="186">
        <f>ROUND(I1961*H1961,0)</f>
        <v>0</v>
      </c>
      <c r="BL1961" s="19" t="s">
        <v>2918</v>
      </c>
      <c r="BM1961" s="185" t="s">
        <v>2924</v>
      </c>
    </row>
    <row r="1962" s="13" customFormat="1">
      <c r="A1962" s="13"/>
      <c r="B1962" s="187"/>
      <c r="C1962" s="13"/>
      <c r="D1962" s="188" t="s">
        <v>329</v>
      </c>
      <c r="E1962" s="189" t="s">
        <v>1</v>
      </c>
      <c r="F1962" s="190" t="s">
        <v>2925</v>
      </c>
      <c r="G1962" s="13"/>
      <c r="H1962" s="191">
        <v>500</v>
      </c>
      <c r="I1962" s="192"/>
      <c r="J1962" s="13"/>
      <c r="K1962" s="13"/>
      <c r="L1962" s="187"/>
      <c r="M1962" s="222"/>
      <c r="N1962" s="223"/>
      <c r="O1962" s="223"/>
      <c r="P1962" s="223"/>
      <c r="Q1962" s="223"/>
      <c r="R1962" s="223"/>
      <c r="S1962" s="223"/>
      <c r="T1962" s="224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189" t="s">
        <v>329</v>
      </c>
      <c r="AU1962" s="189" t="s">
        <v>8</v>
      </c>
      <c r="AV1962" s="13" t="s">
        <v>85</v>
      </c>
      <c r="AW1962" s="13" t="s">
        <v>33</v>
      </c>
      <c r="AX1962" s="13" t="s">
        <v>8</v>
      </c>
      <c r="AY1962" s="189" t="s">
        <v>321</v>
      </c>
    </row>
    <row r="1963" s="2" customFormat="1" ht="6.96" customHeight="1">
      <c r="A1963" s="38"/>
      <c r="B1963" s="60"/>
      <c r="C1963" s="61"/>
      <c r="D1963" s="61"/>
      <c r="E1963" s="61"/>
      <c r="F1963" s="61"/>
      <c r="G1963" s="61"/>
      <c r="H1963" s="61"/>
      <c r="I1963" s="61"/>
      <c r="J1963" s="61"/>
      <c r="K1963" s="61"/>
      <c r="L1963" s="39"/>
      <c r="M1963" s="38"/>
      <c r="O1963" s="38"/>
      <c r="P1963" s="38"/>
      <c r="Q1963" s="38"/>
      <c r="R1963" s="38"/>
      <c r="S1963" s="38"/>
      <c r="T1963" s="38"/>
      <c r="U1963" s="38"/>
      <c r="V1963" s="38"/>
      <c r="W1963" s="38"/>
      <c r="X1963" s="38"/>
      <c r="Y1963" s="38"/>
      <c r="Z1963" s="38"/>
      <c r="AA1963" s="38"/>
      <c r="AB1963" s="38"/>
      <c r="AC1963" s="38"/>
      <c r="AD1963" s="38"/>
      <c r="AE1963" s="38"/>
    </row>
  </sheetData>
  <autoFilter ref="C144:K1962"/>
  <mergeCells count="9">
    <mergeCell ref="E7:H7"/>
    <mergeCell ref="E9:H9"/>
    <mergeCell ref="E18:H18"/>
    <mergeCell ref="E27:H27"/>
    <mergeCell ref="E85:H85"/>
    <mergeCell ref="E87:H87"/>
    <mergeCell ref="E135:H135"/>
    <mergeCell ref="E137:H13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109</v>
      </c>
      <c r="L4" s="22"/>
      <c r="M4" s="121" t="s">
        <v>11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22" t="str">
        <f>'Rekapitulace stavby'!K6</f>
        <v>Rekonstrukce a snížení EN objektu, Krkonošská 272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122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2926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1</v>
      </c>
      <c r="G11" s="38"/>
      <c r="H11" s="38"/>
      <c r="I11" s="32" t="s">
        <v>20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2927</v>
      </c>
      <c r="G12" s="38"/>
      <c r="H12" s="38"/>
      <c r="I12" s="32" t="s">
        <v>23</v>
      </c>
      <c r="J12" s="69" t="str">
        <f>'Rekapitulace stavby'!AN8</f>
        <v>17. 10. 2023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32" t="s">
        <v>26</v>
      </c>
      <c r="J14" s="27" t="str">
        <f>IF('Rekapitulace stavby'!AN10="","",'Rekapitulace stavby'!AN10)</f>
        <v/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tr">
        <f>IF('Rekapitulace stavby'!E11="","",'Rekapitulace stavby'!E11)</f>
        <v>Město Vrchlabí, Zámek č.p.1, Vrchlabí</v>
      </c>
      <c r="F15" s="38"/>
      <c r="G15" s="38"/>
      <c r="H15" s="38"/>
      <c r="I15" s="32" t="s">
        <v>28</v>
      </c>
      <c r="J15" s="27" t="str">
        <f>IF('Rekapitulace stavby'!AN11="","",'Rekapitulace stavby'!AN11)</f>
        <v/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29</v>
      </c>
      <c r="E17" s="38"/>
      <c r="F17" s="38"/>
      <c r="G17" s="38"/>
      <c r="H17" s="38"/>
      <c r="I17" s="32" t="s">
        <v>26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28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31</v>
      </c>
      <c r="E20" s="38"/>
      <c r="F20" s="38"/>
      <c r="G20" s="38"/>
      <c r="H20" s="38"/>
      <c r="I20" s="32" t="s">
        <v>26</v>
      </c>
      <c r="J20" s="27" t="str">
        <f>IF('Rekapitulace stavby'!AN16="","",'Rekapitulace stavby'!AN16)</f>
        <v/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tr">
        <f>IF('Rekapitulace stavby'!E17="","",'Rekapitulace stavby'!E17)</f>
        <v>ing.Jan Chaloupský, U Hřiště 639, Trutnov</v>
      </c>
      <c r="F21" s="38"/>
      <c r="G21" s="38"/>
      <c r="H21" s="38"/>
      <c r="I21" s="32" t="s">
        <v>28</v>
      </c>
      <c r="J21" s="27" t="str">
        <f>IF('Rekapitulace stavby'!AN17="","",'Rekapitulace stavby'!AN17)</f>
        <v/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34</v>
      </c>
      <c r="E23" s="38"/>
      <c r="F23" s="38"/>
      <c r="G23" s="38"/>
      <c r="H23" s="38"/>
      <c r="I23" s="32" t="s">
        <v>26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>ing. V. Švehla</v>
      </c>
      <c r="F24" s="38"/>
      <c r="G24" s="38"/>
      <c r="H24" s="38"/>
      <c r="I24" s="32" t="s">
        <v>28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36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3"/>
      <c r="B27" s="124"/>
      <c r="C27" s="123"/>
      <c r="D27" s="123"/>
      <c r="E27" s="36" t="s">
        <v>1</v>
      </c>
      <c r="F27" s="36"/>
      <c r="G27" s="36"/>
      <c r="H27" s="36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7" t="s">
        <v>37</v>
      </c>
      <c r="E30" s="38"/>
      <c r="F30" s="38"/>
      <c r="G30" s="38"/>
      <c r="H30" s="38"/>
      <c r="I30" s="38"/>
      <c r="J30" s="96">
        <f>ROUND(J123, 0)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43" t="s">
        <v>38</v>
      </c>
      <c r="J32" s="43" t="s">
        <v>40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8" t="s">
        <v>41</v>
      </c>
      <c r="E33" s="32" t="s">
        <v>42</v>
      </c>
      <c r="F33" s="129">
        <f>ROUND((SUM(BE123:BE190)),  0)</f>
        <v>0</v>
      </c>
      <c r="G33" s="38"/>
      <c r="H33" s="38"/>
      <c r="I33" s="130">
        <v>0.20999999999999999</v>
      </c>
      <c r="J33" s="129">
        <f>ROUND(((SUM(BE123:BE190))*I33),  0)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43</v>
      </c>
      <c r="F34" s="129">
        <f>ROUND((SUM(BF123:BF190)),  0)</f>
        <v>0</v>
      </c>
      <c r="G34" s="38"/>
      <c r="H34" s="38"/>
      <c r="I34" s="130">
        <v>0.14999999999999999</v>
      </c>
      <c r="J34" s="129">
        <f>ROUND(((SUM(BF123:BF190))*I34),  0)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29">
        <f>ROUND((SUM(BG123:BG190)),  0)</f>
        <v>0</v>
      </c>
      <c r="G35" s="38"/>
      <c r="H35" s="38"/>
      <c r="I35" s="130">
        <v>0.20999999999999999</v>
      </c>
      <c r="J35" s="129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29">
        <f>ROUND((SUM(BH123:BH190)),  0)</f>
        <v>0</v>
      </c>
      <c r="G36" s="38"/>
      <c r="H36" s="38"/>
      <c r="I36" s="130">
        <v>0.14999999999999999</v>
      </c>
      <c r="J36" s="129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46</v>
      </c>
      <c r="F37" s="129">
        <f>ROUND((SUM(BI123:BI190)),  0)</f>
        <v>0</v>
      </c>
      <c r="G37" s="38"/>
      <c r="H37" s="38"/>
      <c r="I37" s="130">
        <v>0</v>
      </c>
      <c r="J37" s="129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1"/>
      <c r="D39" s="132" t="s">
        <v>47</v>
      </c>
      <c r="E39" s="81"/>
      <c r="F39" s="81"/>
      <c r="G39" s="133" t="s">
        <v>48</v>
      </c>
      <c r="H39" s="134" t="s">
        <v>49</v>
      </c>
      <c r="I39" s="81"/>
      <c r="J39" s="135">
        <f>SUM(J30:J37)</f>
        <v>0</v>
      </c>
      <c r="K39" s="136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37" t="s">
        <v>53</v>
      </c>
      <c r="G61" s="58" t="s">
        <v>52</v>
      </c>
      <c r="H61" s="41"/>
      <c r="I61" s="41"/>
      <c r="J61" s="138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37" t="s">
        <v>53</v>
      </c>
      <c r="G76" s="58" t="s">
        <v>52</v>
      </c>
      <c r="H76" s="41"/>
      <c r="I76" s="41"/>
      <c r="J76" s="138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272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2" t="str">
        <f>E7</f>
        <v>Rekonstrukce a snížení EN objektu, Krkonošská 272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122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2 - Vytápění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38"/>
      <c r="E89" s="38"/>
      <c r="F89" s="27" t="str">
        <f>F12</f>
        <v xml:space="preserve"> </v>
      </c>
      <c r="G89" s="38"/>
      <c r="H89" s="38"/>
      <c r="I89" s="32" t="s">
        <v>23</v>
      </c>
      <c r="J89" s="69" t="str">
        <f>IF(J12="","",J12)</f>
        <v>17. 10. 2023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25</v>
      </c>
      <c r="D91" s="38"/>
      <c r="E91" s="38"/>
      <c r="F91" s="27" t="str">
        <f>E15</f>
        <v>Město Vrchlabí, Zámek č.p.1, Vrchlabí</v>
      </c>
      <c r="G91" s="38"/>
      <c r="H91" s="38"/>
      <c r="I91" s="32" t="s">
        <v>31</v>
      </c>
      <c r="J91" s="36" t="str">
        <f>E21</f>
        <v>ing.Jan Chaloupský, U Hřiště 639, Trutnov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38"/>
      <c r="E92" s="38"/>
      <c r="F92" s="27" t="str">
        <f>IF(E18="","",E18)</f>
        <v>Vyplň údaj</v>
      </c>
      <c r="G92" s="38"/>
      <c r="H92" s="38"/>
      <c r="I92" s="32" t="s">
        <v>34</v>
      </c>
      <c r="J92" s="36" t="str">
        <f>E24</f>
        <v>ing. V. Švehla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9" t="s">
        <v>273</v>
      </c>
      <c r="D94" s="131"/>
      <c r="E94" s="131"/>
      <c r="F94" s="131"/>
      <c r="G94" s="131"/>
      <c r="H94" s="131"/>
      <c r="I94" s="131"/>
      <c r="J94" s="140" t="s">
        <v>274</v>
      </c>
      <c r="K94" s="131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1" t="s">
        <v>275</v>
      </c>
      <c r="D96" s="38"/>
      <c r="E96" s="38"/>
      <c r="F96" s="38"/>
      <c r="G96" s="38"/>
      <c r="H96" s="38"/>
      <c r="I96" s="38"/>
      <c r="J96" s="96">
        <f>J123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276</v>
      </c>
    </row>
    <row r="97" s="9" customFormat="1" ht="24.96" customHeight="1">
      <c r="A97" s="9"/>
      <c r="B97" s="142"/>
      <c r="C97" s="9"/>
      <c r="D97" s="143" t="s">
        <v>287</v>
      </c>
      <c r="E97" s="144"/>
      <c r="F97" s="144"/>
      <c r="G97" s="144"/>
      <c r="H97" s="144"/>
      <c r="I97" s="144"/>
      <c r="J97" s="145">
        <f>J124</f>
        <v>0</v>
      </c>
      <c r="K97" s="9"/>
      <c r="L97" s="14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6"/>
      <c r="C98" s="10"/>
      <c r="D98" s="147" t="s">
        <v>2928</v>
      </c>
      <c r="E98" s="148"/>
      <c r="F98" s="148"/>
      <c r="G98" s="148"/>
      <c r="H98" s="148"/>
      <c r="I98" s="148"/>
      <c r="J98" s="149">
        <f>J125</f>
        <v>0</v>
      </c>
      <c r="K98" s="10"/>
      <c r="L98" s="14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6"/>
      <c r="C99" s="10"/>
      <c r="D99" s="147" t="s">
        <v>2929</v>
      </c>
      <c r="E99" s="148"/>
      <c r="F99" s="148"/>
      <c r="G99" s="148"/>
      <c r="H99" s="148"/>
      <c r="I99" s="148"/>
      <c r="J99" s="149">
        <f>J138</f>
        <v>0</v>
      </c>
      <c r="K99" s="10"/>
      <c r="L99" s="14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6"/>
      <c r="C100" s="10"/>
      <c r="D100" s="147" t="s">
        <v>2930</v>
      </c>
      <c r="E100" s="148"/>
      <c r="F100" s="148"/>
      <c r="G100" s="148"/>
      <c r="H100" s="148"/>
      <c r="I100" s="148"/>
      <c r="J100" s="149">
        <f>J141</f>
        <v>0</v>
      </c>
      <c r="K100" s="10"/>
      <c r="L100" s="14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6"/>
      <c r="C101" s="10"/>
      <c r="D101" s="147" t="s">
        <v>2931</v>
      </c>
      <c r="E101" s="148"/>
      <c r="F101" s="148"/>
      <c r="G101" s="148"/>
      <c r="H101" s="148"/>
      <c r="I101" s="148"/>
      <c r="J101" s="149">
        <f>J156</f>
        <v>0</v>
      </c>
      <c r="K101" s="10"/>
      <c r="L101" s="14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6"/>
      <c r="C102" s="10"/>
      <c r="D102" s="147" t="s">
        <v>2932</v>
      </c>
      <c r="E102" s="148"/>
      <c r="F102" s="148"/>
      <c r="G102" s="148"/>
      <c r="H102" s="148"/>
      <c r="I102" s="148"/>
      <c r="J102" s="149">
        <f>J167</f>
        <v>0</v>
      </c>
      <c r="K102" s="10"/>
      <c r="L102" s="14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42"/>
      <c r="C103" s="9"/>
      <c r="D103" s="143" t="s">
        <v>305</v>
      </c>
      <c r="E103" s="144"/>
      <c r="F103" s="144"/>
      <c r="G103" s="144"/>
      <c r="H103" s="144"/>
      <c r="I103" s="144"/>
      <c r="J103" s="145">
        <f>J189</f>
        <v>0</v>
      </c>
      <c r="K103" s="9"/>
      <c r="L103" s="14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8"/>
      <c r="B104" s="39"/>
      <c r="C104" s="38"/>
      <c r="D104" s="38"/>
      <c r="E104" s="38"/>
      <c r="F104" s="38"/>
      <c r="G104" s="38"/>
      <c r="H104" s="38"/>
      <c r="I104" s="38"/>
      <c r="J104" s="38"/>
      <c r="K104" s="38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306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38"/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17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122" t="str">
        <f>E7</f>
        <v>Rekonstrukce a snížení EN objektu, Krkonošská 272</v>
      </c>
      <c r="F113" s="32"/>
      <c r="G113" s="32"/>
      <c r="H113" s="32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122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67" t="str">
        <f>E9</f>
        <v>2 - Vytápění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21</v>
      </c>
      <c r="D117" s="38"/>
      <c r="E117" s="38"/>
      <c r="F117" s="27" t="str">
        <f>F12</f>
        <v xml:space="preserve"> </v>
      </c>
      <c r="G117" s="38"/>
      <c r="H117" s="38"/>
      <c r="I117" s="32" t="s">
        <v>23</v>
      </c>
      <c r="J117" s="69" t="str">
        <f>IF(J12="","",J12)</f>
        <v>17. 10. 2023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25</v>
      </c>
      <c r="D119" s="38"/>
      <c r="E119" s="38"/>
      <c r="F119" s="27" t="str">
        <f>E15</f>
        <v>Město Vrchlabí, Zámek č.p.1, Vrchlabí</v>
      </c>
      <c r="G119" s="38"/>
      <c r="H119" s="38"/>
      <c r="I119" s="32" t="s">
        <v>31</v>
      </c>
      <c r="J119" s="36" t="str">
        <f>E21</f>
        <v>ing.Jan Chaloupský, U Hřiště 639, Trutnov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29</v>
      </c>
      <c r="D120" s="38"/>
      <c r="E120" s="38"/>
      <c r="F120" s="27" t="str">
        <f>IF(E18="","",E18)</f>
        <v>Vyplň údaj</v>
      </c>
      <c r="G120" s="38"/>
      <c r="H120" s="38"/>
      <c r="I120" s="32" t="s">
        <v>34</v>
      </c>
      <c r="J120" s="36" t="str">
        <f>E24</f>
        <v>ing. V. Švehla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50"/>
      <c r="B122" s="151"/>
      <c r="C122" s="152" t="s">
        <v>307</v>
      </c>
      <c r="D122" s="153" t="s">
        <v>62</v>
      </c>
      <c r="E122" s="153" t="s">
        <v>58</v>
      </c>
      <c r="F122" s="153" t="s">
        <v>59</v>
      </c>
      <c r="G122" s="153" t="s">
        <v>308</v>
      </c>
      <c r="H122" s="153" t="s">
        <v>309</v>
      </c>
      <c r="I122" s="153" t="s">
        <v>310</v>
      </c>
      <c r="J122" s="153" t="s">
        <v>274</v>
      </c>
      <c r="K122" s="154" t="s">
        <v>311</v>
      </c>
      <c r="L122" s="155"/>
      <c r="M122" s="86" t="s">
        <v>1</v>
      </c>
      <c r="N122" s="87" t="s">
        <v>41</v>
      </c>
      <c r="O122" s="87" t="s">
        <v>312</v>
      </c>
      <c r="P122" s="87" t="s">
        <v>313</v>
      </c>
      <c r="Q122" s="87" t="s">
        <v>314</v>
      </c>
      <c r="R122" s="87" t="s">
        <v>315</v>
      </c>
      <c r="S122" s="87" t="s">
        <v>316</v>
      </c>
      <c r="T122" s="88" t="s">
        <v>317</v>
      </c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</row>
    <row r="123" s="2" customFormat="1" ht="22.8" customHeight="1">
      <c r="A123" s="38"/>
      <c r="B123" s="39"/>
      <c r="C123" s="93" t="s">
        <v>318</v>
      </c>
      <c r="D123" s="38"/>
      <c r="E123" s="38"/>
      <c r="F123" s="38"/>
      <c r="G123" s="38"/>
      <c r="H123" s="38"/>
      <c r="I123" s="38"/>
      <c r="J123" s="156">
        <f>BK123</f>
        <v>0</v>
      </c>
      <c r="K123" s="38"/>
      <c r="L123" s="39"/>
      <c r="M123" s="89"/>
      <c r="N123" s="73"/>
      <c r="O123" s="90"/>
      <c r="P123" s="157">
        <f>P124+P189</f>
        <v>0</v>
      </c>
      <c r="Q123" s="90"/>
      <c r="R123" s="157">
        <f>R124+R189</f>
        <v>0</v>
      </c>
      <c r="S123" s="90"/>
      <c r="T123" s="158">
        <f>T124+T189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9" t="s">
        <v>76</v>
      </c>
      <c r="AU123" s="19" t="s">
        <v>276</v>
      </c>
      <c r="BK123" s="159">
        <f>BK124+BK189</f>
        <v>0</v>
      </c>
    </row>
    <row r="124" s="12" customFormat="1" ht="25.92" customHeight="1">
      <c r="A124" s="12"/>
      <c r="B124" s="160"/>
      <c r="C124" s="12"/>
      <c r="D124" s="161" t="s">
        <v>76</v>
      </c>
      <c r="E124" s="162" t="s">
        <v>1488</v>
      </c>
      <c r="F124" s="162" t="s">
        <v>1489</v>
      </c>
      <c r="G124" s="12"/>
      <c r="H124" s="12"/>
      <c r="I124" s="163"/>
      <c r="J124" s="164">
        <f>BK124</f>
        <v>0</v>
      </c>
      <c r="K124" s="12"/>
      <c r="L124" s="160"/>
      <c r="M124" s="165"/>
      <c r="N124" s="166"/>
      <c r="O124" s="166"/>
      <c r="P124" s="167">
        <f>P125+P138+P141+P156+P167</f>
        <v>0</v>
      </c>
      <c r="Q124" s="166"/>
      <c r="R124" s="167">
        <f>R125+R138+R141+R156+R167</f>
        <v>0</v>
      </c>
      <c r="S124" s="166"/>
      <c r="T124" s="168">
        <f>T125+T138+T141+T156+T167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1" t="s">
        <v>85</v>
      </c>
      <c r="AT124" s="169" t="s">
        <v>76</v>
      </c>
      <c r="AU124" s="169" t="s">
        <v>77</v>
      </c>
      <c r="AY124" s="161" t="s">
        <v>321</v>
      </c>
      <c r="BK124" s="170">
        <f>BK125+BK138+BK141+BK156+BK167</f>
        <v>0</v>
      </c>
    </row>
    <row r="125" s="12" customFormat="1" ht="22.8" customHeight="1">
      <c r="A125" s="12"/>
      <c r="B125" s="160"/>
      <c r="C125" s="12"/>
      <c r="D125" s="161" t="s">
        <v>76</v>
      </c>
      <c r="E125" s="171" t="s">
        <v>2933</v>
      </c>
      <c r="F125" s="171" t="s">
        <v>2934</v>
      </c>
      <c r="G125" s="12"/>
      <c r="H125" s="12"/>
      <c r="I125" s="163"/>
      <c r="J125" s="172">
        <f>BK125</f>
        <v>0</v>
      </c>
      <c r="K125" s="12"/>
      <c r="L125" s="160"/>
      <c r="M125" s="165"/>
      <c r="N125" s="166"/>
      <c r="O125" s="166"/>
      <c r="P125" s="167">
        <f>SUM(P126:P137)</f>
        <v>0</v>
      </c>
      <c r="Q125" s="166"/>
      <c r="R125" s="167">
        <f>SUM(R126:R137)</f>
        <v>0</v>
      </c>
      <c r="S125" s="166"/>
      <c r="T125" s="168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1" t="s">
        <v>85</v>
      </c>
      <c r="AT125" s="169" t="s">
        <v>76</v>
      </c>
      <c r="AU125" s="169" t="s">
        <v>8</v>
      </c>
      <c r="AY125" s="161" t="s">
        <v>321</v>
      </c>
      <c r="BK125" s="170">
        <f>SUM(BK126:BK137)</f>
        <v>0</v>
      </c>
    </row>
    <row r="126" s="2" customFormat="1" ht="24.15" customHeight="1">
      <c r="A126" s="38"/>
      <c r="B126" s="173"/>
      <c r="C126" s="174" t="s">
        <v>8</v>
      </c>
      <c r="D126" s="174" t="s">
        <v>323</v>
      </c>
      <c r="E126" s="175" t="s">
        <v>2935</v>
      </c>
      <c r="F126" s="176" t="s">
        <v>2936</v>
      </c>
      <c r="G126" s="177" t="s">
        <v>418</v>
      </c>
      <c r="H126" s="178">
        <v>2</v>
      </c>
      <c r="I126" s="179"/>
      <c r="J126" s="180">
        <f>ROUND(I126*H126,0)</f>
        <v>0</v>
      </c>
      <c r="K126" s="176" t="s">
        <v>327</v>
      </c>
      <c r="L126" s="39"/>
      <c r="M126" s="181" t="s">
        <v>1</v>
      </c>
      <c r="N126" s="182" t="s">
        <v>42</v>
      </c>
      <c r="O126" s="77"/>
      <c r="P126" s="183">
        <f>O126*H126</f>
        <v>0</v>
      </c>
      <c r="Q126" s="183">
        <v>0</v>
      </c>
      <c r="R126" s="183">
        <f>Q126*H126</f>
        <v>0</v>
      </c>
      <c r="S126" s="183">
        <v>0</v>
      </c>
      <c r="T126" s="18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85" t="s">
        <v>415</v>
      </c>
      <c r="AT126" s="185" t="s">
        <v>323</v>
      </c>
      <c r="AU126" s="185" t="s">
        <v>85</v>
      </c>
      <c r="AY126" s="19" t="s">
        <v>321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19" t="s">
        <v>8</v>
      </c>
      <c r="BK126" s="186">
        <f>ROUND(I126*H126,0)</f>
        <v>0</v>
      </c>
      <c r="BL126" s="19" t="s">
        <v>415</v>
      </c>
      <c r="BM126" s="185" t="s">
        <v>85</v>
      </c>
    </row>
    <row r="127" s="2" customFormat="1" ht="24.15" customHeight="1">
      <c r="A127" s="38"/>
      <c r="B127" s="173"/>
      <c r="C127" s="174" t="s">
        <v>85</v>
      </c>
      <c r="D127" s="174" t="s">
        <v>323</v>
      </c>
      <c r="E127" s="175" t="s">
        <v>2937</v>
      </c>
      <c r="F127" s="176" t="s">
        <v>2938</v>
      </c>
      <c r="G127" s="177" t="s">
        <v>2939</v>
      </c>
      <c r="H127" s="178">
        <v>2</v>
      </c>
      <c r="I127" s="179"/>
      <c r="J127" s="180">
        <f>ROUND(I127*H127,0)</f>
        <v>0</v>
      </c>
      <c r="K127" s="176" t="s">
        <v>327</v>
      </c>
      <c r="L127" s="39"/>
      <c r="M127" s="181" t="s">
        <v>1</v>
      </c>
      <c r="N127" s="182" t="s">
        <v>42</v>
      </c>
      <c r="O127" s="77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85" t="s">
        <v>415</v>
      </c>
      <c r="AT127" s="185" t="s">
        <v>323</v>
      </c>
      <c r="AU127" s="185" t="s">
        <v>85</v>
      </c>
      <c r="AY127" s="19" t="s">
        <v>321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9" t="s">
        <v>8</v>
      </c>
      <c r="BK127" s="186">
        <f>ROUND(I127*H127,0)</f>
        <v>0</v>
      </c>
      <c r="BL127" s="19" t="s">
        <v>415</v>
      </c>
      <c r="BM127" s="185" t="s">
        <v>91</v>
      </c>
    </row>
    <row r="128" s="2" customFormat="1" ht="33" customHeight="1">
      <c r="A128" s="38"/>
      <c r="B128" s="173"/>
      <c r="C128" s="174" t="s">
        <v>88</v>
      </c>
      <c r="D128" s="174" t="s">
        <v>323</v>
      </c>
      <c r="E128" s="175" t="s">
        <v>2940</v>
      </c>
      <c r="F128" s="176" t="s">
        <v>2941</v>
      </c>
      <c r="G128" s="177" t="s">
        <v>418</v>
      </c>
      <c r="H128" s="178">
        <v>2</v>
      </c>
      <c r="I128" s="179"/>
      <c r="J128" s="180">
        <f>ROUND(I128*H128,0)</f>
        <v>0</v>
      </c>
      <c r="K128" s="176" t="s">
        <v>327</v>
      </c>
      <c r="L128" s="39"/>
      <c r="M128" s="181" t="s">
        <v>1</v>
      </c>
      <c r="N128" s="182" t="s">
        <v>42</v>
      </c>
      <c r="O128" s="77"/>
      <c r="P128" s="183">
        <f>O128*H128</f>
        <v>0</v>
      </c>
      <c r="Q128" s="183">
        <v>0</v>
      </c>
      <c r="R128" s="183">
        <f>Q128*H128</f>
        <v>0</v>
      </c>
      <c r="S128" s="183">
        <v>0</v>
      </c>
      <c r="T128" s="18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85" t="s">
        <v>415</v>
      </c>
      <c r="AT128" s="185" t="s">
        <v>323</v>
      </c>
      <c r="AU128" s="185" t="s">
        <v>85</v>
      </c>
      <c r="AY128" s="19" t="s">
        <v>321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19" t="s">
        <v>8</v>
      </c>
      <c r="BK128" s="186">
        <f>ROUND(I128*H128,0)</f>
        <v>0</v>
      </c>
      <c r="BL128" s="19" t="s">
        <v>415</v>
      </c>
      <c r="BM128" s="185" t="s">
        <v>97</v>
      </c>
    </row>
    <row r="129" s="2" customFormat="1" ht="37.8" customHeight="1">
      <c r="A129" s="38"/>
      <c r="B129" s="173"/>
      <c r="C129" s="174" t="s">
        <v>91</v>
      </c>
      <c r="D129" s="174" t="s">
        <v>323</v>
      </c>
      <c r="E129" s="175" t="s">
        <v>2942</v>
      </c>
      <c r="F129" s="176" t="s">
        <v>2943</v>
      </c>
      <c r="G129" s="177" t="s">
        <v>2939</v>
      </c>
      <c r="H129" s="178">
        <v>2</v>
      </c>
      <c r="I129" s="179"/>
      <c r="J129" s="180">
        <f>ROUND(I129*H129,0)</f>
        <v>0</v>
      </c>
      <c r="K129" s="176" t="s">
        <v>327</v>
      </c>
      <c r="L129" s="39"/>
      <c r="M129" s="181" t="s">
        <v>1</v>
      </c>
      <c r="N129" s="182" t="s">
        <v>42</v>
      </c>
      <c r="O129" s="77"/>
      <c r="P129" s="183">
        <f>O129*H129</f>
        <v>0</v>
      </c>
      <c r="Q129" s="183">
        <v>0</v>
      </c>
      <c r="R129" s="183">
        <f>Q129*H129</f>
        <v>0</v>
      </c>
      <c r="S129" s="183">
        <v>0</v>
      </c>
      <c r="T129" s="18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85" t="s">
        <v>415</v>
      </c>
      <c r="AT129" s="185" t="s">
        <v>323</v>
      </c>
      <c r="AU129" s="185" t="s">
        <v>85</v>
      </c>
      <c r="AY129" s="19" t="s">
        <v>321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9" t="s">
        <v>8</v>
      </c>
      <c r="BK129" s="186">
        <f>ROUND(I129*H129,0)</f>
        <v>0</v>
      </c>
      <c r="BL129" s="19" t="s">
        <v>415</v>
      </c>
      <c r="BM129" s="185" t="s">
        <v>363</v>
      </c>
    </row>
    <row r="130" s="2" customFormat="1" ht="37.8" customHeight="1">
      <c r="A130" s="38"/>
      <c r="B130" s="173"/>
      <c r="C130" s="174" t="s">
        <v>94</v>
      </c>
      <c r="D130" s="174" t="s">
        <v>323</v>
      </c>
      <c r="E130" s="175" t="s">
        <v>2944</v>
      </c>
      <c r="F130" s="176" t="s">
        <v>2945</v>
      </c>
      <c r="G130" s="177" t="s">
        <v>497</v>
      </c>
      <c r="H130" s="178">
        <v>20</v>
      </c>
      <c r="I130" s="179"/>
      <c r="J130" s="180">
        <f>ROUND(I130*H130,0)</f>
        <v>0</v>
      </c>
      <c r="K130" s="176" t="s">
        <v>327</v>
      </c>
      <c r="L130" s="39"/>
      <c r="M130" s="181" t="s">
        <v>1</v>
      </c>
      <c r="N130" s="182" t="s">
        <v>42</v>
      </c>
      <c r="O130" s="77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85" t="s">
        <v>415</v>
      </c>
      <c r="AT130" s="185" t="s">
        <v>323</v>
      </c>
      <c r="AU130" s="185" t="s">
        <v>85</v>
      </c>
      <c r="AY130" s="19" t="s">
        <v>321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19" t="s">
        <v>8</v>
      </c>
      <c r="BK130" s="186">
        <f>ROUND(I130*H130,0)</f>
        <v>0</v>
      </c>
      <c r="BL130" s="19" t="s">
        <v>415</v>
      </c>
      <c r="BM130" s="185" t="s">
        <v>375</v>
      </c>
    </row>
    <row r="131" s="2" customFormat="1" ht="37.8" customHeight="1">
      <c r="A131" s="38"/>
      <c r="B131" s="173"/>
      <c r="C131" s="174" t="s">
        <v>97</v>
      </c>
      <c r="D131" s="174" t="s">
        <v>323</v>
      </c>
      <c r="E131" s="175" t="s">
        <v>2946</v>
      </c>
      <c r="F131" s="176" t="s">
        <v>2947</v>
      </c>
      <c r="G131" s="177" t="s">
        <v>349</v>
      </c>
      <c r="H131" s="178">
        <v>0.5</v>
      </c>
      <c r="I131" s="179"/>
      <c r="J131" s="180">
        <f>ROUND(I131*H131,0)</f>
        <v>0</v>
      </c>
      <c r="K131" s="176" t="s">
        <v>327</v>
      </c>
      <c r="L131" s="39"/>
      <c r="M131" s="181" t="s">
        <v>1</v>
      </c>
      <c r="N131" s="182" t="s">
        <v>42</v>
      </c>
      <c r="O131" s="77"/>
      <c r="P131" s="183">
        <f>O131*H131</f>
        <v>0</v>
      </c>
      <c r="Q131" s="183">
        <v>0</v>
      </c>
      <c r="R131" s="183">
        <f>Q131*H131</f>
        <v>0</v>
      </c>
      <c r="S131" s="183">
        <v>0</v>
      </c>
      <c r="T131" s="18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85" t="s">
        <v>415</v>
      </c>
      <c r="AT131" s="185" t="s">
        <v>323</v>
      </c>
      <c r="AU131" s="185" t="s">
        <v>85</v>
      </c>
      <c r="AY131" s="19" t="s">
        <v>321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9" t="s">
        <v>8</v>
      </c>
      <c r="BK131" s="186">
        <f>ROUND(I131*H131,0)</f>
        <v>0</v>
      </c>
      <c r="BL131" s="19" t="s">
        <v>415</v>
      </c>
      <c r="BM131" s="185" t="s">
        <v>386</v>
      </c>
    </row>
    <row r="132" s="2" customFormat="1" ht="66.75" customHeight="1">
      <c r="A132" s="38"/>
      <c r="B132" s="173"/>
      <c r="C132" s="174" t="s">
        <v>100</v>
      </c>
      <c r="D132" s="174" t="s">
        <v>323</v>
      </c>
      <c r="E132" s="175" t="s">
        <v>2948</v>
      </c>
      <c r="F132" s="176" t="s">
        <v>2949</v>
      </c>
      <c r="G132" s="177" t="s">
        <v>2950</v>
      </c>
      <c r="H132" s="178">
        <v>1</v>
      </c>
      <c r="I132" s="179"/>
      <c r="J132" s="180">
        <f>ROUND(I132*H132,0)</f>
        <v>0</v>
      </c>
      <c r="K132" s="176" t="s">
        <v>1</v>
      </c>
      <c r="L132" s="39"/>
      <c r="M132" s="181" t="s">
        <v>1</v>
      </c>
      <c r="N132" s="182" t="s">
        <v>42</v>
      </c>
      <c r="O132" s="77"/>
      <c r="P132" s="183">
        <f>O132*H132</f>
        <v>0</v>
      </c>
      <c r="Q132" s="183">
        <v>0</v>
      </c>
      <c r="R132" s="183">
        <f>Q132*H132</f>
        <v>0</v>
      </c>
      <c r="S132" s="183">
        <v>0</v>
      </c>
      <c r="T132" s="18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85" t="s">
        <v>415</v>
      </c>
      <c r="AT132" s="185" t="s">
        <v>323</v>
      </c>
      <c r="AU132" s="185" t="s">
        <v>85</v>
      </c>
      <c r="AY132" s="19" t="s">
        <v>321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19" t="s">
        <v>8</v>
      </c>
      <c r="BK132" s="186">
        <f>ROUND(I132*H132,0)</f>
        <v>0</v>
      </c>
      <c r="BL132" s="19" t="s">
        <v>415</v>
      </c>
      <c r="BM132" s="185" t="s">
        <v>401</v>
      </c>
    </row>
    <row r="133" s="2" customFormat="1" ht="16.5" customHeight="1">
      <c r="A133" s="38"/>
      <c r="B133" s="173"/>
      <c r="C133" s="174" t="s">
        <v>363</v>
      </c>
      <c r="D133" s="174" t="s">
        <v>323</v>
      </c>
      <c r="E133" s="175" t="s">
        <v>2951</v>
      </c>
      <c r="F133" s="176" t="s">
        <v>2952</v>
      </c>
      <c r="G133" s="177" t="s">
        <v>2950</v>
      </c>
      <c r="H133" s="178">
        <v>1</v>
      </c>
      <c r="I133" s="179"/>
      <c r="J133" s="180">
        <f>ROUND(I133*H133,0)</f>
        <v>0</v>
      </c>
      <c r="K133" s="176" t="s">
        <v>1</v>
      </c>
      <c r="L133" s="39"/>
      <c r="M133" s="181" t="s">
        <v>1</v>
      </c>
      <c r="N133" s="182" t="s">
        <v>42</v>
      </c>
      <c r="O133" s="77"/>
      <c r="P133" s="183">
        <f>O133*H133</f>
        <v>0</v>
      </c>
      <c r="Q133" s="183">
        <v>0</v>
      </c>
      <c r="R133" s="183">
        <f>Q133*H133</f>
        <v>0</v>
      </c>
      <c r="S133" s="183">
        <v>0</v>
      </c>
      <c r="T133" s="18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85" t="s">
        <v>415</v>
      </c>
      <c r="AT133" s="185" t="s">
        <v>323</v>
      </c>
      <c r="AU133" s="185" t="s">
        <v>85</v>
      </c>
      <c r="AY133" s="19" t="s">
        <v>321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9" t="s">
        <v>8</v>
      </c>
      <c r="BK133" s="186">
        <f>ROUND(I133*H133,0)</f>
        <v>0</v>
      </c>
      <c r="BL133" s="19" t="s">
        <v>415</v>
      </c>
      <c r="BM133" s="185" t="s">
        <v>415</v>
      </c>
    </row>
    <row r="134" s="2" customFormat="1" ht="33" customHeight="1">
      <c r="A134" s="38"/>
      <c r="B134" s="173"/>
      <c r="C134" s="174" t="s">
        <v>368</v>
      </c>
      <c r="D134" s="174" t="s">
        <v>323</v>
      </c>
      <c r="E134" s="175" t="s">
        <v>2953</v>
      </c>
      <c r="F134" s="176" t="s">
        <v>2954</v>
      </c>
      <c r="G134" s="177" t="s">
        <v>2955</v>
      </c>
      <c r="H134" s="178">
        <v>15</v>
      </c>
      <c r="I134" s="179"/>
      <c r="J134" s="180">
        <f>ROUND(I134*H134,0)</f>
        <v>0</v>
      </c>
      <c r="K134" s="176" t="s">
        <v>1</v>
      </c>
      <c r="L134" s="39"/>
      <c r="M134" s="181" t="s">
        <v>1</v>
      </c>
      <c r="N134" s="182" t="s">
        <v>42</v>
      </c>
      <c r="O134" s="77"/>
      <c r="P134" s="183">
        <f>O134*H134</f>
        <v>0</v>
      </c>
      <c r="Q134" s="183">
        <v>0</v>
      </c>
      <c r="R134" s="183">
        <f>Q134*H134</f>
        <v>0</v>
      </c>
      <c r="S134" s="183">
        <v>0</v>
      </c>
      <c r="T134" s="18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85" t="s">
        <v>415</v>
      </c>
      <c r="AT134" s="185" t="s">
        <v>323</v>
      </c>
      <c r="AU134" s="185" t="s">
        <v>85</v>
      </c>
      <c r="AY134" s="19" t="s">
        <v>321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19" t="s">
        <v>8</v>
      </c>
      <c r="BK134" s="186">
        <f>ROUND(I134*H134,0)</f>
        <v>0</v>
      </c>
      <c r="BL134" s="19" t="s">
        <v>415</v>
      </c>
      <c r="BM134" s="185" t="s">
        <v>420</v>
      </c>
    </row>
    <row r="135" s="2" customFormat="1" ht="37.8" customHeight="1">
      <c r="A135" s="38"/>
      <c r="B135" s="173"/>
      <c r="C135" s="174" t="s">
        <v>375</v>
      </c>
      <c r="D135" s="174" t="s">
        <v>323</v>
      </c>
      <c r="E135" s="175" t="s">
        <v>2956</v>
      </c>
      <c r="F135" s="176" t="s">
        <v>2957</v>
      </c>
      <c r="G135" s="177" t="s">
        <v>2955</v>
      </c>
      <c r="H135" s="178">
        <v>15</v>
      </c>
      <c r="I135" s="179"/>
      <c r="J135" s="180">
        <f>ROUND(I135*H135,0)</f>
        <v>0</v>
      </c>
      <c r="K135" s="176" t="s">
        <v>1</v>
      </c>
      <c r="L135" s="39"/>
      <c r="M135" s="181" t="s">
        <v>1</v>
      </c>
      <c r="N135" s="182" t="s">
        <v>42</v>
      </c>
      <c r="O135" s="77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85" t="s">
        <v>415</v>
      </c>
      <c r="AT135" s="185" t="s">
        <v>323</v>
      </c>
      <c r="AU135" s="185" t="s">
        <v>85</v>
      </c>
      <c r="AY135" s="19" t="s">
        <v>321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9" t="s">
        <v>8</v>
      </c>
      <c r="BK135" s="186">
        <f>ROUND(I135*H135,0)</f>
        <v>0</v>
      </c>
      <c r="BL135" s="19" t="s">
        <v>415</v>
      </c>
      <c r="BM135" s="185" t="s">
        <v>443</v>
      </c>
    </row>
    <row r="136" s="2" customFormat="1" ht="21.75" customHeight="1">
      <c r="A136" s="38"/>
      <c r="B136" s="173"/>
      <c r="C136" s="174" t="s">
        <v>380</v>
      </c>
      <c r="D136" s="174" t="s">
        <v>323</v>
      </c>
      <c r="E136" s="175" t="s">
        <v>2958</v>
      </c>
      <c r="F136" s="176" t="s">
        <v>2959</v>
      </c>
      <c r="G136" s="177" t="s">
        <v>2950</v>
      </c>
      <c r="H136" s="178">
        <v>1</v>
      </c>
      <c r="I136" s="179"/>
      <c r="J136" s="180">
        <f>ROUND(I136*H136,0)</f>
        <v>0</v>
      </c>
      <c r="K136" s="176" t="s">
        <v>1</v>
      </c>
      <c r="L136" s="39"/>
      <c r="M136" s="181" t="s">
        <v>1</v>
      </c>
      <c r="N136" s="182" t="s">
        <v>42</v>
      </c>
      <c r="O136" s="77"/>
      <c r="P136" s="183">
        <f>O136*H136</f>
        <v>0</v>
      </c>
      <c r="Q136" s="183">
        <v>0</v>
      </c>
      <c r="R136" s="183">
        <f>Q136*H136</f>
        <v>0</v>
      </c>
      <c r="S136" s="183">
        <v>0</v>
      </c>
      <c r="T136" s="18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85" t="s">
        <v>415</v>
      </c>
      <c r="AT136" s="185" t="s">
        <v>323</v>
      </c>
      <c r="AU136" s="185" t="s">
        <v>85</v>
      </c>
      <c r="AY136" s="19" t="s">
        <v>321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19" t="s">
        <v>8</v>
      </c>
      <c r="BK136" s="186">
        <f>ROUND(I136*H136,0)</f>
        <v>0</v>
      </c>
      <c r="BL136" s="19" t="s">
        <v>415</v>
      </c>
      <c r="BM136" s="185" t="s">
        <v>459</v>
      </c>
    </row>
    <row r="137" s="2" customFormat="1" ht="37.8" customHeight="1">
      <c r="A137" s="38"/>
      <c r="B137" s="173"/>
      <c r="C137" s="174" t="s">
        <v>386</v>
      </c>
      <c r="D137" s="174" t="s">
        <v>323</v>
      </c>
      <c r="E137" s="175" t="s">
        <v>2960</v>
      </c>
      <c r="F137" s="176" t="s">
        <v>2961</v>
      </c>
      <c r="G137" s="177" t="s">
        <v>349</v>
      </c>
      <c r="H137" s="178">
        <v>0.188</v>
      </c>
      <c r="I137" s="179"/>
      <c r="J137" s="180">
        <f>ROUND(I137*H137,0)</f>
        <v>0</v>
      </c>
      <c r="K137" s="176" t="s">
        <v>327</v>
      </c>
      <c r="L137" s="39"/>
      <c r="M137" s="181" t="s">
        <v>1</v>
      </c>
      <c r="N137" s="182" t="s">
        <v>42</v>
      </c>
      <c r="O137" s="77"/>
      <c r="P137" s="183">
        <f>O137*H137</f>
        <v>0</v>
      </c>
      <c r="Q137" s="183">
        <v>0</v>
      </c>
      <c r="R137" s="183">
        <f>Q137*H137</f>
        <v>0</v>
      </c>
      <c r="S137" s="183">
        <v>0</v>
      </c>
      <c r="T137" s="18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85" t="s">
        <v>415</v>
      </c>
      <c r="AT137" s="185" t="s">
        <v>323</v>
      </c>
      <c r="AU137" s="185" t="s">
        <v>85</v>
      </c>
      <c r="AY137" s="19" t="s">
        <v>321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19" t="s">
        <v>8</v>
      </c>
      <c r="BK137" s="186">
        <f>ROUND(I137*H137,0)</f>
        <v>0</v>
      </c>
      <c r="BL137" s="19" t="s">
        <v>415</v>
      </c>
      <c r="BM137" s="185" t="s">
        <v>471</v>
      </c>
    </row>
    <row r="138" s="12" customFormat="1" ht="22.8" customHeight="1">
      <c r="A138" s="12"/>
      <c r="B138" s="160"/>
      <c r="C138" s="12"/>
      <c r="D138" s="161" t="s">
        <v>76</v>
      </c>
      <c r="E138" s="171" t="s">
        <v>2962</v>
      </c>
      <c r="F138" s="171" t="s">
        <v>2963</v>
      </c>
      <c r="G138" s="12"/>
      <c r="H138" s="12"/>
      <c r="I138" s="163"/>
      <c r="J138" s="172">
        <f>BK138</f>
        <v>0</v>
      </c>
      <c r="K138" s="12"/>
      <c r="L138" s="160"/>
      <c r="M138" s="165"/>
      <c r="N138" s="166"/>
      <c r="O138" s="166"/>
      <c r="P138" s="167">
        <f>SUM(P139:P140)</f>
        <v>0</v>
      </c>
      <c r="Q138" s="166"/>
      <c r="R138" s="167">
        <f>SUM(R139:R140)</f>
        <v>0</v>
      </c>
      <c r="S138" s="166"/>
      <c r="T138" s="168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61" t="s">
        <v>85</v>
      </c>
      <c r="AT138" s="169" t="s">
        <v>76</v>
      </c>
      <c r="AU138" s="169" t="s">
        <v>8</v>
      </c>
      <c r="AY138" s="161" t="s">
        <v>321</v>
      </c>
      <c r="BK138" s="170">
        <f>SUM(BK139:BK140)</f>
        <v>0</v>
      </c>
    </row>
    <row r="139" s="2" customFormat="1" ht="24.15" customHeight="1">
      <c r="A139" s="38"/>
      <c r="B139" s="173"/>
      <c r="C139" s="174" t="s">
        <v>392</v>
      </c>
      <c r="D139" s="174" t="s">
        <v>323</v>
      </c>
      <c r="E139" s="175" t="s">
        <v>2964</v>
      </c>
      <c r="F139" s="176" t="s">
        <v>2965</v>
      </c>
      <c r="G139" s="177" t="s">
        <v>2939</v>
      </c>
      <c r="H139" s="178">
        <v>2</v>
      </c>
      <c r="I139" s="179"/>
      <c r="J139" s="180">
        <f>ROUND(I139*H139,0)</f>
        <v>0</v>
      </c>
      <c r="K139" s="176" t="s">
        <v>327</v>
      </c>
      <c r="L139" s="39"/>
      <c r="M139" s="181" t="s">
        <v>1</v>
      </c>
      <c r="N139" s="182" t="s">
        <v>42</v>
      </c>
      <c r="O139" s="77"/>
      <c r="P139" s="183">
        <f>O139*H139</f>
        <v>0</v>
      </c>
      <c r="Q139" s="183">
        <v>0</v>
      </c>
      <c r="R139" s="183">
        <f>Q139*H139</f>
        <v>0</v>
      </c>
      <c r="S139" s="183">
        <v>0</v>
      </c>
      <c r="T139" s="18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85" t="s">
        <v>415</v>
      </c>
      <c r="AT139" s="185" t="s">
        <v>323</v>
      </c>
      <c r="AU139" s="185" t="s">
        <v>85</v>
      </c>
      <c r="AY139" s="19" t="s">
        <v>321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19" t="s">
        <v>8</v>
      </c>
      <c r="BK139" s="186">
        <f>ROUND(I139*H139,0)</f>
        <v>0</v>
      </c>
      <c r="BL139" s="19" t="s">
        <v>415</v>
      </c>
      <c r="BM139" s="185" t="s">
        <v>494</v>
      </c>
    </row>
    <row r="140" s="2" customFormat="1" ht="44.25" customHeight="1">
      <c r="A140" s="38"/>
      <c r="B140" s="173"/>
      <c r="C140" s="174" t="s">
        <v>401</v>
      </c>
      <c r="D140" s="174" t="s">
        <v>323</v>
      </c>
      <c r="E140" s="175" t="s">
        <v>2966</v>
      </c>
      <c r="F140" s="176" t="s">
        <v>2967</v>
      </c>
      <c r="G140" s="177" t="s">
        <v>349</v>
      </c>
      <c r="H140" s="178">
        <v>0.0089999999999999993</v>
      </c>
      <c r="I140" s="179"/>
      <c r="J140" s="180">
        <f>ROUND(I140*H140,0)</f>
        <v>0</v>
      </c>
      <c r="K140" s="176" t="s">
        <v>327</v>
      </c>
      <c r="L140" s="39"/>
      <c r="M140" s="181" t="s">
        <v>1</v>
      </c>
      <c r="N140" s="182" t="s">
        <v>42</v>
      </c>
      <c r="O140" s="77"/>
      <c r="P140" s="183">
        <f>O140*H140</f>
        <v>0</v>
      </c>
      <c r="Q140" s="183">
        <v>0</v>
      </c>
      <c r="R140" s="183">
        <f>Q140*H140</f>
        <v>0</v>
      </c>
      <c r="S140" s="183">
        <v>0</v>
      </c>
      <c r="T140" s="18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85" t="s">
        <v>415</v>
      </c>
      <c r="AT140" s="185" t="s">
        <v>323</v>
      </c>
      <c r="AU140" s="185" t="s">
        <v>85</v>
      </c>
      <c r="AY140" s="19" t="s">
        <v>321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19" t="s">
        <v>8</v>
      </c>
      <c r="BK140" s="186">
        <f>ROUND(I140*H140,0)</f>
        <v>0</v>
      </c>
      <c r="BL140" s="19" t="s">
        <v>415</v>
      </c>
      <c r="BM140" s="185" t="s">
        <v>506</v>
      </c>
    </row>
    <row r="141" s="12" customFormat="1" ht="22.8" customHeight="1">
      <c r="A141" s="12"/>
      <c r="B141" s="160"/>
      <c r="C141" s="12"/>
      <c r="D141" s="161" t="s">
        <v>76</v>
      </c>
      <c r="E141" s="171" t="s">
        <v>2968</v>
      </c>
      <c r="F141" s="171" t="s">
        <v>2969</v>
      </c>
      <c r="G141" s="12"/>
      <c r="H141" s="12"/>
      <c r="I141" s="163"/>
      <c r="J141" s="172">
        <f>BK141</f>
        <v>0</v>
      </c>
      <c r="K141" s="12"/>
      <c r="L141" s="160"/>
      <c r="M141" s="165"/>
      <c r="N141" s="166"/>
      <c r="O141" s="166"/>
      <c r="P141" s="167">
        <f>SUM(P142:P155)</f>
        <v>0</v>
      </c>
      <c r="Q141" s="166"/>
      <c r="R141" s="167">
        <f>SUM(R142:R155)</f>
        <v>0</v>
      </c>
      <c r="S141" s="166"/>
      <c r="T141" s="168">
        <f>SUM(T142:T155)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61" t="s">
        <v>85</v>
      </c>
      <c r="AT141" s="169" t="s">
        <v>76</v>
      </c>
      <c r="AU141" s="169" t="s">
        <v>8</v>
      </c>
      <c r="AY141" s="161" t="s">
        <v>321</v>
      </c>
      <c r="BK141" s="170">
        <f>SUM(BK142:BK155)</f>
        <v>0</v>
      </c>
    </row>
    <row r="142" s="2" customFormat="1" ht="24.15" customHeight="1">
      <c r="A142" s="38"/>
      <c r="B142" s="173"/>
      <c r="C142" s="174" t="s">
        <v>9</v>
      </c>
      <c r="D142" s="174" t="s">
        <v>323</v>
      </c>
      <c r="E142" s="175" t="s">
        <v>2970</v>
      </c>
      <c r="F142" s="176" t="s">
        <v>2971</v>
      </c>
      <c r="G142" s="177" t="s">
        <v>497</v>
      </c>
      <c r="H142" s="178">
        <v>20</v>
      </c>
      <c r="I142" s="179"/>
      <c r="J142" s="180">
        <f>ROUND(I142*H142,0)</f>
        <v>0</v>
      </c>
      <c r="K142" s="176" t="s">
        <v>327</v>
      </c>
      <c r="L142" s="39"/>
      <c r="M142" s="181" t="s">
        <v>1</v>
      </c>
      <c r="N142" s="182" t="s">
        <v>42</v>
      </c>
      <c r="O142" s="77"/>
      <c r="P142" s="183">
        <f>O142*H142</f>
        <v>0</v>
      </c>
      <c r="Q142" s="183">
        <v>0</v>
      </c>
      <c r="R142" s="183">
        <f>Q142*H142</f>
        <v>0</v>
      </c>
      <c r="S142" s="183">
        <v>0</v>
      </c>
      <c r="T142" s="18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85" t="s">
        <v>415</v>
      </c>
      <c r="AT142" s="185" t="s">
        <v>323</v>
      </c>
      <c r="AU142" s="185" t="s">
        <v>85</v>
      </c>
      <c r="AY142" s="19" t="s">
        <v>321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19" t="s">
        <v>8</v>
      </c>
      <c r="BK142" s="186">
        <f>ROUND(I142*H142,0)</f>
        <v>0</v>
      </c>
      <c r="BL142" s="19" t="s">
        <v>415</v>
      </c>
      <c r="BM142" s="185" t="s">
        <v>516</v>
      </c>
    </row>
    <row r="143" s="2" customFormat="1" ht="37.8" customHeight="1">
      <c r="A143" s="38"/>
      <c r="B143" s="173"/>
      <c r="C143" s="174" t="s">
        <v>415</v>
      </c>
      <c r="D143" s="174" t="s">
        <v>323</v>
      </c>
      <c r="E143" s="175" t="s">
        <v>2972</v>
      </c>
      <c r="F143" s="176" t="s">
        <v>2973</v>
      </c>
      <c r="G143" s="177" t="s">
        <v>418</v>
      </c>
      <c r="H143" s="178">
        <v>60</v>
      </c>
      <c r="I143" s="179"/>
      <c r="J143" s="180">
        <f>ROUND(I143*H143,0)</f>
        <v>0</v>
      </c>
      <c r="K143" s="176" t="s">
        <v>327</v>
      </c>
      <c r="L143" s="39"/>
      <c r="M143" s="181" t="s">
        <v>1</v>
      </c>
      <c r="N143" s="182" t="s">
        <v>42</v>
      </c>
      <c r="O143" s="77"/>
      <c r="P143" s="183">
        <f>O143*H143</f>
        <v>0</v>
      </c>
      <c r="Q143" s="183">
        <v>0</v>
      </c>
      <c r="R143" s="183">
        <f>Q143*H143</f>
        <v>0</v>
      </c>
      <c r="S143" s="183">
        <v>0</v>
      </c>
      <c r="T143" s="18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85" t="s">
        <v>415</v>
      </c>
      <c r="AT143" s="185" t="s">
        <v>323</v>
      </c>
      <c r="AU143" s="185" t="s">
        <v>85</v>
      </c>
      <c r="AY143" s="19" t="s">
        <v>321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19" t="s">
        <v>8</v>
      </c>
      <c r="BK143" s="186">
        <f>ROUND(I143*H143,0)</f>
        <v>0</v>
      </c>
      <c r="BL143" s="19" t="s">
        <v>415</v>
      </c>
      <c r="BM143" s="185" t="s">
        <v>530</v>
      </c>
    </row>
    <row r="144" s="2" customFormat="1" ht="37.8" customHeight="1">
      <c r="A144" s="38"/>
      <c r="B144" s="173"/>
      <c r="C144" s="174" t="s">
        <v>422</v>
      </c>
      <c r="D144" s="174" t="s">
        <v>323</v>
      </c>
      <c r="E144" s="175" t="s">
        <v>2974</v>
      </c>
      <c r="F144" s="176" t="s">
        <v>2975</v>
      </c>
      <c r="G144" s="177" t="s">
        <v>497</v>
      </c>
      <c r="H144" s="178">
        <v>30</v>
      </c>
      <c r="I144" s="179"/>
      <c r="J144" s="180">
        <f>ROUND(I144*H144,0)</f>
        <v>0</v>
      </c>
      <c r="K144" s="176" t="s">
        <v>327</v>
      </c>
      <c r="L144" s="39"/>
      <c r="M144" s="181" t="s">
        <v>1</v>
      </c>
      <c r="N144" s="182" t="s">
        <v>42</v>
      </c>
      <c r="O144" s="77"/>
      <c r="P144" s="183">
        <f>O144*H144</f>
        <v>0</v>
      </c>
      <c r="Q144" s="183">
        <v>0</v>
      </c>
      <c r="R144" s="183">
        <f>Q144*H144</f>
        <v>0</v>
      </c>
      <c r="S144" s="183">
        <v>0</v>
      </c>
      <c r="T144" s="18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85" t="s">
        <v>415</v>
      </c>
      <c r="AT144" s="185" t="s">
        <v>323</v>
      </c>
      <c r="AU144" s="185" t="s">
        <v>85</v>
      </c>
      <c r="AY144" s="19" t="s">
        <v>321</v>
      </c>
      <c r="BE144" s="186">
        <f>IF(N144="základní",J144,0)</f>
        <v>0</v>
      </c>
      <c r="BF144" s="186">
        <f>IF(N144="snížená",J144,0)</f>
        <v>0</v>
      </c>
      <c r="BG144" s="186">
        <f>IF(N144="zákl. přenesená",J144,0)</f>
        <v>0</v>
      </c>
      <c r="BH144" s="186">
        <f>IF(N144="sníž. přenesená",J144,0)</f>
        <v>0</v>
      </c>
      <c r="BI144" s="186">
        <f>IF(N144="nulová",J144,0)</f>
        <v>0</v>
      </c>
      <c r="BJ144" s="19" t="s">
        <v>8</v>
      </c>
      <c r="BK144" s="186">
        <f>ROUND(I144*H144,0)</f>
        <v>0</v>
      </c>
      <c r="BL144" s="19" t="s">
        <v>415</v>
      </c>
      <c r="BM144" s="185" t="s">
        <v>540</v>
      </c>
    </row>
    <row r="145" s="2" customFormat="1" ht="37.8" customHeight="1">
      <c r="A145" s="38"/>
      <c r="B145" s="173"/>
      <c r="C145" s="174" t="s">
        <v>420</v>
      </c>
      <c r="D145" s="174" t="s">
        <v>323</v>
      </c>
      <c r="E145" s="175" t="s">
        <v>2976</v>
      </c>
      <c r="F145" s="176" t="s">
        <v>2977</v>
      </c>
      <c r="G145" s="177" t="s">
        <v>497</v>
      </c>
      <c r="H145" s="178">
        <v>40</v>
      </c>
      <c r="I145" s="179"/>
      <c r="J145" s="180">
        <f>ROUND(I145*H145,0)</f>
        <v>0</v>
      </c>
      <c r="K145" s="176" t="s">
        <v>327</v>
      </c>
      <c r="L145" s="39"/>
      <c r="M145" s="181" t="s">
        <v>1</v>
      </c>
      <c r="N145" s="182" t="s">
        <v>42</v>
      </c>
      <c r="O145" s="77"/>
      <c r="P145" s="183">
        <f>O145*H145</f>
        <v>0</v>
      </c>
      <c r="Q145" s="183">
        <v>0</v>
      </c>
      <c r="R145" s="183">
        <f>Q145*H145</f>
        <v>0</v>
      </c>
      <c r="S145" s="183">
        <v>0</v>
      </c>
      <c r="T145" s="18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85" t="s">
        <v>415</v>
      </c>
      <c r="AT145" s="185" t="s">
        <v>323</v>
      </c>
      <c r="AU145" s="185" t="s">
        <v>85</v>
      </c>
      <c r="AY145" s="19" t="s">
        <v>321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19" t="s">
        <v>8</v>
      </c>
      <c r="BK145" s="186">
        <f>ROUND(I145*H145,0)</f>
        <v>0</v>
      </c>
      <c r="BL145" s="19" t="s">
        <v>415</v>
      </c>
      <c r="BM145" s="185" t="s">
        <v>549</v>
      </c>
    </row>
    <row r="146" s="2" customFormat="1" ht="37.8" customHeight="1">
      <c r="A146" s="38"/>
      <c r="B146" s="173"/>
      <c r="C146" s="174" t="s">
        <v>432</v>
      </c>
      <c r="D146" s="174" t="s">
        <v>323</v>
      </c>
      <c r="E146" s="175" t="s">
        <v>2978</v>
      </c>
      <c r="F146" s="176" t="s">
        <v>2979</v>
      </c>
      <c r="G146" s="177" t="s">
        <v>497</v>
      </c>
      <c r="H146" s="178">
        <v>110</v>
      </c>
      <c r="I146" s="179"/>
      <c r="J146" s="180">
        <f>ROUND(I146*H146,0)</f>
        <v>0</v>
      </c>
      <c r="K146" s="176" t="s">
        <v>327</v>
      </c>
      <c r="L146" s="39"/>
      <c r="M146" s="181" t="s">
        <v>1</v>
      </c>
      <c r="N146" s="182" t="s">
        <v>42</v>
      </c>
      <c r="O146" s="77"/>
      <c r="P146" s="183">
        <f>O146*H146</f>
        <v>0</v>
      </c>
      <c r="Q146" s="183">
        <v>0</v>
      </c>
      <c r="R146" s="183">
        <f>Q146*H146</f>
        <v>0</v>
      </c>
      <c r="S146" s="183">
        <v>0</v>
      </c>
      <c r="T146" s="18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85" t="s">
        <v>415</v>
      </c>
      <c r="AT146" s="185" t="s">
        <v>323</v>
      </c>
      <c r="AU146" s="185" t="s">
        <v>85</v>
      </c>
      <c r="AY146" s="19" t="s">
        <v>321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19" t="s">
        <v>8</v>
      </c>
      <c r="BK146" s="186">
        <f>ROUND(I146*H146,0)</f>
        <v>0</v>
      </c>
      <c r="BL146" s="19" t="s">
        <v>415</v>
      </c>
      <c r="BM146" s="185" t="s">
        <v>265</v>
      </c>
    </row>
    <row r="147" s="2" customFormat="1" ht="37.8" customHeight="1">
      <c r="A147" s="38"/>
      <c r="B147" s="173"/>
      <c r="C147" s="174" t="s">
        <v>443</v>
      </c>
      <c r="D147" s="174" t="s">
        <v>323</v>
      </c>
      <c r="E147" s="175" t="s">
        <v>2980</v>
      </c>
      <c r="F147" s="176" t="s">
        <v>2981</v>
      </c>
      <c r="G147" s="177" t="s">
        <v>497</v>
      </c>
      <c r="H147" s="178">
        <v>65</v>
      </c>
      <c r="I147" s="179"/>
      <c r="J147" s="180">
        <f>ROUND(I147*H147,0)</f>
        <v>0</v>
      </c>
      <c r="K147" s="176" t="s">
        <v>327</v>
      </c>
      <c r="L147" s="39"/>
      <c r="M147" s="181" t="s">
        <v>1</v>
      </c>
      <c r="N147" s="182" t="s">
        <v>42</v>
      </c>
      <c r="O147" s="77"/>
      <c r="P147" s="183">
        <f>O147*H147</f>
        <v>0</v>
      </c>
      <c r="Q147" s="183">
        <v>0</v>
      </c>
      <c r="R147" s="183">
        <f>Q147*H147</f>
        <v>0</v>
      </c>
      <c r="S147" s="183">
        <v>0</v>
      </c>
      <c r="T147" s="18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85" t="s">
        <v>415</v>
      </c>
      <c r="AT147" s="185" t="s">
        <v>323</v>
      </c>
      <c r="AU147" s="185" t="s">
        <v>85</v>
      </c>
      <c r="AY147" s="19" t="s">
        <v>321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19" t="s">
        <v>8</v>
      </c>
      <c r="BK147" s="186">
        <f>ROUND(I147*H147,0)</f>
        <v>0</v>
      </c>
      <c r="BL147" s="19" t="s">
        <v>415</v>
      </c>
      <c r="BM147" s="185" t="s">
        <v>567</v>
      </c>
    </row>
    <row r="148" s="2" customFormat="1" ht="37.8" customHeight="1">
      <c r="A148" s="38"/>
      <c r="B148" s="173"/>
      <c r="C148" s="174" t="s">
        <v>7</v>
      </c>
      <c r="D148" s="174" t="s">
        <v>323</v>
      </c>
      <c r="E148" s="175" t="s">
        <v>2982</v>
      </c>
      <c r="F148" s="176" t="s">
        <v>2983</v>
      </c>
      <c r="G148" s="177" t="s">
        <v>497</v>
      </c>
      <c r="H148" s="178">
        <v>5</v>
      </c>
      <c r="I148" s="179"/>
      <c r="J148" s="180">
        <f>ROUND(I148*H148,0)</f>
        <v>0</v>
      </c>
      <c r="K148" s="176" t="s">
        <v>327</v>
      </c>
      <c r="L148" s="39"/>
      <c r="M148" s="181" t="s">
        <v>1</v>
      </c>
      <c r="N148" s="182" t="s">
        <v>42</v>
      </c>
      <c r="O148" s="77"/>
      <c r="P148" s="183">
        <f>O148*H148</f>
        <v>0</v>
      </c>
      <c r="Q148" s="183">
        <v>0</v>
      </c>
      <c r="R148" s="183">
        <f>Q148*H148</f>
        <v>0</v>
      </c>
      <c r="S148" s="183">
        <v>0</v>
      </c>
      <c r="T148" s="18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85" t="s">
        <v>415</v>
      </c>
      <c r="AT148" s="185" t="s">
        <v>323</v>
      </c>
      <c r="AU148" s="185" t="s">
        <v>85</v>
      </c>
      <c r="AY148" s="19" t="s">
        <v>321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19" t="s">
        <v>8</v>
      </c>
      <c r="BK148" s="186">
        <f>ROUND(I148*H148,0)</f>
        <v>0</v>
      </c>
      <c r="BL148" s="19" t="s">
        <v>415</v>
      </c>
      <c r="BM148" s="185" t="s">
        <v>581</v>
      </c>
    </row>
    <row r="149" s="2" customFormat="1" ht="37.8" customHeight="1">
      <c r="A149" s="38"/>
      <c r="B149" s="173"/>
      <c r="C149" s="174" t="s">
        <v>459</v>
      </c>
      <c r="D149" s="174" t="s">
        <v>323</v>
      </c>
      <c r="E149" s="175" t="s">
        <v>2984</v>
      </c>
      <c r="F149" s="176" t="s">
        <v>2985</v>
      </c>
      <c r="G149" s="177" t="s">
        <v>497</v>
      </c>
      <c r="H149" s="178">
        <v>15</v>
      </c>
      <c r="I149" s="179"/>
      <c r="J149" s="180">
        <f>ROUND(I149*H149,0)</f>
        <v>0</v>
      </c>
      <c r="K149" s="176" t="s">
        <v>327</v>
      </c>
      <c r="L149" s="39"/>
      <c r="M149" s="181" t="s">
        <v>1</v>
      </c>
      <c r="N149" s="182" t="s">
        <v>42</v>
      </c>
      <c r="O149" s="77"/>
      <c r="P149" s="183">
        <f>O149*H149</f>
        <v>0</v>
      </c>
      <c r="Q149" s="183">
        <v>0</v>
      </c>
      <c r="R149" s="183">
        <f>Q149*H149</f>
        <v>0</v>
      </c>
      <c r="S149" s="183">
        <v>0</v>
      </c>
      <c r="T149" s="18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85" t="s">
        <v>415</v>
      </c>
      <c r="AT149" s="185" t="s">
        <v>323</v>
      </c>
      <c r="AU149" s="185" t="s">
        <v>85</v>
      </c>
      <c r="AY149" s="19" t="s">
        <v>321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19" t="s">
        <v>8</v>
      </c>
      <c r="BK149" s="186">
        <f>ROUND(I149*H149,0)</f>
        <v>0</v>
      </c>
      <c r="BL149" s="19" t="s">
        <v>415</v>
      </c>
      <c r="BM149" s="185" t="s">
        <v>589</v>
      </c>
    </row>
    <row r="150" s="2" customFormat="1" ht="44.25" customHeight="1">
      <c r="A150" s="38"/>
      <c r="B150" s="173"/>
      <c r="C150" s="174" t="s">
        <v>465</v>
      </c>
      <c r="D150" s="174" t="s">
        <v>323</v>
      </c>
      <c r="E150" s="175" t="s">
        <v>2986</v>
      </c>
      <c r="F150" s="176" t="s">
        <v>2987</v>
      </c>
      <c r="G150" s="177" t="s">
        <v>497</v>
      </c>
      <c r="H150" s="178">
        <v>250</v>
      </c>
      <c r="I150" s="179"/>
      <c r="J150" s="180">
        <f>ROUND(I150*H150,0)</f>
        <v>0</v>
      </c>
      <c r="K150" s="176" t="s">
        <v>327</v>
      </c>
      <c r="L150" s="39"/>
      <c r="M150" s="181" t="s">
        <v>1</v>
      </c>
      <c r="N150" s="182" t="s">
        <v>42</v>
      </c>
      <c r="O150" s="77"/>
      <c r="P150" s="183">
        <f>O150*H150</f>
        <v>0</v>
      </c>
      <c r="Q150" s="183">
        <v>0</v>
      </c>
      <c r="R150" s="183">
        <f>Q150*H150</f>
        <v>0</v>
      </c>
      <c r="S150" s="183">
        <v>0</v>
      </c>
      <c r="T150" s="18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85" t="s">
        <v>415</v>
      </c>
      <c r="AT150" s="185" t="s">
        <v>323</v>
      </c>
      <c r="AU150" s="185" t="s">
        <v>85</v>
      </c>
      <c r="AY150" s="19" t="s">
        <v>321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19" t="s">
        <v>8</v>
      </c>
      <c r="BK150" s="186">
        <f>ROUND(I150*H150,0)</f>
        <v>0</v>
      </c>
      <c r="BL150" s="19" t="s">
        <v>415</v>
      </c>
      <c r="BM150" s="185" t="s">
        <v>614</v>
      </c>
    </row>
    <row r="151" s="2" customFormat="1" ht="44.25" customHeight="1">
      <c r="A151" s="38"/>
      <c r="B151" s="173"/>
      <c r="C151" s="174" t="s">
        <v>471</v>
      </c>
      <c r="D151" s="174" t="s">
        <v>323</v>
      </c>
      <c r="E151" s="175" t="s">
        <v>2988</v>
      </c>
      <c r="F151" s="176" t="s">
        <v>2989</v>
      </c>
      <c r="G151" s="177" t="s">
        <v>497</v>
      </c>
      <c r="H151" s="178">
        <v>15</v>
      </c>
      <c r="I151" s="179"/>
      <c r="J151" s="180">
        <f>ROUND(I151*H151,0)</f>
        <v>0</v>
      </c>
      <c r="K151" s="176" t="s">
        <v>327</v>
      </c>
      <c r="L151" s="39"/>
      <c r="M151" s="181" t="s">
        <v>1</v>
      </c>
      <c r="N151" s="182" t="s">
        <v>42</v>
      </c>
      <c r="O151" s="77"/>
      <c r="P151" s="183">
        <f>O151*H151</f>
        <v>0</v>
      </c>
      <c r="Q151" s="183">
        <v>0</v>
      </c>
      <c r="R151" s="183">
        <f>Q151*H151</f>
        <v>0</v>
      </c>
      <c r="S151" s="183">
        <v>0</v>
      </c>
      <c r="T151" s="18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85" t="s">
        <v>415</v>
      </c>
      <c r="AT151" s="185" t="s">
        <v>323</v>
      </c>
      <c r="AU151" s="185" t="s">
        <v>85</v>
      </c>
      <c r="AY151" s="19" t="s">
        <v>321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9" t="s">
        <v>8</v>
      </c>
      <c r="BK151" s="186">
        <f>ROUND(I151*H151,0)</f>
        <v>0</v>
      </c>
      <c r="BL151" s="19" t="s">
        <v>415</v>
      </c>
      <c r="BM151" s="185" t="s">
        <v>629</v>
      </c>
    </row>
    <row r="152" s="2" customFormat="1" ht="33" customHeight="1">
      <c r="A152" s="38"/>
      <c r="B152" s="173"/>
      <c r="C152" s="174" t="s">
        <v>479</v>
      </c>
      <c r="D152" s="174" t="s">
        <v>323</v>
      </c>
      <c r="E152" s="175" t="s">
        <v>2990</v>
      </c>
      <c r="F152" s="176" t="s">
        <v>2991</v>
      </c>
      <c r="G152" s="177" t="s">
        <v>418</v>
      </c>
      <c r="H152" s="178">
        <v>2</v>
      </c>
      <c r="I152" s="179"/>
      <c r="J152" s="180">
        <f>ROUND(I152*H152,0)</f>
        <v>0</v>
      </c>
      <c r="K152" s="176" t="s">
        <v>327</v>
      </c>
      <c r="L152" s="39"/>
      <c r="M152" s="181" t="s">
        <v>1</v>
      </c>
      <c r="N152" s="182" t="s">
        <v>42</v>
      </c>
      <c r="O152" s="77"/>
      <c r="P152" s="183">
        <f>O152*H152</f>
        <v>0</v>
      </c>
      <c r="Q152" s="183">
        <v>0</v>
      </c>
      <c r="R152" s="183">
        <f>Q152*H152</f>
        <v>0</v>
      </c>
      <c r="S152" s="183">
        <v>0</v>
      </c>
      <c r="T152" s="18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85" t="s">
        <v>415</v>
      </c>
      <c r="AT152" s="185" t="s">
        <v>323</v>
      </c>
      <c r="AU152" s="185" t="s">
        <v>85</v>
      </c>
      <c r="AY152" s="19" t="s">
        <v>321</v>
      </c>
      <c r="BE152" s="186">
        <f>IF(N152="základní",J152,0)</f>
        <v>0</v>
      </c>
      <c r="BF152" s="186">
        <f>IF(N152="snížená",J152,0)</f>
        <v>0</v>
      </c>
      <c r="BG152" s="186">
        <f>IF(N152="zákl. přenesená",J152,0)</f>
        <v>0</v>
      </c>
      <c r="BH152" s="186">
        <f>IF(N152="sníž. přenesená",J152,0)</f>
        <v>0</v>
      </c>
      <c r="BI152" s="186">
        <f>IF(N152="nulová",J152,0)</f>
        <v>0</v>
      </c>
      <c r="BJ152" s="19" t="s">
        <v>8</v>
      </c>
      <c r="BK152" s="186">
        <f>ROUND(I152*H152,0)</f>
        <v>0</v>
      </c>
      <c r="BL152" s="19" t="s">
        <v>415</v>
      </c>
      <c r="BM152" s="185" t="s">
        <v>640</v>
      </c>
    </row>
    <row r="153" s="2" customFormat="1" ht="21.75" customHeight="1">
      <c r="A153" s="38"/>
      <c r="B153" s="173"/>
      <c r="C153" s="174" t="s">
        <v>494</v>
      </c>
      <c r="D153" s="174" t="s">
        <v>323</v>
      </c>
      <c r="E153" s="175" t="s">
        <v>2992</v>
      </c>
      <c r="F153" s="176" t="s">
        <v>2993</v>
      </c>
      <c r="G153" s="177" t="s">
        <v>497</v>
      </c>
      <c r="H153" s="178">
        <v>50</v>
      </c>
      <c r="I153" s="179"/>
      <c r="J153" s="180">
        <f>ROUND(I153*H153,0)</f>
        <v>0</v>
      </c>
      <c r="K153" s="176" t="s">
        <v>327</v>
      </c>
      <c r="L153" s="39"/>
      <c r="M153" s="181" t="s">
        <v>1</v>
      </c>
      <c r="N153" s="182" t="s">
        <v>42</v>
      </c>
      <c r="O153" s="77"/>
      <c r="P153" s="183">
        <f>O153*H153</f>
        <v>0</v>
      </c>
      <c r="Q153" s="183">
        <v>0</v>
      </c>
      <c r="R153" s="183">
        <f>Q153*H153</f>
        <v>0</v>
      </c>
      <c r="S153" s="183">
        <v>0</v>
      </c>
      <c r="T153" s="18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85" t="s">
        <v>415</v>
      </c>
      <c r="AT153" s="185" t="s">
        <v>323</v>
      </c>
      <c r="AU153" s="185" t="s">
        <v>85</v>
      </c>
      <c r="AY153" s="19" t="s">
        <v>321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19" t="s">
        <v>8</v>
      </c>
      <c r="BK153" s="186">
        <f>ROUND(I153*H153,0)</f>
        <v>0</v>
      </c>
      <c r="BL153" s="19" t="s">
        <v>415</v>
      </c>
      <c r="BM153" s="185" t="s">
        <v>215</v>
      </c>
    </row>
    <row r="154" s="2" customFormat="1" ht="55.5" customHeight="1">
      <c r="A154" s="38"/>
      <c r="B154" s="173"/>
      <c r="C154" s="174" t="s">
        <v>502</v>
      </c>
      <c r="D154" s="174" t="s">
        <v>323</v>
      </c>
      <c r="E154" s="175" t="s">
        <v>2994</v>
      </c>
      <c r="F154" s="176" t="s">
        <v>2995</v>
      </c>
      <c r="G154" s="177" t="s">
        <v>497</v>
      </c>
      <c r="H154" s="178">
        <v>30</v>
      </c>
      <c r="I154" s="179"/>
      <c r="J154" s="180">
        <f>ROUND(I154*H154,0)</f>
        <v>0</v>
      </c>
      <c r="K154" s="176" t="s">
        <v>327</v>
      </c>
      <c r="L154" s="39"/>
      <c r="M154" s="181" t="s">
        <v>1</v>
      </c>
      <c r="N154" s="182" t="s">
        <v>42</v>
      </c>
      <c r="O154" s="77"/>
      <c r="P154" s="183">
        <f>O154*H154</f>
        <v>0</v>
      </c>
      <c r="Q154" s="183">
        <v>0</v>
      </c>
      <c r="R154" s="183">
        <f>Q154*H154</f>
        <v>0</v>
      </c>
      <c r="S154" s="183">
        <v>0</v>
      </c>
      <c r="T154" s="18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85" t="s">
        <v>415</v>
      </c>
      <c r="AT154" s="185" t="s">
        <v>323</v>
      </c>
      <c r="AU154" s="185" t="s">
        <v>85</v>
      </c>
      <c r="AY154" s="19" t="s">
        <v>321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19" t="s">
        <v>8</v>
      </c>
      <c r="BK154" s="186">
        <f>ROUND(I154*H154,0)</f>
        <v>0</v>
      </c>
      <c r="BL154" s="19" t="s">
        <v>415</v>
      </c>
      <c r="BM154" s="185" t="s">
        <v>666</v>
      </c>
    </row>
    <row r="155" s="2" customFormat="1" ht="49.05" customHeight="1">
      <c r="A155" s="38"/>
      <c r="B155" s="173"/>
      <c r="C155" s="174" t="s">
        <v>506</v>
      </c>
      <c r="D155" s="174" t="s">
        <v>323</v>
      </c>
      <c r="E155" s="175" t="s">
        <v>2996</v>
      </c>
      <c r="F155" s="176" t="s">
        <v>2997</v>
      </c>
      <c r="G155" s="177" t="s">
        <v>349</v>
      </c>
      <c r="H155" s="178">
        <v>0.318</v>
      </c>
      <c r="I155" s="179"/>
      <c r="J155" s="180">
        <f>ROUND(I155*H155,0)</f>
        <v>0</v>
      </c>
      <c r="K155" s="176" t="s">
        <v>327</v>
      </c>
      <c r="L155" s="39"/>
      <c r="M155" s="181" t="s">
        <v>1</v>
      </c>
      <c r="N155" s="182" t="s">
        <v>42</v>
      </c>
      <c r="O155" s="77"/>
      <c r="P155" s="183">
        <f>O155*H155</f>
        <v>0</v>
      </c>
      <c r="Q155" s="183">
        <v>0</v>
      </c>
      <c r="R155" s="183">
        <f>Q155*H155</f>
        <v>0</v>
      </c>
      <c r="S155" s="183">
        <v>0</v>
      </c>
      <c r="T155" s="18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85" t="s">
        <v>415</v>
      </c>
      <c r="AT155" s="185" t="s">
        <v>323</v>
      </c>
      <c r="AU155" s="185" t="s">
        <v>85</v>
      </c>
      <c r="AY155" s="19" t="s">
        <v>321</v>
      </c>
      <c r="BE155" s="186">
        <f>IF(N155="základní",J155,0)</f>
        <v>0</v>
      </c>
      <c r="BF155" s="186">
        <f>IF(N155="snížená",J155,0)</f>
        <v>0</v>
      </c>
      <c r="BG155" s="186">
        <f>IF(N155="zákl. přenesená",J155,0)</f>
        <v>0</v>
      </c>
      <c r="BH155" s="186">
        <f>IF(N155="sníž. přenesená",J155,0)</f>
        <v>0</v>
      </c>
      <c r="BI155" s="186">
        <f>IF(N155="nulová",J155,0)</f>
        <v>0</v>
      </c>
      <c r="BJ155" s="19" t="s">
        <v>8</v>
      </c>
      <c r="BK155" s="186">
        <f>ROUND(I155*H155,0)</f>
        <v>0</v>
      </c>
      <c r="BL155" s="19" t="s">
        <v>415</v>
      </c>
      <c r="BM155" s="185" t="s">
        <v>701</v>
      </c>
    </row>
    <row r="156" s="12" customFormat="1" ht="22.8" customHeight="1">
      <c r="A156" s="12"/>
      <c r="B156" s="160"/>
      <c r="C156" s="12"/>
      <c r="D156" s="161" t="s">
        <v>76</v>
      </c>
      <c r="E156" s="171" t="s">
        <v>2998</v>
      </c>
      <c r="F156" s="171" t="s">
        <v>2999</v>
      </c>
      <c r="G156" s="12"/>
      <c r="H156" s="12"/>
      <c r="I156" s="163"/>
      <c r="J156" s="172">
        <f>BK156</f>
        <v>0</v>
      </c>
      <c r="K156" s="12"/>
      <c r="L156" s="160"/>
      <c r="M156" s="165"/>
      <c r="N156" s="166"/>
      <c r="O156" s="166"/>
      <c r="P156" s="167">
        <f>SUM(P157:P166)</f>
        <v>0</v>
      </c>
      <c r="Q156" s="166"/>
      <c r="R156" s="167">
        <f>SUM(R157:R166)</f>
        <v>0</v>
      </c>
      <c r="S156" s="166"/>
      <c r="T156" s="168">
        <f>SUM(T157:T166)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61" t="s">
        <v>85</v>
      </c>
      <c r="AT156" s="169" t="s">
        <v>76</v>
      </c>
      <c r="AU156" s="169" t="s">
        <v>8</v>
      </c>
      <c r="AY156" s="161" t="s">
        <v>321</v>
      </c>
      <c r="BK156" s="170">
        <f>SUM(BK157:BK166)</f>
        <v>0</v>
      </c>
    </row>
    <row r="157" s="2" customFormat="1" ht="24.15" customHeight="1">
      <c r="A157" s="38"/>
      <c r="B157" s="173"/>
      <c r="C157" s="174" t="s">
        <v>511</v>
      </c>
      <c r="D157" s="174" t="s">
        <v>323</v>
      </c>
      <c r="E157" s="175" t="s">
        <v>3000</v>
      </c>
      <c r="F157" s="176" t="s">
        <v>3001</v>
      </c>
      <c r="G157" s="177" t="s">
        <v>418</v>
      </c>
      <c r="H157" s="178">
        <v>4</v>
      </c>
      <c r="I157" s="179"/>
      <c r="J157" s="180">
        <f>ROUND(I157*H157,0)</f>
        <v>0</v>
      </c>
      <c r="K157" s="176" t="s">
        <v>327</v>
      </c>
      <c r="L157" s="39"/>
      <c r="M157" s="181" t="s">
        <v>1</v>
      </c>
      <c r="N157" s="182" t="s">
        <v>42</v>
      </c>
      <c r="O157" s="77"/>
      <c r="P157" s="183">
        <f>O157*H157</f>
        <v>0</v>
      </c>
      <c r="Q157" s="183">
        <v>0</v>
      </c>
      <c r="R157" s="183">
        <f>Q157*H157</f>
        <v>0</v>
      </c>
      <c r="S157" s="183">
        <v>0</v>
      </c>
      <c r="T157" s="18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85" t="s">
        <v>415</v>
      </c>
      <c r="AT157" s="185" t="s">
        <v>323</v>
      </c>
      <c r="AU157" s="185" t="s">
        <v>85</v>
      </c>
      <c r="AY157" s="19" t="s">
        <v>321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19" t="s">
        <v>8</v>
      </c>
      <c r="BK157" s="186">
        <f>ROUND(I157*H157,0)</f>
        <v>0</v>
      </c>
      <c r="BL157" s="19" t="s">
        <v>415</v>
      </c>
      <c r="BM157" s="185" t="s">
        <v>720</v>
      </c>
    </row>
    <row r="158" s="2" customFormat="1" ht="37.8" customHeight="1">
      <c r="A158" s="38"/>
      <c r="B158" s="173"/>
      <c r="C158" s="174" t="s">
        <v>516</v>
      </c>
      <c r="D158" s="174" t="s">
        <v>323</v>
      </c>
      <c r="E158" s="175" t="s">
        <v>3002</v>
      </c>
      <c r="F158" s="176" t="s">
        <v>3003</v>
      </c>
      <c r="G158" s="177" t="s">
        <v>418</v>
      </c>
      <c r="H158" s="178">
        <v>30</v>
      </c>
      <c r="I158" s="179"/>
      <c r="J158" s="180">
        <f>ROUND(I158*H158,0)</f>
        <v>0</v>
      </c>
      <c r="K158" s="176" t="s">
        <v>327</v>
      </c>
      <c r="L158" s="39"/>
      <c r="M158" s="181" t="s">
        <v>1</v>
      </c>
      <c r="N158" s="182" t="s">
        <v>42</v>
      </c>
      <c r="O158" s="77"/>
      <c r="P158" s="183">
        <f>O158*H158</f>
        <v>0</v>
      </c>
      <c r="Q158" s="183">
        <v>0</v>
      </c>
      <c r="R158" s="183">
        <f>Q158*H158</f>
        <v>0</v>
      </c>
      <c r="S158" s="183">
        <v>0</v>
      </c>
      <c r="T158" s="18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85" t="s">
        <v>415</v>
      </c>
      <c r="AT158" s="185" t="s">
        <v>323</v>
      </c>
      <c r="AU158" s="185" t="s">
        <v>85</v>
      </c>
      <c r="AY158" s="19" t="s">
        <v>321</v>
      </c>
      <c r="BE158" s="186">
        <f>IF(N158="základní",J158,0)</f>
        <v>0</v>
      </c>
      <c r="BF158" s="186">
        <f>IF(N158="snížená",J158,0)</f>
        <v>0</v>
      </c>
      <c r="BG158" s="186">
        <f>IF(N158="zákl. přenesená",J158,0)</f>
        <v>0</v>
      </c>
      <c r="BH158" s="186">
        <f>IF(N158="sníž. přenesená",J158,0)</f>
        <v>0</v>
      </c>
      <c r="BI158" s="186">
        <f>IF(N158="nulová",J158,0)</f>
        <v>0</v>
      </c>
      <c r="BJ158" s="19" t="s">
        <v>8</v>
      </c>
      <c r="BK158" s="186">
        <f>ROUND(I158*H158,0)</f>
        <v>0</v>
      </c>
      <c r="BL158" s="19" t="s">
        <v>415</v>
      </c>
      <c r="BM158" s="185" t="s">
        <v>730</v>
      </c>
    </row>
    <row r="159" s="2" customFormat="1" ht="21.75" customHeight="1">
      <c r="A159" s="38"/>
      <c r="B159" s="173"/>
      <c r="C159" s="174" t="s">
        <v>523</v>
      </c>
      <c r="D159" s="174" t="s">
        <v>323</v>
      </c>
      <c r="E159" s="175" t="s">
        <v>3004</v>
      </c>
      <c r="F159" s="176" t="s">
        <v>3005</v>
      </c>
      <c r="G159" s="177" t="s">
        <v>418</v>
      </c>
      <c r="H159" s="178">
        <v>2</v>
      </c>
      <c r="I159" s="179"/>
      <c r="J159" s="180">
        <f>ROUND(I159*H159,0)</f>
        <v>0</v>
      </c>
      <c r="K159" s="176" t="s">
        <v>327</v>
      </c>
      <c r="L159" s="39"/>
      <c r="M159" s="181" t="s">
        <v>1</v>
      </c>
      <c r="N159" s="182" t="s">
        <v>42</v>
      </c>
      <c r="O159" s="77"/>
      <c r="P159" s="183">
        <f>O159*H159</f>
        <v>0</v>
      </c>
      <c r="Q159" s="183">
        <v>0</v>
      </c>
      <c r="R159" s="183">
        <f>Q159*H159</f>
        <v>0</v>
      </c>
      <c r="S159" s="183">
        <v>0</v>
      </c>
      <c r="T159" s="18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85" t="s">
        <v>415</v>
      </c>
      <c r="AT159" s="185" t="s">
        <v>323</v>
      </c>
      <c r="AU159" s="185" t="s">
        <v>85</v>
      </c>
      <c r="AY159" s="19" t="s">
        <v>321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19" t="s">
        <v>8</v>
      </c>
      <c r="BK159" s="186">
        <f>ROUND(I159*H159,0)</f>
        <v>0</v>
      </c>
      <c r="BL159" s="19" t="s">
        <v>415</v>
      </c>
      <c r="BM159" s="185" t="s">
        <v>737</v>
      </c>
    </row>
    <row r="160" s="2" customFormat="1" ht="21.75" customHeight="1">
      <c r="A160" s="38"/>
      <c r="B160" s="173"/>
      <c r="C160" s="174" t="s">
        <v>530</v>
      </c>
      <c r="D160" s="174" t="s">
        <v>323</v>
      </c>
      <c r="E160" s="175" t="s">
        <v>3006</v>
      </c>
      <c r="F160" s="176" t="s">
        <v>3007</v>
      </c>
      <c r="G160" s="177" t="s">
        <v>418</v>
      </c>
      <c r="H160" s="178">
        <v>4</v>
      </c>
      <c r="I160" s="179"/>
      <c r="J160" s="180">
        <f>ROUND(I160*H160,0)</f>
        <v>0</v>
      </c>
      <c r="K160" s="176" t="s">
        <v>327</v>
      </c>
      <c r="L160" s="39"/>
      <c r="M160" s="181" t="s">
        <v>1</v>
      </c>
      <c r="N160" s="182" t="s">
        <v>42</v>
      </c>
      <c r="O160" s="77"/>
      <c r="P160" s="183">
        <f>O160*H160</f>
        <v>0</v>
      </c>
      <c r="Q160" s="183">
        <v>0</v>
      </c>
      <c r="R160" s="183">
        <f>Q160*H160</f>
        <v>0</v>
      </c>
      <c r="S160" s="183">
        <v>0</v>
      </c>
      <c r="T160" s="18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85" t="s">
        <v>415</v>
      </c>
      <c r="AT160" s="185" t="s">
        <v>323</v>
      </c>
      <c r="AU160" s="185" t="s">
        <v>85</v>
      </c>
      <c r="AY160" s="19" t="s">
        <v>321</v>
      </c>
      <c r="BE160" s="186">
        <f>IF(N160="základní",J160,0)</f>
        <v>0</v>
      </c>
      <c r="BF160" s="186">
        <f>IF(N160="snížená",J160,0)</f>
        <v>0</v>
      </c>
      <c r="BG160" s="186">
        <f>IF(N160="zákl. přenesená",J160,0)</f>
        <v>0</v>
      </c>
      <c r="BH160" s="186">
        <f>IF(N160="sníž. přenesená",J160,0)</f>
        <v>0</v>
      </c>
      <c r="BI160" s="186">
        <f>IF(N160="nulová",J160,0)</f>
        <v>0</v>
      </c>
      <c r="BJ160" s="19" t="s">
        <v>8</v>
      </c>
      <c r="BK160" s="186">
        <f>ROUND(I160*H160,0)</f>
        <v>0</v>
      </c>
      <c r="BL160" s="19" t="s">
        <v>415</v>
      </c>
      <c r="BM160" s="185" t="s">
        <v>747</v>
      </c>
    </row>
    <row r="161" s="2" customFormat="1" ht="33" customHeight="1">
      <c r="A161" s="38"/>
      <c r="B161" s="173"/>
      <c r="C161" s="174" t="s">
        <v>535</v>
      </c>
      <c r="D161" s="174" t="s">
        <v>323</v>
      </c>
      <c r="E161" s="175" t="s">
        <v>3008</v>
      </c>
      <c r="F161" s="176" t="s">
        <v>3009</v>
      </c>
      <c r="G161" s="177" t="s">
        <v>418</v>
      </c>
      <c r="H161" s="178">
        <v>30</v>
      </c>
      <c r="I161" s="179"/>
      <c r="J161" s="180">
        <f>ROUND(I161*H161,0)</f>
        <v>0</v>
      </c>
      <c r="K161" s="176" t="s">
        <v>327</v>
      </c>
      <c r="L161" s="39"/>
      <c r="M161" s="181" t="s">
        <v>1</v>
      </c>
      <c r="N161" s="182" t="s">
        <v>42</v>
      </c>
      <c r="O161" s="77"/>
      <c r="P161" s="183">
        <f>O161*H161</f>
        <v>0</v>
      </c>
      <c r="Q161" s="183">
        <v>0</v>
      </c>
      <c r="R161" s="183">
        <f>Q161*H161</f>
        <v>0</v>
      </c>
      <c r="S161" s="183">
        <v>0</v>
      </c>
      <c r="T161" s="18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85" t="s">
        <v>415</v>
      </c>
      <c r="AT161" s="185" t="s">
        <v>323</v>
      </c>
      <c r="AU161" s="185" t="s">
        <v>85</v>
      </c>
      <c r="AY161" s="19" t="s">
        <v>321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19" t="s">
        <v>8</v>
      </c>
      <c r="BK161" s="186">
        <f>ROUND(I161*H161,0)</f>
        <v>0</v>
      </c>
      <c r="BL161" s="19" t="s">
        <v>415</v>
      </c>
      <c r="BM161" s="185" t="s">
        <v>761</v>
      </c>
    </row>
    <row r="162" s="2" customFormat="1" ht="24.15" customHeight="1">
      <c r="A162" s="38"/>
      <c r="B162" s="173"/>
      <c r="C162" s="174" t="s">
        <v>540</v>
      </c>
      <c r="D162" s="174" t="s">
        <v>323</v>
      </c>
      <c r="E162" s="175" t="s">
        <v>3010</v>
      </c>
      <c r="F162" s="176" t="s">
        <v>3011</v>
      </c>
      <c r="G162" s="177" t="s">
        <v>418</v>
      </c>
      <c r="H162" s="178">
        <v>4</v>
      </c>
      <c r="I162" s="179"/>
      <c r="J162" s="180">
        <f>ROUND(I162*H162,0)</f>
        <v>0</v>
      </c>
      <c r="K162" s="176" t="s">
        <v>327</v>
      </c>
      <c r="L162" s="39"/>
      <c r="M162" s="181" t="s">
        <v>1</v>
      </c>
      <c r="N162" s="182" t="s">
        <v>42</v>
      </c>
      <c r="O162" s="77"/>
      <c r="P162" s="183">
        <f>O162*H162</f>
        <v>0</v>
      </c>
      <c r="Q162" s="183">
        <v>0</v>
      </c>
      <c r="R162" s="183">
        <f>Q162*H162</f>
        <v>0</v>
      </c>
      <c r="S162" s="183">
        <v>0</v>
      </c>
      <c r="T162" s="18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85" t="s">
        <v>415</v>
      </c>
      <c r="AT162" s="185" t="s">
        <v>323</v>
      </c>
      <c r="AU162" s="185" t="s">
        <v>85</v>
      </c>
      <c r="AY162" s="19" t="s">
        <v>321</v>
      </c>
      <c r="BE162" s="186">
        <f>IF(N162="základní",J162,0)</f>
        <v>0</v>
      </c>
      <c r="BF162" s="186">
        <f>IF(N162="snížená",J162,0)</f>
        <v>0</v>
      </c>
      <c r="BG162" s="186">
        <f>IF(N162="zákl. přenesená",J162,0)</f>
        <v>0</v>
      </c>
      <c r="BH162" s="186">
        <f>IF(N162="sníž. přenesená",J162,0)</f>
        <v>0</v>
      </c>
      <c r="BI162" s="186">
        <f>IF(N162="nulová",J162,0)</f>
        <v>0</v>
      </c>
      <c r="BJ162" s="19" t="s">
        <v>8</v>
      </c>
      <c r="BK162" s="186">
        <f>ROUND(I162*H162,0)</f>
        <v>0</v>
      </c>
      <c r="BL162" s="19" t="s">
        <v>415</v>
      </c>
      <c r="BM162" s="185" t="s">
        <v>771</v>
      </c>
    </row>
    <row r="163" s="2" customFormat="1" ht="24.15" customHeight="1">
      <c r="A163" s="38"/>
      <c r="B163" s="173"/>
      <c r="C163" s="174" t="s">
        <v>544</v>
      </c>
      <c r="D163" s="174" t="s">
        <v>323</v>
      </c>
      <c r="E163" s="175" t="s">
        <v>3012</v>
      </c>
      <c r="F163" s="176" t="s">
        <v>3013</v>
      </c>
      <c r="G163" s="177" t="s">
        <v>418</v>
      </c>
      <c r="H163" s="178">
        <v>2</v>
      </c>
      <c r="I163" s="179"/>
      <c r="J163" s="180">
        <f>ROUND(I163*H163,0)</f>
        <v>0</v>
      </c>
      <c r="K163" s="176" t="s">
        <v>327</v>
      </c>
      <c r="L163" s="39"/>
      <c r="M163" s="181" t="s">
        <v>1</v>
      </c>
      <c r="N163" s="182" t="s">
        <v>42</v>
      </c>
      <c r="O163" s="77"/>
      <c r="P163" s="183">
        <f>O163*H163</f>
        <v>0</v>
      </c>
      <c r="Q163" s="183">
        <v>0</v>
      </c>
      <c r="R163" s="183">
        <f>Q163*H163</f>
        <v>0</v>
      </c>
      <c r="S163" s="183">
        <v>0</v>
      </c>
      <c r="T163" s="18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85" t="s">
        <v>415</v>
      </c>
      <c r="AT163" s="185" t="s">
        <v>323</v>
      </c>
      <c r="AU163" s="185" t="s">
        <v>85</v>
      </c>
      <c r="AY163" s="19" t="s">
        <v>321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19" t="s">
        <v>8</v>
      </c>
      <c r="BK163" s="186">
        <f>ROUND(I163*H163,0)</f>
        <v>0</v>
      </c>
      <c r="BL163" s="19" t="s">
        <v>415</v>
      </c>
      <c r="BM163" s="185" t="s">
        <v>810</v>
      </c>
    </row>
    <row r="164" s="2" customFormat="1" ht="24.15" customHeight="1">
      <c r="A164" s="38"/>
      <c r="B164" s="173"/>
      <c r="C164" s="174" t="s">
        <v>549</v>
      </c>
      <c r="D164" s="174" t="s">
        <v>323</v>
      </c>
      <c r="E164" s="175" t="s">
        <v>3014</v>
      </c>
      <c r="F164" s="176" t="s">
        <v>3015</v>
      </c>
      <c r="G164" s="177" t="s">
        <v>418</v>
      </c>
      <c r="H164" s="178">
        <v>6</v>
      </c>
      <c r="I164" s="179"/>
      <c r="J164" s="180">
        <f>ROUND(I164*H164,0)</f>
        <v>0</v>
      </c>
      <c r="K164" s="176" t="s">
        <v>327</v>
      </c>
      <c r="L164" s="39"/>
      <c r="M164" s="181" t="s">
        <v>1</v>
      </c>
      <c r="N164" s="182" t="s">
        <v>42</v>
      </c>
      <c r="O164" s="77"/>
      <c r="P164" s="183">
        <f>O164*H164</f>
        <v>0</v>
      </c>
      <c r="Q164" s="183">
        <v>0</v>
      </c>
      <c r="R164" s="183">
        <f>Q164*H164</f>
        <v>0</v>
      </c>
      <c r="S164" s="183">
        <v>0</v>
      </c>
      <c r="T164" s="18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85" t="s">
        <v>415</v>
      </c>
      <c r="AT164" s="185" t="s">
        <v>323</v>
      </c>
      <c r="AU164" s="185" t="s">
        <v>85</v>
      </c>
      <c r="AY164" s="19" t="s">
        <v>321</v>
      </c>
      <c r="BE164" s="186">
        <f>IF(N164="základní",J164,0)</f>
        <v>0</v>
      </c>
      <c r="BF164" s="186">
        <f>IF(N164="snížená",J164,0)</f>
        <v>0</v>
      </c>
      <c r="BG164" s="186">
        <f>IF(N164="zákl. přenesená",J164,0)</f>
        <v>0</v>
      </c>
      <c r="BH164" s="186">
        <f>IF(N164="sníž. přenesená",J164,0)</f>
        <v>0</v>
      </c>
      <c r="BI164" s="186">
        <f>IF(N164="nulová",J164,0)</f>
        <v>0</v>
      </c>
      <c r="BJ164" s="19" t="s">
        <v>8</v>
      </c>
      <c r="BK164" s="186">
        <f>ROUND(I164*H164,0)</f>
        <v>0</v>
      </c>
      <c r="BL164" s="19" t="s">
        <v>415</v>
      </c>
      <c r="BM164" s="185" t="s">
        <v>820</v>
      </c>
    </row>
    <row r="165" s="2" customFormat="1" ht="24.15" customHeight="1">
      <c r="A165" s="38"/>
      <c r="B165" s="173"/>
      <c r="C165" s="174" t="s">
        <v>556</v>
      </c>
      <c r="D165" s="174" t="s">
        <v>323</v>
      </c>
      <c r="E165" s="175" t="s">
        <v>3016</v>
      </c>
      <c r="F165" s="176" t="s">
        <v>3017</v>
      </c>
      <c r="G165" s="177" t="s">
        <v>418</v>
      </c>
      <c r="H165" s="178">
        <v>2</v>
      </c>
      <c r="I165" s="179"/>
      <c r="J165" s="180">
        <f>ROUND(I165*H165,0)</f>
        <v>0</v>
      </c>
      <c r="K165" s="176" t="s">
        <v>327</v>
      </c>
      <c r="L165" s="39"/>
      <c r="M165" s="181" t="s">
        <v>1</v>
      </c>
      <c r="N165" s="182" t="s">
        <v>42</v>
      </c>
      <c r="O165" s="77"/>
      <c r="P165" s="183">
        <f>O165*H165</f>
        <v>0</v>
      </c>
      <c r="Q165" s="183">
        <v>0</v>
      </c>
      <c r="R165" s="183">
        <f>Q165*H165</f>
        <v>0</v>
      </c>
      <c r="S165" s="183">
        <v>0</v>
      </c>
      <c r="T165" s="18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85" t="s">
        <v>415</v>
      </c>
      <c r="AT165" s="185" t="s">
        <v>323</v>
      </c>
      <c r="AU165" s="185" t="s">
        <v>85</v>
      </c>
      <c r="AY165" s="19" t="s">
        <v>321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19" t="s">
        <v>8</v>
      </c>
      <c r="BK165" s="186">
        <f>ROUND(I165*H165,0)</f>
        <v>0</v>
      </c>
      <c r="BL165" s="19" t="s">
        <v>415</v>
      </c>
      <c r="BM165" s="185" t="s">
        <v>829</v>
      </c>
    </row>
    <row r="166" s="2" customFormat="1" ht="44.25" customHeight="1">
      <c r="A166" s="38"/>
      <c r="B166" s="173"/>
      <c r="C166" s="174" t="s">
        <v>265</v>
      </c>
      <c r="D166" s="174" t="s">
        <v>323</v>
      </c>
      <c r="E166" s="175" t="s">
        <v>3018</v>
      </c>
      <c r="F166" s="176" t="s">
        <v>3019</v>
      </c>
      <c r="G166" s="177" t="s">
        <v>349</v>
      </c>
      <c r="H166" s="178">
        <v>0.047</v>
      </c>
      <c r="I166" s="179"/>
      <c r="J166" s="180">
        <f>ROUND(I166*H166,0)</f>
        <v>0</v>
      </c>
      <c r="K166" s="176" t="s">
        <v>327</v>
      </c>
      <c r="L166" s="39"/>
      <c r="M166" s="181" t="s">
        <v>1</v>
      </c>
      <c r="N166" s="182" t="s">
        <v>42</v>
      </c>
      <c r="O166" s="77"/>
      <c r="P166" s="183">
        <f>O166*H166</f>
        <v>0</v>
      </c>
      <c r="Q166" s="183">
        <v>0</v>
      </c>
      <c r="R166" s="183">
        <f>Q166*H166</f>
        <v>0</v>
      </c>
      <c r="S166" s="183">
        <v>0</v>
      </c>
      <c r="T166" s="18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85" t="s">
        <v>415</v>
      </c>
      <c r="AT166" s="185" t="s">
        <v>323</v>
      </c>
      <c r="AU166" s="185" t="s">
        <v>85</v>
      </c>
      <c r="AY166" s="19" t="s">
        <v>321</v>
      </c>
      <c r="BE166" s="186">
        <f>IF(N166="základní",J166,0)</f>
        <v>0</v>
      </c>
      <c r="BF166" s="186">
        <f>IF(N166="snížená",J166,0)</f>
        <v>0</v>
      </c>
      <c r="BG166" s="186">
        <f>IF(N166="zákl. přenesená",J166,0)</f>
        <v>0</v>
      </c>
      <c r="BH166" s="186">
        <f>IF(N166="sníž. přenesená",J166,0)</f>
        <v>0</v>
      </c>
      <c r="BI166" s="186">
        <f>IF(N166="nulová",J166,0)</f>
        <v>0</v>
      </c>
      <c r="BJ166" s="19" t="s">
        <v>8</v>
      </c>
      <c r="BK166" s="186">
        <f>ROUND(I166*H166,0)</f>
        <v>0</v>
      </c>
      <c r="BL166" s="19" t="s">
        <v>415</v>
      </c>
      <c r="BM166" s="185" t="s">
        <v>842</v>
      </c>
    </row>
    <row r="167" s="12" customFormat="1" ht="22.8" customHeight="1">
      <c r="A167" s="12"/>
      <c r="B167" s="160"/>
      <c r="C167" s="12"/>
      <c r="D167" s="161" t="s">
        <v>76</v>
      </c>
      <c r="E167" s="171" t="s">
        <v>3020</v>
      </c>
      <c r="F167" s="171" t="s">
        <v>3021</v>
      </c>
      <c r="G167" s="12"/>
      <c r="H167" s="12"/>
      <c r="I167" s="163"/>
      <c r="J167" s="172">
        <f>BK167</f>
        <v>0</v>
      </c>
      <c r="K167" s="12"/>
      <c r="L167" s="160"/>
      <c r="M167" s="165"/>
      <c r="N167" s="166"/>
      <c r="O167" s="166"/>
      <c r="P167" s="167">
        <f>SUM(P168:P188)</f>
        <v>0</v>
      </c>
      <c r="Q167" s="166"/>
      <c r="R167" s="167">
        <f>SUM(R168:R188)</f>
        <v>0</v>
      </c>
      <c r="S167" s="166"/>
      <c r="T167" s="168">
        <f>SUM(T168:T188)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61" t="s">
        <v>85</v>
      </c>
      <c r="AT167" s="169" t="s">
        <v>76</v>
      </c>
      <c r="AU167" s="169" t="s">
        <v>8</v>
      </c>
      <c r="AY167" s="161" t="s">
        <v>321</v>
      </c>
      <c r="BK167" s="170">
        <f>SUM(BK168:BK188)</f>
        <v>0</v>
      </c>
    </row>
    <row r="168" s="2" customFormat="1" ht="37.8" customHeight="1">
      <c r="A168" s="38"/>
      <c r="B168" s="173"/>
      <c r="C168" s="174" t="s">
        <v>563</v>
      </c>
      <c r="D168" s="174" t="s">
        <v>323</v>
      </c>
      <c r="E168" s="175" t="s">
        <v>3022</v>
      </c>
      <c r="F168" s="176" t="s">
        <v>3023</v>
      </c>
      <c r="G168" s="177" t="s">
        <v>418</v>
      </c>
      <c r="H168" s="178">
        <v>60</v>
      </c>
      <c r="I168" s="179"/>
      <c r="J168" s="180">
        <f>ROUND(I168*H168,0)</f>
        <v>0</v>
      </c>
      <c r="K168" s="176" t="s">
        <v>327</v>
      </c>
      <c r="L168" s="39"/>
      <c r="M168" s="181" t="s">
        <v>1</v>
      </c>
      <c r="N168" s="182" t="s">
        <v>42</v>
      </c>
      <c r="O168" s="77"/>
      <c r="P168" s="183">
        <f>O168*H168</f>
        <v>0</v>
      </c>
      <c r="Q168" s="183">
        <v>0</v>
      </c>
      <c r="R168" s="183">
        <f>Q168*H168</f>
        <v>0</v>
      </c>
      <c r="S168" s="183">
        <v>0</v>
      </c>
      <c r="T168" s="18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85" t="s">
        <v>415</v>
      </c>
      <c r="AT168" s="185" t="s">
        <v>323</v>
      </c>
      <c r="AU168" s="185" t="s">
        <v>85</v>
      </c>
      <c r="AY168" s="19" t="s">
        <v>321</v>
      </c>
      <c r="BE168" s="186">
        <f>IF(N168="základní",J168,0)</f>
        <v>0</v>
      </c>
      <c r="BF168" s="186">
        <f>IF(N168="snížená",J168,0)</f>
        <v>0</v>
      </c>
      <c r="BG168" s="186">
        <f>IF(N168="zákl. přenesená",J168,0)</f>
        <v>0</v>
      </c>
      <c r="BH168" s="186">
        <f>IF(N168="sníž. přenesená",J168,0)</f>
        <v>0</v>
      </c>
      <c r="BI168" s="186">
        <f>IF(N168="nulová",J168,0)</f>
        <v>0</v>
      </c>
      <c r="BJ168" s="19" t="s">
        <v>8</v>
      </c>
      <c r="BK168" s="186">
        <f>ROUND(I168*H168,0)</f>
        <v>0</v>
      </c>
      <c r="BL168" s="19" t="s">
        <v>415</v>
      </c>
      <c r="BM168" s="185" t="s">
        <v>874</v>
      </c>
    </row>
    <row r="169" s="2" customFormat="1" ht="16.5" customHeight="1">
      <c r="A169" s="38"/>
      <c r="B169" s="173"/>
      <c r="C169" s="174" t="s">
        <v>567</v>
      </c>
      <c r="D169" s="174" t="s">
        <v>323</v>
      </c>
      <c r="E169" s="175" t="s">
        <v>3024</v>
      </c>
      <c r="F169" s="176" t="s">
        <v>3025</v>
      </c>
      <c r="G169" s="177" t="s">
        <v>355</v>
      </c>
      <c r="H169" s="178">
        <v>115</v>
      </c>
      <c r="I169" s="179"/>
      <c r="J169" s="180">
        <f>ROUND(I169*H169,0)</f>
        <v>0</v>
      </c>
      <c r="K169" s="176" t="s">
        <v>327</v>
      </c>
      <c r="L169" s="39"/>
      <c r="M169" s="181" t="s">
        <v>1</v>
      </c>
      <c r="N169" s="182" t="s">
        <v>42</v>
      </c>
      <c r="O169" s="77"/>
      <c r="P169" s="183">
        <f>O169*H169</f>
        <v>0</v>
      </c>
      <c r="Q169" s="183">
        <v>0</v>
      </c>
      <c r="R169" s="183">
        <f>Q169*H169</f>
        <v>0</v>
      </c>
      <c r="S169" s="183">
        <v>0</v>
      </c>
      <c r="T169" s="18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85" t="s">
        <v>415</v>
      </c>
      <c r="AT169" s="185" t="s">
        <v>323</v>
      </c>
      <c r="AU169" s="185" t="s">
        <v>85</v>
      </c>
      <c r="AY169" s="19" t="s">
        <v>321</v>
      </c>
      <c r="BE169" s="186">
        <f>IF(N169="základní",J169,0)</f>
        <v>0</v>
      </c>
      <c r="BF169" s="186">
        <f>IF(N169="snížená",J169,0)</f>
        <v>0</v>
      </c>
      <c r="BG169" s="186">
        <f>IF(N169="zákl. přenesená",J169,0)</f>
        <v>0</v>
      </c>
      <c r="BH169" s="186">
        <f>IF(N169="sníž. přenesená",J169,0)</f>
        <v>0</v>
      </c>
      <c r="BI169" s="186">
        <f>IF(N169="nulová",J169,0)</f>
        <v>0</v>
      </c>
      <c r="BJ169" s="19" t="s">
        <v>8</v>
      </c>
      <c r="BK169" s="186">
        <f>ROUND(I169*H169,0)</f>
        <v>0</v>
      </c>
      <c r="BL169" s="19" t="s">
        <v>415</v>
      </c>
      <c r="BM169" s="185" t="s">
        <v>245</v>
      </c>
    </row>
    <row r="170" s="2" customFormat="1" ht="49.05" customHeight="1">
      <c r="A170" s="38"/>
      <c r="B170" s="173"/>
      <c r="C170" s="174" t="s">
        <v>572</v>
      </c>
      <c r="D170" s="174" t="s">
        <v>323</v>
      </c>
      <c r="E170" s="175" t="s">
        <v>3026</v>
      </c>
      <c r="F170" s="176" t="s">
        <v>3027</v>
      </c>
      <c r="G170" s="177" t="s">
        <v>418</v>
      </c>
      <c r="H170" s="178">
        <v>2</v>
      </c>
      <c r="I170" s="179"/>
      <c r="J170" s="180">
        <f>ROUND(I170*H170,0)</f>
        <v>0</v>
      </c>
      <c r="K170" s="176" t="s">
        <v>327</v>
      </c>
      <c r="L170" s="39"/>
      <c r="M170" s="181" t="s">
        <v>1</v>
      </c>
      <c r="N170" s="182" t="s">
        <v>42</v>
      </c>
      <c r="O170" s="77"/>
      <c r="P170" s="183">
        <f>O170*H170</f>
        <v>0</v>
      </c>
      <c r="Q170" s="183">
        <v>0</v>
      </c>
      <c r="R170" s="183">
        <f>Q170*H170</f>
        <v>0</v>
      </c>
      <c r="S170" s="183">
        <v>0</v>
      </c>
      <c r="T170" s="18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85" t="s">
        <v>415</v>
      </c>
      <c r="AT170" s="185" t="s">
        <v>323</v>
      </c>
      <c r="AU170" s="185" t="s">
        <v>85</v>
      </c>
      <c r="AY170" s="19" t="s">
        <v>321</v>
      </c>
      <c r="BE170" s="186">
        <f>IF(N170="základní",J170,0)</f>
        <v>0</v>
      </c>
      <c r="BF170" s="186">
        <f>IF(N170="snížená",J170,0)</f>
        <v>0</v>
      </c>
      <c r="BG170" s="186">
        <f>IF(N170="zákl. přenesená",J170,0)</f>
        <v>0</v>
      </c>
      <c r="BH170" s="186">
        <f>IF(N170="sníž. přenesená",J170,0)</f>
        <v>0</v>
      </c>
      <c r="BI170" s="186">
        <f>IF(N170="nulová",J170,0)</f>
        <v>0</v>
      </c>
      <c r="BJ170" s="19" t="s">
        <v>8</v>
      </c>
      <c r="BK170" s="186">
        <f>ROUND(I170*H170,0)</f>
        <v>0</v>
      </c>
      <c r="BL170" s="19" t="s">
        <v>415</v>
      </c>
      <c r="BM170" s="185" t="s">
        <v>893</v>
      </c>
    </row>
    <row r="171" s="2" customFormat="1" ht="49.05" customHeight="1">
      <c r="A171" s="38"/>
      <c r="B171" s="173"/>
      <c r="C171" s="174" t="s">
        <v>581</v>
      </c>
      <c r="D171" s="174" t="s">
        <v>323</v>
      </c>
      <c r="E171" s="175" t="s">
        <v>3028</v>
      </c>
      <c r="F171" s="176" t="s">
        <v>3029</v>
      </c>
      <c r="G171" s="177" t="s">
        <v>418</v>
      </c>
      <c r="H171" s="178">
        <v>2</v>
      </c>
      <c r="I171" s="179"/>
      <c r="J171" s="180">
        <f>ROUND(I171*H171,0)</f>
        <v>0</v>
      </c>
      <c r="K171" s="176" t="s">
        <v>327</v>
      </c>
      <c r="L171" s="39"/>
      <c r="M171" s="181" t="s">
        <v>1</v>
      </c>
      <c r="N171" s="182" t="s">
        <v>42</v>
      </c>
      <c r="O171" s="77"/>
      <c r="P171" s="183">
        <f>O171*H171</f>
        <v>0</v>
      </c>
      <c r="Q171" s="183">
        <v>0</v>
      </c>
      <c r="R171" s="183">
        <f>Q171*H171</f>
        <v>0</v>
      </c>
      <c r="S171" s="183">
        <v>0</v>
      </c>
      <c r="T171" s="18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85" t="s">
        <v>415</v>
      </c>
      <c r="AT171" s="185" t="s">
        <v>323</v>
      </c>
      <c r="AU171" s="185" t="s">
        <v>85</v>
      </c>
      <c r="AY171" s="19" t="s">
        <v>321</v>
      </c>
      <c r="BE171" s="186">
        <f>IF(N171="základní",J171,0)</f>
        <v>0</v>
      </c>
      <c r="BF171" s="186">
        <f>IF(N171="snížená",J171,0)</f>
        <v>0</v>
      </c>
      <c r="BG171" s="186">
        <f>IF(N171="zákl. přenesená",J171,0)</f>
        <v>0</v>
      </c>
      <c r="BH171" s="186">
        <f>IF(N171="sníž. přenesená",J171,0)</f>
        <v>0</v>
      </c>
      <c r="BI171" s="186">
        <f>IF(N171="nulová",J171,0)</f>
        <v>0</v>
      </c>
      <c r="BJ171" s="19" t="s">
        <v>8</v>
      </c>
      <c r="BK171" s="186">
        <f>ROUND(I171*H171,0)</f>
        <v>0</v>
      </c>
      <c r="BL171" s="19" t="s">
        <v>415</v>
      </c>
      <c r="BM171" s="185" t="s">
        <v>901</v>
      </c>
    </row>
    <row r="172" s="2" customFormat="1" ht="49.05" customHeight="1">
      <c r="A172" s="38"/>
      <c r="B172" s="173"/>
      <c r="C172" s="174" t="s">
        <v>585</v>
      </c>
      <c r="D172" s="174" t="s">
        <v>323</v>
      </c>
      <c r="E172" s="175" t="s">
        <v>3030</v>
      </c>
      <c r="F172" s="176" t="s">
        <v>3031</v>
      </c>
      <c r="G172" s="177" t="s">
        <v>418</v>
      </c>
      <c r="H172" s="178">
        <v>1</v>
      </c>
      <c r="I172" s="179"/>
      <c r="J172" s="180">
        <f>ROUND(I172*H172,0)</f>
        <v>0</v>
      </c>
      <c r="K172" s="176" t="s">
        <v>327</v>
      </c>
      <c r="L172" s="39"/>
      <c r="M172" s="181" t="s">
        <v>1</v>
      </c>
      <c r="N172" s="182" t="s">
        <v>42</v>
      </c>
      <c r="O172" s="77"/>
      <c r="P172" s="183">
        <f>O172*H172</f>
        <v>0</v>
      </c>
      <c r="Q172" s="183">
        <v>0</v>
      </c>
      <c r="R172" s="183">
        <f>Q172*H172</f>
        <v>0</v>
      </c>
      <c r="S172" s="183">
        <v>0</v>
      </c>
      <c r="T172" s="18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85" t="s">
        <v>415</v>
      </c>
      <c r="AT172" s="185" t="s">
        <v>323</v>
      </c>
      <c r="AU172" s="185" t="s">
        <v>85</v>
      </c>
      <c r="AY172" s="19" t="s">
        <v>321</v>
      </c>
      <c r="BE172" s="186">
        <f>IF(N172="základní",J172,0)</f>
        <v>0</v>
      </c>
      <c r="BF172" s="186">
        <f>IF(N172="snížená",J172,0)</f>
        <v>0</v>
      </c>
      <c r="BG172" s="186">
        <f>IF(N172="zákl. přenesená",J172,0)</f>
        <v>0</v>
      </c>
      <c r="BH172" s="186">
        <f>IF(N172="sníž. přenesená",J172,0)</f>
        <v>0</v>
      </c>
      <c r="BI172" s="186">
        <f>IF(N172="nulová",J172,0)</f>
        <v>0</v>
      </c>
      <c r="BJ172" s="19" t="s">
        <v>8</v>
      </c>
      <c r="BK172" s="186">
        <f>ROUND(I172*H172,0)</f>
        <v>0</v>
      </c>
      <c r="BL172" s="19" t="s">
        <v>415</v>
      </c>
      <c r="BM172" s="185" t="s">
        <v>910</v>
      </c>
    </row>
    <row r="173" s="2" customFormat="1" ht="49.05" customHeight="1">
      <c r="A173" s="38"/>
      <c r="B173" s="173"/>
      <c r="C173" s="174" t="s">
        <v>589</v>
      </c>
      <c r="D173" s="174" t="s">
        <v>323</v>
      </c>
      <c r="E173" s="175" t="s">
        <v>3032</v>
      </c>
      <c r="F173" s="176" t="s">
        <v>3033</v>
      </c>
      <c r="G173" s="177" t="s">
        <v>418</v>
      </c>
      <c r="H173" s="178">
        <v>1</v>
      </c>
      <c r="I173" s="179"/>
      <c r="J173" s="180">
        <f>ROUND(I173*H173,0)</f>
        <v>0</v>
      </c>
      <c r="K173" s="176" t="s">
        <v>327</v>
      </c>
      <c r="L173" s="39"/>
      <c r="M173" s="181" t="s">
        <v>1</v>
      </c>
      <c r="N173" s="182" t="s">
        <v>42</v>
      </c>
      <c r="O173" s="77"/>
      <c r="P173" s="183">
        <f>O173*H173</f>
        <v>0</v>
      </c>
      <c r="Q173" s="183">
        <v>0</v>
      </c>
      <c r="R173" s="183">
        <f>Q173*H173</f>
        <v>0</v>
      </c>
      <c r="S173" s="183">
        <v>0</v>
      </c>
      <c r="T173" s="18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85" t="s">
        <v>415</v>
      </c>
      <c r="AT173" s="185" t="s">
        <v>323</v>
      </c>
      <c r="AU173" s="185" t="s">
        <v>85</v>
      </c>
      <c r="AY173" s="19" t="s">
        <v>321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19" t="s">
        <v>8</v>
      </c>
      <c r="BK173" s="186">
        <f>ROUND(I173*H173,0)</f>
        <v>0</v>
      </c>
      <c r="BL173" s="19" t="s">
        <v>415</v>
      </c>
      <c r="BM173" s="185" t="s">
        <v>929</v>
      </c>
    </row>
    <row r="174" s="2" customFormat="1" ht="49.05" customHeight="1">
      <c r="A174" s="38"/>
      <c r="B174" s="173"/>
      <c r="C174" s="174" t="s">
        <v>610</v>
      </c>
      <c r="D174" s="174" t="s">
        <v>323</v>
      </c>
      <c r="E174" s="175" t="s">
        <v>3034</v>
      </c>
      <c r="F174" s="176" t="s">
        <v>3035</v>
      </c>
      <c r="G174" s="177" t="s">
        <v>418</v>
      </c>
      <c r="H174" s="178">
        <v>1</v>
      </c>
      <c r="I174" s="179"/>
      <c r="J174" s="180">
        <f>ROUND(I174*H174,0)</f>
        <v>0</v>
      </c>
      <c r="K174" s="176" t="s">
        <v>327</v>
      </c>
      <c r="L174" s="39"/>
      <c r="M174" s="181" t="s">
        <v>1</v>
      </c>
      <c r="N174" s="182" t="s">
        <v>42</v>
      </c>
      <c r="O174" s="77"/>
      <c r="P174" s="183">
        <f>O174*H174</f>
        <v>0</v>
      </c>
      <c r="Q174" s="183">
        <v>0</v>
      </c>
      <c r="R174" s="183">
        <f>Q174*H174</f>
        <v>0</v>
      </c>
      <c r="S174" s="183">
        <v>0</v>
      </c>
      <c r="T174" s="18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85" t="s">
        <v>415</v>
      </c>
      <c r="AT174" s="185" t="s">
        <v>323</v>
      </c>
      <c r="AU174" s="185" t="s">
        <v>85</v>
      </c>
      <c r="AY174" s="19" t="s">
        <v>321</v>
      </c>
      <c r="BE174" s="186">
        <f>IF(N174="základní",J174,0)</f>
        <v>0</v>
      </c>
      <c r="BF174" s="186">
        <f>IF(N174="snížená",J174,0)</f>
        <v>0</v>
      </c>
      <c r="BG174" s="186">
        <f>IF(N174="zákl. přenesená",J174,0)</f>
        <v>0</v>
      </c>
      <c r="BH174" s="186">
        <f>IF(N174="sníž. přenesená",J174,0)</f>
        <v>0</v>
      </c>
      <c r="BI174" s="186">
        <f>IF(N174="nulová",J174,0)</f>
        <v>0</v>
      </c>
      <c r="BJ174" s="19" t="s">
        <v>8</v>
      </c>
      <c r="BK174" s="186">
        <f>ROUND(I174*H174,0)</f>
        <v>0</v>
      </c>
      <c r="BL174" s="19" t="s">
        <v>415</v>
      </c>
      <c r="BM174" s="185" t="s">
        <v>937</v>
      </c>
    </row>
    <row r="175" s="2" customFormat="1" ht="49.05" customHeight="1">
      <c r="A175" s="38"/>
      <c r="B175" s="173"/>
      <c r="C175" s="174" t="s">
        <v>614</v>
      </c>
      <c r="D175" s="174" t="s">
        <v>323</v>
      </c>
      <c r="E175" s="175" t="s">
        <v>3036</v>
      </c>
      <c r="F175" s="176" t="s">
        <v>3037</v>
      </c>
      <c r="G175" s="177" t="s">
        <v>418</v>
      </c>
      <c r="H175" s="178">
        <v>1</v>
      </c>
      <c r="I175" s="179"/>
      <c r="J175" s="180">
        <f>ROUND(I175*H175,0)</f>
        <v>0</v>
      </c>
      <c r="K175" s="176" t="s">
        <v>327</v>
      </c>
      <c r="L175" s="39"/>
      <c r="M175" s="181" t="s">
        <v>1</v>
      </c>
      <c r="N175" s="182" t="s">
        <v>42</v>
      </c>
      <c r="O175" s="77"/>
      <c r="P175" s="183">
        <f>O175*H175</f>
        <v>0</v>
      </c>
      <c r="Q175" s="183">
        <v>0</v>
      </c>
      <c r="R175" s="183">
        <f>Q175*H175</f>
        <v>0</v>
      </c>
      <c r="S175" s="183">
        <v>0</v>
      </c>
      <c r="T175" s="18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85" t="s">
        <v>415</v>
      </c>
      <c r="AT175" s="185" t="s">
        <v>323</v>
      </c>
      <c r="AU175" s="185" t="s">
        <v>85</v>
      </c>
      <c r="AY175" s="19" t="s">
        <v>321</v>
      </c>
      <c r="BE175" s="186">
        <f>IF(N175="základní",J175,0)</f>
        <v>0</v>
      </c>
      <c r="BF175" s="186">
        <f>IF(N175="snížená",J175,0)</f>
        <v>0</v>
      </c>
      <c r="BG175" s="186">
        <f>IF(N175="zákl. přenesená",J175,0)</f>
        <v>0</v>
      </c>
      <c r="BH175" s="186">
        <f>IF(N175="sníž. přenesená",J175,0)</f>
        <v>0</v>
      </c>
      <c r="BI175" s="186">
        <f>IF(N175="nulová",J175,0)</f>
        <v>0</v>
      </c>
      <c r="BJ175" s="19" t="s">
        <v>8</v>
      </c>
      <c r="BK175" s="186">
        <f>ROUND(I175*H175,0)</f>
        <v>0</v>
      </c>
      <c r="BL175" s="19" t="s">
        <v>415</v>
      </c>
      <c r="BM175" s="185" t="s">
        <v>958</v>
      </c>
    </row>
    <row r="176" s="2" customFormat="1" ht="49.05" customHeight="1">
      <c r="A176" s="38"/>
      <c r="B176" s="173"/>
      <c r="C176" s="174" t="s">
        <v>618</v>
      </c>
      <c r="D176" s="174" t="s">
        <v>323</v>
      </c>
      <c r="E176" s="175" t="s">
        <v>3038</v>
      </c>
      <c r="F176" s="176" t="s">
        <v>3039</v>
      </c>
      <c r="G176" s="177" t="s">
        <v>418</v>
      </c>
      <c r="H176" s="178">
        <v>1</v>
      </c>
      <c r="I176" s="179"/>
      <c r="J176" s="180">
        <f>ROUND(I176*H176,0)</f>
        <v>0</v>
      </c>
      <c r="K176" s="176" t="s">
        <v>327</v>
      </c>
      <c r="L176" s="39"/>
      <c r="M176" s="181" t="s">
        <v>1</v>
      </c>
      <c r="N176" s="182" t="s">
        <v>42</v>
      </c>
      <c r="O176" s="77"/>
      <c r="P176" s="183">
        <f>O176*H176</f>
        <v>0</v>
      </c>
      <c r="Q176" s="183">
        <v>0</v>
      </c>
      <c r="R176" s="183">
        <f>Q176*H176</f>
        <v>0</v>
      </c>
      <c r="S176" s="183">
        <v>0</v>
      </c>
      <c r="T176" s="18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85" t="s">
        <v>415</v>
      </c>
      <c r="AT176" s="185" t="s">
        <v>323</v>
      </c>
      <c r="AU176" s="185" t="s">
        <v>85</v>
      </c>
      <c r="AY176" s="19" t="s">
        <v>321</v>
      </c>
      <c r="BE176" s="186">
        <f>IF(N176="základní",J176,0)</f>
        <v>0</v>
      </c>
      <c r="BF176" s="186">
        <f>IF(N176="snížená",J176,0)</f>
        <v>0</v>
      </c>
      <c r="BG176" s="186">
        <f>IF(N176="zákl. přenesená",J176,0)</f>
        <v>0</v>
      </c>
      <c r="BH176" s="186">
        <f>IF(N176="sníž. přenesená",J176,0)</f>
        <v>0</v>
      </c>
      <c r="BI176" s="186">
        <f>IF(N176="nulová",J176,0)</f>
        <v>0</v>
      </c>
      <c r="BJ176" s="19" t="s">
        <v>8</v>
      </c>
      <c r="BK176" s="186">
        <f>ROUND(I176*H176,0)</f>
        <v>0</v>
      </c>
      <c r="BL176" s="19" t="s">
        <v>415</v>
      </c>
      <c r="BM176" s="185" t="s">
        <v>966</v>
      </c>
    </row>
    <row r="177" s="2" customFormat="1" ht="49.05" customHeight="1">
      <c r="A177" s="38"/>
      <c r="B177" s="173"/>
      <c r="C177" s="174" t="s">
        <v>629</v>
      </c>
      <c r="D177" s="174" t="s">
        <v>323</v>
      </c>
      <c r="E177" s="175" t="s">
        <v>3040</v>
      </c>
      <c r="F177" s="176" t="s">
        <v>3041</v>
      </c>
      <c r="G177" s="177" t="s">
        <v>418</v>
      </c>
      <c r="H177" s="178">
        <v>1</v>
      </c>
      <c r="I177" s="179"/>
      <c r="J177" s="180">
        <f>ROUND(I177*H177,0)</f>
        <v>0</v>
      </c>
      <c r="K177" s="176" t="s">
        <v>327</v>
      </c>
      <c r="L177" s="39"/>
      <c r="M177" s="181" t="s">
        <v>1</v>
      </c>
      <c r="N177" s="182" t="s">
        <v>42</v>
      </c>
      <c r="O177" s="77"/>
      <c r="P177" s="183">
        <f>O177*H177</f>
        <v>0</v>
      </c>
      <c r="Q177" s="183">
        <v>0</v>
      </c>
      <c r="R177" s="183">
        <f>Q177*H177</f>
        <v>0</v>
      </c>
      <c r="S177" s="183">
        <v>0</v>
      </c>
      <c r="T177" s="18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85" t="s">
        <v>415</v>
      </c>
      <c r="AT177" s="185" t="s">
        <v>323</v>
      </c>
      <c r="AU177" s="185" t="s">
        <v>85</v>
      </c>
      <c r="AY177" s="19" t="s">
        <v>321</v>
      </c>
      <c r="BE177" s="186">
        <f>IF(N177="základní",J177,0)</f>
        <v>0</v>
      </c>
      <c r="BF177" s="186">
        <f>IF(N177="snížená",J177,0)</f>
        <v>0</v>
      </c>
      <c r="BG177" s="186">
        <f>IF(N177="zákl. přenesená",J177,0)</f>
        <v>0</v>
      </c>
      <c r="BH177" s="186">
        <f>IF(N177="sníž. přenesená",J177,0)</f>
        <v>0</v>
      </c>
      <c r="BI177" s="186">
        <f>IF(N177="nulová",J177,0)</f>
        <v>0</v>
      </c>
      <c r="BJ177" s="19" t="s">
        <v>8</v>
      </c>
      <c r="BK177" s="186">
        <f>ROUND(I177*H177,0)</f>
        <v>0</v>
      </c>
      <c r="BL177" s="19" t="s">
        <v>415</v>
      </c>
      <c r="BM177" s="185" t="s">
        <v>974</v>
      </c>
    </row>
    <row r="178" s="2" customFormat="1" ht="49.05" customHeight="1">
      <c r="A178" s="38"/>
      <c r="B178" s="173"/>
      <c r="C178" s="174" t="s">
        <v>636</v>
      </c>
      <c r="D178" s="174" t="s">
        <v>323</v>
      </c>
      <c r="E178" s="175" t="s">
        <v>3042</v>
      </c>
      <c r="F178" s="176" t="s">
        <v>3043</v>
      </c>
      <c r="G178" s="177" t="s">
        <v>418</v>
      </c>
      <c r="H178" s="178">
        <v>2</v>
      </c>
      <c r="I178" s="179"/>
      <c r="J178" s="180">
        <f>ROUND(I178*H178,0)</f>
        <v>0</v>
      </c>
      <c r="K178" s="176" t="s">
        <v>327</v>
      </c>
      <c r="L178" s="39"/>
      <c r="M178" s="181" t="s">
        <v>1</v>
      </c>
      <c r="N178" s="182" t="s">
        <v>42</v>
      </c>
      <c r="O178" s="77"/>
      <c r="P178" s="183">
        <f>O178*H178</f>
        <v>0</v>
      </c>
      <c r="Q178" s="183">
        <v>0</v>
      </c>
      <c r="R178" s="183">
        <f>Q178*H178</f>
        <v>0</v>
      </c>
      <c r="S178" s="183">
        <v>0</v>
      </c>
      <c r="T178" s="18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85" t="s">
        <v>415</v>
      </c>
      <c r="AT178" s="185" t="s">
        <v>323</v>
      </c>
      <c r="AU178" s="185" t="s">
        <v>85</v>
      </c>
      <c r="AY178" s="19" t="s">
        <v>321</v>
      </c>
      <c r="BE178" s="186">
        <f>IF(N178="základní",J178,0)</f>
        <v>0</v>
      </c>
      <c r="BF178" s="186">
        <f>IF(N178="snížená",J178,0)</f>
        <v>0</v>
      </c>
      <c r="BG178" s="186">
        <f>IF(N178="zákl. přenesená",J178,0)</f>
        <v>0</v>
      </c>
      <c r="BH178" s="186">
        <f>IF(N178="sníž. přenesená",J178,0)</f>
        <v>0</v>
      </c>
      <c r="BI178" s="186">
        <f>IF(N178="nulová",J178,0)</f>
        <v>0</v>
      </c>
      <c r="BJ178" s="19" t="s">
        <v>8</v>
      </c>
      <c r="BK178" s="186">
        <f>ROUND(I178*H178,0)</f>
        <v>0</v>
      </c>
      <c r="BL178" s="19" t="s">
        <v>415</v>
      </c>
      <c r="BM178" s="185" t="s">
        <v>982</v>
      </c>
    </row>
    <row r="179" s="2" customFormat="1" ht="49.05" customHeight="1">
      <c r="A179" s="38"/>
      <c r="B179" s="173"/>
      <c r="C179" s="174" t="s">
        <v>640</v>
      </c>
      <c r="D179" s="174" t="s">
        <v>323</v>
      </c>
      <c r="E179" s="175" t="s">
        <v>3044</v>
      </c>
      <c r="F179" s="176" t="s">
        <v>3045</v>
      </c>
      <c r="G179" s="177" t="s">
        <v>418</v>
      </c>
      <c r="H179" s="178">
        <v>1</v>
      </c>
      <c r="I179" s="179"/>
      <c r="J179" s="180">
        <f>ROUND(I179*H179,0)</f>
        <v>0</v>
      </c>
      <c r="K179" s="176" t="s">
        <v>327</v>
      </c>
      <c r="L179" s="39"/>
      <c r="M179" s="181" t="s">
        <v>1</v>
      </c>
      <c r="N179" s="182" t="s">
        <v>42</v>
      </c>
      <c r="O179" s="77"/>
      <c r="P179" s="183">
        <f>O179*H179</f>
        <v>0</v>
      </c>
      <c r="Q179" s="183">
        <v>0</v>
      </c>
      <c r="R179" s="183">
        <f>Q179*H179</f>
        <v>0</v>
      </c>
      <c r="S179" s="183">
        <v>0</v>
      </c>
      <c r="T179" s="18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85" t="s">
        <v>415</v>
      </c>
      <c r="AT179" s="185" t="s">
        <v>323</v>
      </c>
      <c r="AU179" s="185" t="s">
        <v>85</v>
      </c>
      <c r="AY179" s="19" t="s">
        <v>321</v>
      </c>
      <c r="BE179" s="186">
        <f>IF(N179="základní",J179,0)</f>
        <v>0</v>
      </c>
      <c r="BF179" s="186">
        <f>IF(N179="snížená",J179,0)</f>
        <v>0</v>
      </c>
      <c r="BG179" s="186">
        <f>IF(N179="zákl. přenesená",J179,0)</f>
        <v>0</v>
      </c>
      <c r="BH179" s="186">
        <f>IF(N179="sníž. přenesená",J179,0)</f>
        <v>0</v>
      </c>
      <c r="BI179" s="186">
        <f>IF(N179="nulová",J179,0)</f>
        <v>0</v>
      </c>
      <c r="BJ179" s="19" t="s">
        <v>8</v>
      </c>
      <c r="BK179" s="186">
        <f>ROUND(I179*H179,0)</f>
        <v>0</v>
      </c>
      <c r="BL179" s="19" t="s">
        <v>415</v>
      </c>
      <c r="BM179" s="185" t="s">
        <v>990</v>
      </c>
    </row>
    <row r="180" s="2" customFormat="1" ht="49.05" customHeight="1">
      <c r="A180" s="38"/>
      <c r="B180" s="173"/>
      <c r="C180" s="174" t="s">
        <v>644</v>
      </c>
      <c r="D180" s="174" t="s">
        <v>323</v>
      </c>
      <c r="E180" s="175" t="s">
        <v>3046</v>
      </c>
      <c r="F180" s="176" t="s">
        <v>3047</v>
      </c>
      <c r="G180" s="177" t="s">
        <v>418</v>
      </c>
      <c r="H180" s="178">
        <v>2</v>
      </c>
      <c r="I180" s="179"/>
      <c r="J180" s="180">
        <f>ROUND(I180*H180,0)</f>
        <v>0</v>
      </c>
      <c r="K180" s="176" t="s">
        <v>327</v>
      </c>
      <c r="L180" s="39"/>
      <c r="M180" s="181" t="s">
        <v>1</v>
      </c>
      <c r="N180" s="182" t="s">
        <v>42</v>
      </c>
      <c r="O180" s="77"/>
      <c r="P180" s="183">
        <f>O180*H180</f>
        <v>0</v>
      </c>
      <c r="Q180" s="183">
        <v>0</v>
      </c>
      <c r="R180" s="183">
        <f>Q180*H180</f>
        <v>0</v>
      </c>
      <c r="S180" s="183">
        <v>0</v>
      </c>
      <c r="T180" s="18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85" t="s">
        <v>415</v>
      </c>
      <c r="AT180" s="185" t="s">
        <v>323</v>
      </c>
      <c r="AU180" s="185" t="s">
        <v>85</v>
      </c>
      <c r="AY180" s="19" t="s">
        <v>321</v>
      </c>
      <c r="BE180" s="186">
        <f>IF(N180="základní",J180,0)</f>
        <v>0</v>
      </c>
      <c r="BF180" s="186">
        <f>IF(N180="snížená",J180,0)</f>
        <v>0</v>
      </c>
      <c r="BG180" s="186">
        <f>IF(N180="zákl. přenesená",J180,0)</f>
        <v>0</v>
      </c>
      <c r="BH180" s="186">
        <f>IF(N180="sníž. přenesená",J180,0)</f>
        <v>0</v>
      </c>
      <c r="BI180" s="186">
        <f>IF(N180="nulová",J180,0)</f>
        <v>0</v>
      </c>
      <c r="BJ180" s="19" t="s">
        <v>8</v>
      </c>
      <c r="BK180" s="186">
        <f>ROUND(I180*H180,0)</f>
        <v>0</v>
      </c>
      <c r="BL180" s="19" t="s">
        <v>415</v>
      </c>
      <c r="BM180" s="185" t="s">
        <v>1000</v>
      </c>
    </row>
    <row r="181" s="2" customFormat="1" ht="49.05" customHeight="1">
      <c r="A181" s="38"/>
      <c r="B181" s="173"/>
      <c r="C181" s="174" t="s">
        <v>215</v>
      </c>
      <c r="D181" s="174" t="s">
        <v>323</v>
      </c>
      <c r="E181" s="175" t="s">
        <v>3048</v>
      </c>
      <c r="F181" s="176" t="s">
        <v>3049</v>
      </c>
      <c r="G181" s="177" t="s">
        <v>418</v>
      </c>
      <c r="H181" s="178">
        <v>13</v>
      </c>
      <c r="I181" s="179"/>
      <c r="J181" s="180">
        <f>ROUND(I181*H181,0)</f>
        <v>0</v>
      </c>
      <c r="K181" s="176" t="s">
        <v>327</v>
      </c>
      <c r="L181" s="39"/>
      <c r="M181" s="181" t="s">
        <v>1</v>
      </c>
      <c r="N181" s="182" t="s">
        <v>42</v>
      </c>
      <c r="O181" s="77"/>
      <c r="P181" s="183">
        <f>O181*H181</f>
        <v>0</v>
      </c>
      <c r="Q181" s="183">
        <v>0</v>
      </c>
      <c r="R181" s="183">
        <f>Q181*H181</f>
        <v>0</v>
      </c>
      <c r="S181" s="183">
        <v>0</v>
      </c>
      <c r="T181" s="18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85" t="s">
        <v>415</v>
      </c>
      <c r="AT181" s="185" t="s">
        <v>323</v>
      </c>
      <c r="AU181" s="185" t="s">
        <v>85</v>
      </c>
      <c r="AY181" s="19" t="s">
        <v>321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19" t="s">
        <v>8</v>
      </c>
      <c r="BK181" s="186">
        <f>ROUND(I181*H181,0)</f>
        <v>0</v>
      </c>
      <c r="BL181" s="19" t="s">
        <v>415</v>
      </c>
      <c r="BM181" s="185" t="s">
        <v>1010</v>
      </c>
    </row>
    <row r="182" s="2" customFormat="1" ht="49.05" customHeight="1">
      <c r="A182" s="38"/>
      <c r="B182" s="173"/>
      <c r="C182" s="174" t="s">
        <v>662</v>
      </c>
      <c r="D182" s="174" t="s">
        <v>323</v>
      </c>
      <c r="E182" s="175" t="s">
        <v>3050</v>
      </c>
      <c r="F182" s="176" t="s">
        <v>3051</v>
      </c>
      <c r="G182" s="177" t="s">
        <v>418</v>
      </c>
      <c r="H182" s="178">
        <v>1</v>
      </c>
      <c r="I182" s="179"/>
      <c r="J182" s="180">
        <f>ROUND(I182*H182,0)</f>
        <v>0</v>
      </c>
      <c r="K182" s="176" t="s">
        <v>327</v>
      </c>
      <c r="L182" s="39"/>
      <c r="M182" s="181" t="s">
        <v>1</v>
      </c>
      <c r="N182" s="182" t="s">
        <v>42</v>
      </c>
      <c r="O182" s="77"/>
      <c r="P182" s="183">
        <f>O182*H182</f>
        <v>0</v>
      </c>
      <c r="Q182" s="183">
        <v>0</v>
      </c>
      <c r="R182" s="183">
        <f>Q182*H182</f>
        <v>0</v>
      </c>
      <c r="S182" s="183">
        <v>0</v>
      </c>
      <c r="T182" s="18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85" t="s">
        <v>415</v>
      </c>
      <c r="AT182" s="185" t="s">
        <v>323</v>
      </c>
      <c r="AU182" s="185" t="s">
        <v>85</v>
      </c>
      <c r="AY182" s="19" t="s">
        <v>321</v>
      </c>
      <c r="BE182" s="186">
        <f>IF(N182="základní",J182,0)</f>
        <v>0</v>
      </c>
      <c r="BF182" s="186">
        <f>IF(N182="snížená",J182,0)</f>
        <v>0</v>
      </c>
      <c r="BG182" s="186">
        <f>IF(N182="zákl. přenesená",J182,0)</f>
        <v>0</v>
      </c>
      <c r="BH182" s="186">
        <f>IF(N182="sníž. přenesená",J182,0)</f>
        <v>0</v>
      </c>
      <c r="BI182" s="186">
        <f>IF(N182="nulová",J182,0)</f>
        <v>0</v>
      </c>
      <c r="BJ182" s="19" t="s">
        <v>8</v>
      </c>
      <c r="BK182" s="186">
        <f>ROUND(I182*H182,0)</f>
        <v>0</v>
      </c>
      <c r="BL182" s="19" t="s">
        <v>415</v>
      </c>
      <c r="BM182" s="185" t="s">
        <v>1019</v>
      </c>
    </row>
    <row r="183" s="2" customFormat="1" ht="49.05" customHeight="1">
      <c r="A183" s="38"/>
      <c r="B183" s="173"/>
      <c r="C183" s="174" t="s">
        <v>666</v>
      </c>
      <c r="D183" s="174" t="s">
        <v>323</v>
      </c>
      <c r="E183" s="175" t="s">
        <v>3052</v>
      </c>
      <c r="F183" s="176" t="s">
        <v>3053</v>
      </c>
      <c r="G183" s="177" t="s">
        <v>418</v>
      </c>
      <c r="H183" s="178">
        <v>1</v>
      </c>
      <c r="I183" s="179"/>
      <c r="J183" s="180">
        <f>ROUND(I183*H183,0)</f>
        <v>0</v>
      </c>
      <c r="K183" s="176" t="s">
        <v>327</v>
      </c>
      <c r="L183" s="39"/>
      <c r="M183" s="181" t="s">
        <v>1</v>
      </c>
      <c r="N183" s="182" t="s">
        <v>42</v>
      </c>
      <c r="O183" s="77"/>
      <c r="P183" s="183">
        <f>O183*H183</f>
        <v>0</v>
      </c>
      <c r="Q183" s="183">
        <v>0</v>
      </c>
      <c r="R183" s="183">
        <f>Q183*H183</f>
        <v>0</v>
      </c>
      <c r="S183" s="183">
        <v>0</v>
      </c>
      <c r="T183" s="184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85" t="s">
        <v>415</v>
      </c>
      <c r="AT183" s="185" t="s">
        <v>323</v>
      </c>
      <c r="AU183" s="185" t="s">
        <v>85</v>
      </c>
      <c r="AY183" s="19" t="s">
        <v>321</v>
      </c>
      <c r="BE183" s="186">
        <f>IF(N183="základní",J183,0)</f>
        <v>0</v>
      </c>
      <c r="BF183" s="186">
        <f>IF(N183="snížená",J183,0)</f>
        <v>0</v>
      </c>
      <c r="BG183" s="186">
        <f>IF(N183="zákl. přenesená",J183,0)</f>
        <v>0</v>
      </c>
      <c r="BH183" s="186">
        <f>IF(N183="sníž. přenesená",J183,0)</f>
        <v>0</v>
      </c>
      <c r="BI183" s="186">
        <f>IF(N183="nulová",J183,0)</f>
        <v>0</v>
      </c>
      <c r="BJ183" s="19" t="s">
        <v>8</v>
      </c>
      <c r="BK183" s="186">
        <f>ROUND(I183*H183,0)</f>
        <v>0</v>
      </c>
      <c r="BL183" s="19" t="s">
        <v>415</v>
      </c>
      <c r="BM183" s="185" t="s">
        <v>1029</v>
      </c>
    </row>
    <row r="184" s="2" customFormat="1" ht="21.75" customHeight="1">
      <c r="A184" s="38"/>
      <c r="B184" s="173"/>
      <c r="C184" s="174" t="s">
        <v>671</v>
      </c>
      <c r="D184" s="174" t="s">
        <v>323</v>
      </c>
      <c r="E184" s="175" t="s">
        <v>3054</v>
      </c>
      <c r="F184" s="176" t="s">
        <v>3055</v>
      </c>
      <c r="G184" s="177" t="s">
        <v>418</v>
      </c>
      <c r="H184" s="178">
        <v>30</v>
      </c>
      <c r="I184" s="179"/>
      <c r="J184" s="180">
        <f>ROUND(I184*H184,0)</f>
        <v>0</v>
      </c>
      <c r="K184" s="176" t="s">
        <v>327</v>
      </c>
      <c r="L184" s="39"/>
      <c r="M184" s="181" t="s">
        <v>1</v>
      </c>
      <c r="N184" s="182" t="s">
        <v>42</v>
      </c>
      <c r="O184" s="77"/>
      <c r="P184" s="183">
        <f>O184*H184</f>
        <v>0</v>
      </c>
      <c r="Q184" s="183">
        <v>0</v>
      </c>
      <c r="R184" s="183">
        <f>Q184*H184</f>
        <v>0</v>
      </c>
      <c r="S184" s="183">
        <v>0</v>
      </c>
      <c r="T184" s="184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85" t="s">
        <v>415</v>
      </c>
      <c r="AT184" s="185" t="s">
        <v>323</v>
      </c>
      <c r="AU184" s="185" t="s">
        <v>85</v>
      </c>
      <c r="AY184" s="19" t="s">
        <v>321</v>
      </c>
      <c r="BE184" s="186">
        <f>IF(N184="základní",J184,0)</f>
        <v>0</v>
      </c>
      <c r="BF184" s="186">
        <f>IF(N184="snížená",J184,0)</f>
        <v>0</v>
      </c>
      <c r="BG184" s="186">
        <f>IF(N184="zákl. přenesená",J184,0)</f>
        <v>0</v>
      </c>
      <c r="BH184" s="186">
        <f>IF(N184="sníž. přenesená",J184,0)</f>
        <v>0</v>
      </c>
      <c r="BI184" s="186">
        <f>IF(N184="nulová",J184,0)</f>
        <v>0</v>
      </c>
      <c r="BJ184" s="19" t="s">
        <v>8</v>
      </c>
      <c r="BK184" s="186">
        <f>ROUND(I184*H184,0)</f>
        <v>0</v>
      </c>
      <c r="BL184" s="19" t="s">
        <v>415</v>
      </c>
      <c r="BM184" s="185" t="s">
        <v>1038</v>
      </c>
    </row>
    <row r="185" s="2" customFormat="1" ht="24.15" customHeight="1">
      <c r="A185" s="38"/>
      <c r="B185" s="173"/>
      <c r="C185" s="174" t="s">
        <v>701</v>
      </c>
      <c r="D185" s="174" t="s">
        <v>323</v>
      </c>
      <c r="E185" s="175" t="s">
        <v>3056</v>
      </c>
      <c r="F185" s="176" t="s">
        <v>3057</v>
      </c>
      <c r="G185" s="177" t="s">
        <v>355</v>
      </c>
      <c r="H185" s="178">
        <v>350</v>
      </c>
      <c r="I185" s="179"/>
      <c r="J185" s="180">
        <f>ROUND(I185*H185,0)</f>
        <v>0</v>
      </c>
      <c r="K185" s="176" t="s">
        <v>327</v>
      </c>
      <c r="L185" s="39"/>
      <c r="M185" s="181" t="s">
        <v>1</v>
      </c>
      <c r="N185" s="182" t="s">
        <v>42</v>
      </c>
      <c r="O185" s="77"/>
      <c r="P185" s="183">
        <f>O185*H185</f>
        <v>0</v>
      </c>
      <c r="Q185" s="183">
        <v>0</v>
      </c>
      <c r="R185" s="183">
        <f>Q185*H185</f>
        <v>0</v>
      </c>
      <c r="S185" s="183">
        <v>0</v>
      </c>
      <c r="T185" s="18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85" t="s">
        <v>415</v>
      </c>
      <c r="AT185" s="185" t="s">
        <v>323</v>
      </c>
      <c r="AU185" s="185" t="s">
        <v>85</v>
      </c>
      <c r="AY185" s="19" t="s">
        <v>321</v>
      </c>
      <c r="BE185" s="186">
        <f>IF(N185="základní",J185,0)</f>
        <v>0</v>
      </c>
      <c r="BF185" s="186">
        <f>IF(N185="snížená",J185,0)</f>
        <v>0</v>
      </c>
      <c r="BG185" s="186">
        <f>IF(N185="zákl. přenesená",J185,0)</f>
        <v>0</v>
      </c>
      <c r="BH185" s="186">
        <f>IF(N185="sníž. přenesená",J185,0)</f>
        <v>0</v>
      </c>
      <c r="BI185" s="186">
        <f>IF(N185="nulová",J185,0)</f>
        <v>0</v>
      </c>
      <c r="BJ185" s="19" t="s">
        <v>8</v>
      </c>
      <c r="BK185" s="186">
        <f>ROUND(I185*H185,0)</f>
        <v>0</v>
      </c>
      <c r="BL185" s="19" t="s">
        <v>415</v>
      </c>
      <c r="BM185" s="185" t="s">
        <v>1046</v>
      </c>
    </row>
    <row r="186" s="2" customFormat="1" ht="24.15" customHeight="1">
      <c r="A186" s="38"/>
      <c r="B186" s="173"/>
      <c r="C186" s="174" t="s">
        <v>185</v>
      </c>
      <c r="D186" s="174" t="s">
        <v>323</v>
      </c>
      <c r="E186" s="175" t="s">
        <v>3058</v>
      </c>
      <c r="F186" s="176" t="s">
        <v>3059</v>
      </c>
      <c r="G186" s="177" t="s">
        <v>355</v>
      </c>
      <c r="H186" s="178">
        <v>350</v>
      </c>
      <c r="I186" s="179"/>
      <c r="J186" s="180">
        <f>ROUND(I186*H186,0)</f>
        <v>0</v>
      </c>
      <c r="K186" s="176" t="s">
        <v>1</v>
      </c>
      <c r="L186" s="39"/>
      <c r="M186" s="181" t="s">
        <v>1</v>
      </c>
      <c r="N186" s="182" t="s">
        <v>42</v>
      </c>
      <c r="O186" s="77"/>
      <c r="P186" s="183">
        <f>O186*H186</f>
        <v>0</v>
      </c>
      <c r="Q186" s="183">
        <v>0</v>
      </c>
      <c r="R186" s="183">
        <f>Q186*H186</f>
        <v>0</v>
      </c>
      <c r="S186" s="183">
        <v>0</v>
      </c>
      <c r="T186" s="18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85" t="s">
        <v>415</v>
      </c>
      <c r="AT186" s="185" t="s">
        <v>323</v>
      </c>
      <c r="AU186" s="185" t="s">
        <v>85</v>
      </c>
      <c r="AY186" s="19" t="s">
        <v>321</v>
      </c>
      <c r="BE186" s="186">
        <f>IF(N186="základní",J186,0)</f>
        <v>0</v>
      </c>
      <c r="BF186" s="186">
        <f>IF(N186="snížená",J186,0)</f>
        <v>0</v>
      </c>
      <c r="BG186" s="186">
        <f>IF(N186="zákl. přenesená",J186,0)</f>
        <v>0</v>
      </c>
      <c r="BH186" s="186">
        <f>IF(N186="sníž. přenesená",J186,0)</f>
        <v>0</v>
      </c>
      <c r="BI186" s="186">
        <f>IF(N186="nulová",J186,0)</f>
        <v>0</v>
      </c>
      <c r="BJ186" s="19" t="s">
        <v>8</v>
      </c>
      <c r="BK186" s="186">
        <f>ROUND(I186*H186,0)</f>
        <v>0</v>
      </c>
      <c r="BL186" s="19" t="s">
        <v>415</v>
      </c>
      <c r="BM186" s="185" t="s">
        <v>1054</v>
      </c>
    </row>
    <row r="187" s="2" customFormat="1" ht="24.15" customHeight="1">
      <c r="A187" s="38"/>
      <c r="B187" s="173"/>
      <c r="C187" s="174" t="s">
        <v>720</v>
      </c>
      <c r="D187" s="174" t="s">
        <v>323</v>
      </c>
      <c r="E187" s="175" t="s">
        <v>3060</v>
      </c>
      <c r="F187" s="176" t="s">
        <v>3061</v>
      </c>
      <c r="G187" s="177" t="s">
        <v>355</v>
      </c>
      <c r="H187" s="178">
        <v>350</v>
      </c>
      <c r="I187" s="179"/>
      <c r="J187" s="180">
        <f>ROUND(I187*H187,0)</f>
        <v>0</v>
      </c>
      <c r="K187" s="176" t="s">
        <v>1</v>
      </c>
      <c r="L187" s="39"/>
      <c r="M187" s="181" t="s">
        <v>1</v>
      </c>
      <c r="N187" s="182" t="s">
        <v>42</v>
      </c>
      <c r="O187" s="77"/>
      <c r="P187" s="183">
        <f>O187*H187</f>
        <v>0</v>
      </c>
      <c r="Q187" s="183">
        <v>0</v>
      </c>
      <c r="R187" s="183">
        <f>Q187*H187</f>
        <v>0</v>
      </c>
      <c r="S187" s="183">
        <v>0</v>
      </c>
      <c r="T187" s="18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85" t="s">
        <v>415</v>
      </c>
      <c r="AT187" s="185" t="s">
        <v>323</v>
      </c>
      <c r="AU187" s="185" t="s">
        <v>85</v>
      </c>
      <c r="AY187" s="19" t="s">
        <v>321</v>
      </c>
      <c r="BE187" s="186">
        <f>IF(N187="základní",J187,0)</f>
        <v>0</v>
      </c>
      <c r="BF187" s="186">
        <f>IF(N187="snížená",J187,0)</f>
        <v>0</v>
      </c>
      <c r="BG187" s="186">
        <f>IF(N187="zákl. přenesená",J187,0)</f>
        <v>0</v>
      </c>
      <c r="BH187" s="186">
        <f>IF(N187="sníž. přenesená",J187,0)</f>
        <v>0</v>
      </c>
      <c r="BI187" s="186">
        <f>IF(N187="nulová",J187,0)</f>
        <v>0</v>
      </c>
      <c r="BJ187" s="19" t="s">
        <v>8</v>
      </c>
      <c r="BK187" s="186">
        <f>ROUND(I187*H187,0)</f>
        <v>0</v>
      </c>
      <c r="BL187" s="19" t="s">
        <v>415</v>
      </c>
      <c r="BM187" s="185" t="s">
        <v>1063</v>
      </c>
    </row>
    <row r="188" s="2" customFormat="1" ht="44.25" customHeight="1">
      <c r="A188" s="38"/>
      <c r="B188" s="173"/>
      <c r="C188" s="174" t="s">
        <v>725</v>
      </c>
      <c r="D188" s="174" t="s">
        <v>323</v>
      </c>
      <c r="E188" s="175" t="s">
        <v>3062</v>
      </c>
      <c r="F188" s="176" t="s">
        <v>3063</v>
      </c>
      <c r="G188" s="177" t="s">
        <v>349</v>
      </c>
      <c r="H188" s="178">
        <v>0.995</v>
      </c>
      <c r="I188" s="179"/>
      <c r="J188" s="180">
        <f>ROUND(I188*H188,0)</f>
        <v>0</v>
      </c>
      <c r="K188" s="176" t="s">
        <v>327</v>
      </c>
      <c r="L188" s="39"/>
      <c r="M188" s="181" t="s">
        <v>1</v>
      </c>
      <c r="N188" s="182" t="s">
        <v>42</v>
      </c>
      <c r="O188" s="77"/>
      <c r="P188" s="183">
        <f>O188*H188</f>
        <v>0</v>
      </c>
      <c r="Q188" s="183">
        <v>0</v>
      </c>
      <c r="R188" s="183">
        <f>Q188*H188</f>
        <v>0</v>
      </c>
      <c r="S188" s="183">
        <v>0</v>
      </c>
      <c r="T188" s="184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85" t="s">
        <v>415</v>
      </c>
      <c r="AT188" s="185" t="s">
        <v>323</v>
      </c>
      <c r="AU188" s="185" t="s">
        <v>85</v>
      </c>
      <c r="AY188" s="19" t="s">
        <v>321</v>
      </c>
      <c r="BE188" s="186">
        <f>IF(N188="základní",J188,0)</f>
        <v>0</v>
      </c>
      <c r="BF188" s="186">
        <f>IF(N188="snížená",J188,0)</f>
        <v>0</v>
      </c>
      <c r="BG188" s="186">
        <f>IF(N188="zákl. přenesená",J188,0)</f>
        <v>0</v>
      </c>
      <c r="BH188" s="186">
        <f>IF(N188="sníž. přenesená",J188,0)</f>
        <v>0</v>
      </c>
      <c r="BI188" s="186">
        <f>IF(N188="nulová",J188,0)</f>
        <v>0</v>
      </c>
      <c r="BJ188" s="19" t="s">
        <v>8</v>
      </c>
      <c r="BK188" s="186">
        <f>ROUND(I188*H188,0)</f>
        <v>0</v>
      </c>
      <c r="BL188" s="19" t="s">
        <v>415</v>
      </c>
      <c r="BM188" s="185" t="s">
        <v>1072</v>
      </c>
    </row>
    <row r="189" s="12" customFormat="1" ht="25.92" customHeight="1">
      <c r="A189" s="12"/>
      <c r="B189" s="160"/>
      <c r="C189" s="12"/>
      <c r="D189" s="161" t="s">
        <v>76</v>
      </c>
      <c r="E189" s="162" t="s">
        <v>2912</v>
      </c>
      <c r="F189" s="162" t="s">
        <v>2913</v>
      </c>
      <c r="G189" s="12"/>
      <c r="H189" s="12"/>
      <c r="I189" s="163"/>
      <c r="J189" s="164">
        <f>BK189</f>
        <v>0</v>
      </c>
      <c r="K189" s="12"/>
      <c r="L189" s="160"/>
      <c r="M189" s="165"/>
      <c r="N189" s="166"/>
      <c r="O189" s="166"/>
      <c r="P189" s="167">
        <f>P190</f>
        <v>0</v>
      </c>
      <c r="Q189" s="166"/>
      <c r="R189" s="167">
        <f>R190</f>
        <v>0</v>
      </c>
      <c r="S189" s="166"/>
      <c r="T189" s="168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61" t="s">
        <v>91</v>
      </c>
      <c r="AT189" s="169" t="s">
        <v>76</v>
      </c>
      <c r="AU189" s="169" t="s">
        <v>77</v>
      </c>
      <c r="AY189" s="161" t="s">
        <v>321</v>
      </c>
      <c r="BK189" s="170">
        <f>BK190</f>
        <v>0</v>
      </c>
    </row>
    <row r="190" s="2" customFormat="1" ht="24.15" customHeight="1">
      <c r="A190" s="38"/>
      <c r="B190" s="173"/>
      <c r="C190" s="174" t="s">
        <v>730</v>
      </c>
      <c r="D190" s="174" t="s">
        <v>323</v>
      </c>
      <c r="E190" s="175" t="s">
        <v>3064</v>
      </c>
      <c r="F190" s="176" t="s">
        <v>3065</v>
      </c>
      <c r="G190" s="177" t="s">
        <v>2917</v>
      </c>
      <c r="H190" s="178">
        <v>50</v>
      </c>
      <c r="I190" s="179"/>
      <c r="J190" s="180">
        <f>ROUND(I190*H190,0)</f>
        <v>0</v>
      </c>
      <c r="K190" s="176" t="s">
        <v>327</v>
      </c>
      <c r="L190" s="39"/>
      <c r="M190" s="225" t="s">
        <v>1</v>
      </c>
      <c r="N190" s="226" t="s">
        <v>42</v>
      </c>
      <c r="O190" s="227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85" t="s">
        <v>3066</v>
      </c>
      <c r="AT190" s="185" t="s">
        <v>323</v>
      </c>
      <c r="AU190" s="185" t="s">
        <v>8</v>
      </c>
      <c r="AY190" s="19" t="s">
        <v>321</v>
      </c>
      <c r="BE190" s="186">
        <f>IF(N190="základní",J190,0)</f>
        <v>0</v>
      </c>
      <c r="BF190" s="186">
        <f>IF(N190="snížená",J190,0)</f>
        <v>0</v>
      </c>
      <c r="BG190" s="186">
        <f>IF(N190="zákl. přenesená",J190,0)</f>
        <v>0</v>
      </c>
      <c r="BH190" s="186">
        <f>IF(N190="sníž. přenesená",J190,0)</f>
        <v>0</v>
      </c>
      <c r="BI190" s="186">
        <f>IF(N190="nulová",J190,0)</f>
        <v>0</v>
      </c>
      <c r="BJ190" s="19" t="s">
        <v>8</v>
      </c>
      <c r="BK190" s="186">
        <f>ROUND(I190*H190,0)</f>
        <v>0</v>
      </c>
      <c r="BL190" s="19" t="s">
        <v>3066</v>
      </c>
      <c r="BM190" s="185" t="s">
        <v>1093</v>
      </c>
    </row>
    <row r="191" s="2" customFormat="1" ht="6.96" customHeight="1">
      <c r="A191" s="38"/>
      <c r="B191" s="60"/>
      <c r="C191" s="61"/>
      <c r="D191" s="61"/>
      <c r="E191" s="61"/>
      <c r="F191" s="61"/>
      <c r="G191" s="61"/>
      <c r="H191" s="61"/>
      <c r="I191" s="61"/>
      <c r="J191" s="61"/>
      <c r="K191" s="61"/>
      <c r="L191" s="39"/>
      <c r="M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</row>
  </sheetData>
  <autoFilter ref="C122:K190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109</v>
      </c>
      <c r="L4" s="22"/>
      <c r="M4" s="121" t="s">
        <v>11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22" t="str">
        <f>'Rekapitulace stavby'!K6</f>
        <v>Rekonstrukce a snížení EN objektu, Krkonošská 272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122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3067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1</v>
      </c>
      <c r="G11" s="38"/>
      <c r="H11" s="38"/>
      <c r="I11" s="32" t="s">
        <v>20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2927</v>
      </c>
      <c r="G12" s="38"/>
      <c r="H12" s="38"/>
      <c r="I12" s="32" t="s">
        <v>23</v>
      </c>
      <c r="J12" s="69" t="str">
        <f>'Rekapitulace stavby'!AN8</f>
        <v>17. 10. 2023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32" t="s">
        <v>26</v>
      </c>
      <c r="J14" s="27" t="str">
        <f>IF('Rekapitulace stavby'!AN10="","",'Rekapitulace stavby'!AN10)</f>
        <v/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tr">
        <f>IF('Rekapitulace stavby'!E11="","",'Rekapitulace stavby'!E11)</f>
        <v>Město Vrchlabí, Zámek č.p.1, Vrchlabí</v>
      </c>
      <c r="F15" s="38"/>
      <c r="G15" s="38"/>
      <c r="H15" s="38"/>
      <c r="I15" s="32" t="s">
        <v>28</v>
      </c>
      <c r="J15" s="27" t="str">
        <f>IF('Rekapitulace stavby'!AN11="","",'Rekapitulace stavby'!AN11)</f>
        <v/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29</v>
      </c>
      <c r="E17" s="38"/>
      <c r="F17" s="38"/>
      <c r="G17" s="38"/>
      <c r="H17" s="38"/>
      <c r="I17" s="32" t="s">
        <v>26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28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31</v>
      </c>
      <c r="E20" s="38"/>
      <c r="F20" s="38"/>
      <c r="G20" s="38"/>
      <c r="H20" s="38"/>
      <c r="I20" s="32" t="s">
        <v>26</v>
      </c>
      <c r="J20" s="27" t="str">
        <f>IF('Rekapitulace stavby'!AN16="","",'Rekapitulace stavby'!AN16)</f>
        <v/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tr">
        <f>IF('Rekapitulace stavby'!E17="","",'Rekapitulace stavby'!E17)</f>
        <v>ing.Jan Chaloupský, U Hřiště 639, Trutnov</v>
      </c>
      <c r="F21" s="38"/>
      <c r="G21" s="38"/>
      <c r="H21" s="38"/>
      <c r="I21" s="32" t="s">
        <v>28</v>
      </c>
      <c r="J21" s="27" t="str">
        <f>IF('Rekapitulace stavby'!AN17="","",'Rekapitulace stavby'!AN17)</f>
        <v/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34</v>
      </c>
      <c r="E23" s="38"/>
      <c r="F23" s="38"/>
      <c r="G23" s="38"/>
      <c r="H23" s="38"/>
      <c r="I23" s="32" t="s">
        <v>26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>ing. V. Švehla</v>
      </c>
      <c r="F24" s="38"/>
      <c r="G24" s="38"/>
      <c r="H24" s="38"/>
      <c r="I24" s="32" t="s">
        <v>28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36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3"/>
      <c r="B27" s="124"/>
      <c r="C27" s="123"/>
      <c r="D27" s="123"/>
      <c r="E27" s="36" t="s">
        <v>1</v>
      </c>
      <c r="F27" s="36"/>
      <c r="G27" s="36"/>
      <c r="H27" s="36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7" t="s">
        <v>37</v>
      </c>
      <c r="E30" s="38"/>
      <c r="F30" s="38"/>
      <c r="G30" s="38"/>
      <c r="H30" s="38"/>
      <c r="I30" s="38"/>
      <c r="J30" s="96">
        <f>ROUND(J125, 0)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43" t="s">
        <v>38</v>
      </c>
      <c r="J32" s="43" t="s">
        <v>40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8" t="s">
        <v>41</v>
      </c>
      <c r="E33" s="32" t="s">
        <v>42</v>
      </c>
      <c r="F33" s="129">
        <f>ROUND((SUM(BE125:BE201)),  0)</f>
        <v>0</v>
      </c>
      <c r="G33" s="38"/>
      <c r="H33" s="38"/>
      <c r="I33" s="130">
        <v>0.20999999999999999</v>
      </c>
      <c r="J33" s="129">
        <f>ROUND(((SUM(BE125:BE201))*I33),  0)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43</v>
      </c>
      <c r="F34" s="129">
        <f>ROUND((SUM(BF125:BF201)),  0)</f>
        <v>0</v>
      </c>
      <c r="G34" s="38"/>
      <c r="H34" s="38"/>
      <c r="I34" s="130">
        <v>0.14999999999999999</v>
      </c>
      <c r="J34" s="129">
        <f>ROUND(((SUM(BF125:BF201))*I34),  0)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29">
        <f>ROUND((SUM(BG125:BG201)),  0)</f>
        <v>0</v>
      </c>
      <c r="G35" s="38"/>
      <c r="H35" s="38"/>
      <c r="I35" s="130">
        <v>0.20999999999999999</v>
      </c>
      <c r="J35" s="129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29">
        <f>ROUND((SUM(BH125:BH201)),  0)</f>
        <v>0</v>
      </c>
      <c r="G36" s="38"/>
      <c r="H36" s="38"/>
      <c r="I36" s="130">
        <v>0.14999999999999999</v>
      </c>
      <c r="J36" s="129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46</v>
      </c>
      <c r="F37" s="129">
        <f>ROUND((SUM(BI125:BI201)),  0)</f>
        <v>0</v>
      </c>
      <c r="G37" s="38"/>
      <c r="H37" s="38"/>
      <c r="I37" s="130">
        <v>0</v>
      </c>
      <c r="J37" s="129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1"/>
      <c r="D39" s="132" t="s">
        <v>47</v>
      </c>
      <c r="E39" s="81"/>
      <c r="F39" s="81"/>
      <c r="G39" s="133" t="s">
        <v>48</v>
      </c>
      <c r="H39" s="134" t="s">
        <v>49</v>
      </c>
      <c r="I39" s="81"/>
      <c r="J39" s="135">
        <f>SUM(J30:J37)</f>
        <v>0</v>
      </c>
      <c r="K39" s="136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37" t="s">
        <v>53</v>
      </c>
      <c r="G61" s="58" t="s">
        <v>52</v>
      </c>
      <c r="H61" s="41"/>
      <c r="I61" s="41"/>
      <c r="J61" s="138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37" t="s">
        <v>53</v>
      </c>
      <c r="G76" s="58" t="s">
        <v>52</v>
      </c>
      <c r="H76" s="41"/>
      <c r="I76" s="41"/>
      <c r="J76" s="138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272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2" t="str">
        <f>E7</f>
        <v>Rekonstrukce a snížení EN objektu, Krkonošská 272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122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3 - Vzduchotechnika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38"/>
      <c r="E89" s="38"/>
      <c r="F89" s="27" t="str">
        <f>F12</f>
        <v xml:space="preserve"> </v>
      </c>
      <c r="G89" s="38"/>
      <c r="H89" s="38"/>
      <c r="I89" s="32" t="s">
        <v>23</v>
      </c>
      <c r="J89" s="69" t="str">
        <f>IF(J12="","",J12)</f>
        <v>17. 10. 2023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25</v>
      </c>
      <c r="D91" s="38"/>
      <c r="E91" s="38"/>
      <c r="F91" s="27" t="str">
        <f>E15</f>
        <v>Město Vrchlabí, Zámek č.p.1, Vrchlabí</v>
      </c>
      <c r="G91" s="38"/>
      <c r="H91" s="38"/>
      <c r="I91" s="32" t="s">
        <v>31</v>
      </c>
      <c r="J91" s="36" t="str">
        <f>E21</f>
        <v>ing.Jan Chaloupský, U Hřiště 639, Trutnov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38"/>
      <c r="E92" s="38"/>
      <c r="F92" s="27" t="str">
        <f>IF(E18="","",E18)</f>
        <v>Vyplň údaj</v>
      </c>
      <c r="G92" s="38"/>
      <c r="H92" s="38"/>
      <c r="I92" s="32" t="s">
        <v>34</v>
      </c>
      <c r="J92" s="36" t="str">
        <f>E24</f>
        <v>ing. V. Švehla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9" t="s">
        <v>273</v>
      </c>
      <c r="D94" s="131"/>
      <c r="E94" s="131"/>
      <c r="F94" s="131"/>
      <c r="G94" s="131"/>
      <c r="H94" s="131"/>
      <c r="I94" s="131"/>
      <c r="J94" s="140" t="s">
        <v>274</v>
      </c>
      <c r="K94" s="131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1" t="s">
        <v>275</v>
      </c>
      <c r="D96" s="38"/>
      <c r="E96" s="38"/>
      <c r="F96" s="38"/>
      <c r="G96" s="38"/>
      <c r="H96" s="38"/>
      <c r="I96" s="38"/>
      <c r="J96" s="96">
        <f>J125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276</v>
      </c>
    </row>
    <row r="97" s="9" customFormat="1" ht="24.96" customHeight="1">
      <c r="A97" s="9"/>
      <c r="B97" s="142"/>
      <c r="C97" s="9"/>
      <c r="D97" s="143" t="s">
        <v>287</v>
      </c>
      <c r="E97" s="144"/>
      <c r="F97" s="144"/>
      <c r="G97" s="144"/>
      <c r="H97" s="144"/>
      <c r="I97" s="144"/>
      <c r="J97" s="145">
        <f>J126</f>
        <v>0</v>
      </c>
      <c r="K97" s="9"/>
      <c r="L97" s="14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6"/>
      <c r="C98" s="10"/>
      <c r="D98" s="147" t="s">
        <v>3068</v>
      </c>
      <c r="E98" s="148"/>
      <c r="F98" s="148"/>
      <c r="G98" s="148"/>
      <c r="H98" s="148"/>
      <c r="I98" s="148"/>
      <c r="J98" s="149">
        <f>J127</f>
        <v>0</v>
      </c>
      <c r="K98" s="10"/>
      <c r="L98" s="14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6"/>
      <c r="C99" s="10"/>
      <c r="D99" s="147" t="s">
        <v>3069</v>
      </c>
      <c r="E99" s="148"/>
      <c r="F99" s="148"/>
      <c r="G99" s="148"/>
      <c r="H99" s="148"/>
      <c r="I99" s="148"/>
      <c r="J99" s="149">
        <f>J128</f>
        <v>0</v>
      </c>
      <c r="K99" s="10"/>
      <c r="L99" s="14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46"/>
      <c r="C100" s="10"/>
      <c r="D100" s="147" t="s">
        <v>3070</v>
      </c>
      <c r="E100" s="148"/>
      <c r="F100" s="148"/>
      <c r="G100" s="148"/>
      <c r="H100" s="148"/>
      <c r="I100" s="148"/>
      <c r="J100" s="149">
        <f>J160</f>
        <v>0</v>
      </c>
      <c r="K100" s="10"/>
      <c r="L100" s="14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46"/>
      <c r="C101" s="10"/>
      <c r="D101" s="147" t="s">
        <v>3071</v>
      </c>
      <c r="E101" s="148"/>
      <c r="F101" s="148"/>
      <c r="G101" s="148"/>
      <c r="H101" s="148"/>
      <c r="I101" s="148"/>
      <c r="J101" s="149">
        <f>J184</f>
        <v>0</v>
      </c>
      <c r="K101" s="10"/>
      <c r="L101" s="14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46"/>
      <c r="C102" s="10"/>
      <c r="D102" s="147" t="s">
        <v>3072</v>
      </c>
      <c r="E102" s="148"/>
      <c r="F102" s="148"/>
      <c r="G102" s="148"/>
      <c r="H102" s="148"/>
      <c r="I102" s="148"/>
      <c r="J102" s="149">
        <f>J190</f>
        <v>0</v>
      </c>
      <c r="K102" s="10"/>
      <c r="L102" s="14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42"/>
      <c r="C103" s="9"/>
      <c r="D103" s="143" t="s">
        <v>305</v>
      </c>
      <c r="E103" s="144"/>
      <c r="F103" s="144"/>
      <c r="G103" s="144"/>
      <c r="H103" s="144"/>
      <c r="I103" s="144"/>
      <c r="J103" s="145">
        <f>J196</f>
        <v>0</v>
      </c>
      <c r="K103" s="9"/>
      <c r="L103" s="14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42"/>
      <c r="C104" s="9"/>
      <c r="D104" s="143" t="s">
        <v>3073</v>
      </c>
      <c r="E104" s="144"/>
      <c r="F104" s="144"/>
      <c r="G104" s="144"/>
      <c r="H104" s="144"/>
      <c r="I104" s="144"/>
      <c r="J104" s="145">
        <f>J199</f>
        <v>0</v>
      </c>
      <c r="K104" s="9"/>
      <c r="L104" s="14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46"/>
      <c r="C105" s="10"/>
      <c r="D105" s="147" t="s">
        <v>3074</v>
      </c>
      <c r="E105" s="148"/>
      <c r="F105" s="148"/>
      <c r="G105" s="148"/>
      <c r="H105" s="148"/>
      <c r="I105" s="148"/>
      <c r="J105" s="149">
        <f>J200</f>
        <v>0</v>
      </c>
      <c r="K105" s="10"/>
      <c r="L105" s="14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38"/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306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17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122" t="str">
        <f>E7</f>
        <v>Rekonstrukce a snížení EN objektu, Krkonošská 272</v>
      </c>
      <c r="F115" s="32"/>
      <c r="G115" s="32"/>
      <c r="H115" s="32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122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E9</f>
        <v>3 - Vzduchotechnika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21</v>
      </c>
      <c r="D119" s="38"/>
      <c r="E119" s="38"/>
      <c r="F119" s="27" t="str">
        <f>F12</f>
        <v xml:space="preserve"> </v>
      </c>
      <c r="G119" s="38"/>
      <c r="H119" s="38"/>
      <c r="I119" s="32" t="s">
        <v>23</v>
      </c>
      <c r="J119" s="69" t="str">
        <f>IF(J12="","",J12)</f>
        <v>17. 10. 2023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5.65" customHeight="1">
      <c r="A121" s="38"/>
      <c r="B121" s="39"/>
      <c r="C121" s="32" t="s">
        <v>25</v>
      </c>
      <c r="D121" s="38"/>
      <c r="E121" s="38"/>
      <c r="F121" s="27" t="str">
        <f>E15</f>
        <v>Město Vrchlabí, Zámek č.p.1, Vrchlabí</v>
      </c>
      <c r="G121" s="38"/>
      <c r="H121" s="38"/>
      <c r="I121" s="32" t="s">
        <v>31</v>
      </c>
      <c r="J121" s="36" t="str">
        <f>E21</f>
        <v>ing.Jan Chaloupský, U Hřiště 639, Trutnov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29</v>
      </c>
      <c r="D122" s="38"/>
      <c r="E122" s="38"/>
      <c r="F122" s="27" t="str">
        <f>IF(E18="","",E18)</f>
        <v>Vyplň údaj</v>
      </c>
      <c r="G122" s="38"/>
      <c r="H122" s="38"/>
      <c r="I122" s="32" t="s">
        <v>34</v>
      </c>
      <c r="J122" s="36" t="str">
        <f>E24</f>
        <v>ing. V. Švehla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0"/>
      <c r="B124" s="151"/>
      <c r="C124" s="152" t="s">
        <v>307</v>
      </c>
      <c r="D124" s="153" t="s">
        <v>62</v>
      </c>
      <c r="E124" s="153" t="s">
        <v>58</v>
      </c>
      <c r="F124" s="153" t="s">
        <v>59</v>
      </c>
      <c r="G124" s="153" t="s">
        <v>308</v>
      </c>
      <c r="H124" s="153" t="s">
        <v>309</v>
      </c>
      <c r="I124" s="153" t="s">
        <v>310</v>
      </c>
      <c r="J124" s="153" t="s">
        <v>274</v>
      </c>
      <c r="K124" s="154" t="s">
        <v>311</v>
      </c>
      <c r="L124" s="155"/>
      <c r="M124" s="86" t="s">
        <v>1</v>
      </c>
      <c r="N124" s="87" t="s">
        <v>41</v>
      </c>
      <c r="O124" s="87" t="s">
        <v>312</v>
      </c>
      <c r="P124" s="87" t="s">
        <v>313</v>
      </c>
      <c r="Q124" s="87" t="s">
        <v>314</v>
      </c>
      <c r="R124" s="87" t="s">
        <v>315</v>
      </c>
      <c r="S124" s="87" t="s">
        <v>316</v>
      </c>
      <c r="T124" s="88" t="s">
        <v>317</v>
      </c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</row>
    <row r="125" s="2" customFormat="1" ht="22.8" customHeight="1">
      <c r="A125" s="38"/>
      <c r="B125" s="39"/>
      <c r="C125" s="93" t="s">
        <v>318</v>
      </c>
      <c r="D125" s="38"/>
      <c r="E125" s="38"/>
      <c r="F125" s="38"/>
      <c r="G125" s="38"/>
      <c r="H125" s="38"/>
      <c r="I125" s="38"/>
      <c r="J125" s="156">
        <f>BK125</f>
        <v>0</v>
      </c>
      <c r="K125" s="38"/>
      <c r="L125" s="39"/>
      <c r="M125" s="89"/>
      <c r="N125" s="73"/>
      <c r="O125" s="90"/>
      <c r="P125" s="157">
        <f>P126+P196+P199</f>
        <v>0</v>
      </c>
      <c r="Q125" s="90"/>
      <c r="R125" s="157">
        <f>R126+R196+R199</f>
        <v>0</v>
      </c>
      <c r="S125" s="90"/>
      <c r="T125" s="158">
        <f>T126+T196+T199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76</v>
      </c>
      <c r="AU125" s="19" t="s">
        <v>276</v>
      </c>
      <c r="BK125" s="159">
        <f>BK126+BK196+BK199</f>
        <v>0</v>
      </c>
    </row>
    <row r="126" s="12" customFormat="1" ht="25.92" customHeight="1">
      <c r="A126" s="12"/>
      <c r="B126" s="160"/>
      <c r="C126" s="12"/>
      <c r="D126" s="161" t="s">
        <v>76</v>
      </c>
      <c r="E126" s="162" t="s">
        <v>1488</v>
      </c>
      <c r="F126" s="162" t="s">
        <v>1489</v>
      </c>
      <c r="G126" s="12"/>
      <c r="H126" s="12"/>
      <c r="I126" s="163"/>
      <c r="J126" s="164">
        <f>BK126</f>
        <v>0</v>
      </c>
      <c r="K126" s="12"/>
      <c r="L126" s="160"/>
      <c r="M126" s="165"/>
      <c r="N126" s="166"/>
      <c r="O126" s="166"/>
      <c r="P126" s="167">
        <f>P127+P128</f>
        <v>0</v>
      </c>
      <c r="Q126" s="166"/>
      <c r="R126" s="167">
        <f>R127+R128</f>
        <v>0</v>
      </c>
      <c r="S126" s="166"/>
      <c r="T126" s="168">
        <f>T127+T128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1" t="s">
        <v>85</v>
      </c>
      <c r="AT126" s="169" t="s">
        <v>76</v>
      </c>
      <c r="AU126" s="169" t="s">
        <v>77</v>
      </c>
      <c r="AY126" s="161" t="s">
        <v>321</v>
      </c>
      <c r="BK126" s="170">
        <f>BK127+BK128</f>
        <v>0</v>
      </c>
    </row>
    <row r="127" s="12" customFormat="1" ht="22.8" customHeight="1">
      <c r="A127" s="12"/>
      <c r="B127" s="160"/>
      <c r="C127" s="12"/>
      <c r="D127" s="161" t="s">
        <v>76</v>
      </c>
      <c r="E127" s="171" t="s">
        <v>3075</v>
      </c>
      <c r="F127" s="171" t="s">
        <v>89</v>
      </c>
      <c r="G127" s="12"/>
      <c r="H127" s="12"/>
      <c r="I127" s="163"/>
      <c r="J127" s="172">
        <f>BK127</f>
        <v>0</v>
      </c>
      <c r="K127" s="12"/>
      <c r="L127" s="160"/>
      <c r="M127" s="165"/>
      <c r="N127" s="166"/>
      <c r="O127" s="166"/>
      <c r="P127" s="167">
        <v>0</v>
      </c>
      <c r="Q127" s="166"/>
      <c r="R127" s="167">
        <v>0</v>
      </c>
      <c r="S127" s="166"/>
      <c r="T127" s="168"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1" t="s">
        <v>85</v>
      </c>
      <c r="AT127" s="169" t="s">
        <v>76</v>
      </c>
      <c r="AU127" s="169" t="s">
        <v>8</v>
      </c>
      <c r="AY127" s="161" t="s">
        <v>321</v>
      </c>
      <c r="BK127" s="170">
        <v>0</v>
      </c>
    </row>
    <row r="128" s="12" customFormat="1" ht="22.8" customHeight="1">
      <c r="A128" s="12"/>
      <c r="B128" s="160"/>
      <c r="C128" s="12"/>
      <c r="D128" s="161" t="s">
        <v>76</v>
      </c>
      <c r="E128" s="171" t="s">
        <v>3076</v>
      </c>
      <c r="F128" s="171" t="s">
        <v>3077</v>
      </c>
      <c r="G128" s="12"/>
      <c r="H128" s="12"/>
      <c r="I128" s="163"/>
      <c r="J128" s="172">
        <f>BK128</f>
        <v>0</v>
      </c>
      <c r="K128" s="12"/>
      <c r="L128" s="160"/>
      <c r="M128" s="165"/>
      <c r="N128" s="166"/>
      <c r="O128" s="166"/>
      <c r="P128" s="167">
        <f>P129+SUM(P130:P160)+P184+P190</f>
        <v>0</v>
      </c>
      <c r="Q128" s="166"/>
      <c r="R128" s="167">
        <f>R129+SUM(R130:R160)+R184+R190</f>
        <v>0</v>
      </c>
      <c r="S128" s="166"/>
      <c r="T128" s="168">
        <f>T129+SUM(T130:T160)+T184+T190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1" t="s">
        <v>8</v>
      </c>
      <c r="AT128" s="169" t="s">
        <v>76</v>
      </c>
      <c r="AU128" s="169" t="s">
        <v>8</v>
      </c>
      <c r="AY128" s="161" t="s">
        <v>321</v>
      </c>
      <c r="BK128" s="170">
        <f>BK129+SUM(BK130:BK160)+BK184+BK190</f>
        <v>0</v>
      </c>
    </row>
    <row r="129" s="2" customFormat="1" ht="37.8" customHeight="1">
      <c r="A129" s="38"/>
      <c r="B129" s="173"/>
      <c r="C129" s="174" t="s">
        <v>8</v>
      </c>
      <c r="D129" s="174" t="s">
        <v>323</v>
      </c>
      <c r="E129" s="175" t="s">
        <v>3078</v>
      </c>
      <c r="F129" s="176" t="s">
        <v>3079</v>
      </c>
      <c r="G129" s="177" t="s">
        <v>418</v>
      </c>
      <c r="H129" s="178">
        <v>1</v>
      </c>
      <c r="I129" s="179"/>
      <c r="J129" s="180">
        <f>ROUND(I129*H129,0)</f>
        <v>0</v>
      </c>
      <c r="K129" s="176" t="s">
        <v>327</v>
      </c>
      <c r="L129" s="39"/>
      <c r="M129" s="181" t="s">
        <v>1</v>
      </c>
      <c r="N129" s="182" t="s">
        <v>42</v>
      </c>
      <c r="O129" s="77"/>
      <c r="P129" s="183">
        <f>O129*H129</f>
        <v>0</v>
      </c>
      <c r="Q129" s="183">
        <v>0</v>
      </c>
      <c r="R129" s="183">
        <f>Q129*H129</f>
        <v>0</v>
      </c>
      <c r="S129" s="183">
        <v>0</v>
      </c>
      <c r="T129" s="18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85" t="s">
        <v>91</v>
      </c>
      <c r="AT129" s="185" t="s">
        <v>323</v>
      </c>
      <c r="AU129" s="185" t="s">
        <v>85</v>
      </c>
      <c r="AY129" s="19" t="s">
        <v>321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9" t="s">
        <v>8</v>
      </c>
      <c r="BK129" s="186">
        <f>ROUND(I129*H129,0)</f>
        <v>0</v>
      </c>
      <c r="BL129" s="19" t="s">
        <v>91</v>
      </c>
      <c r="BM129" s="185" t="s">
        <v>85</v>
      </c>
    </row>
    <row r="130" s="2" customFormat="1" ht="78" customHeight="1">
      <c r="A130" s="38"/>
      <c r="B130" s="173"/>
      <c r="C130" s="174" t="s">
        <v>85</v>
      </c>
      <c r="D130" s="174" t="s">
        <v>323</v>
      </c>
      <c r="E130" s="175" t="s">
        <v>3080</v>
      </c>
      <c r="F130" s="176" t="s">
        <v>3081</v>
      </c>
      <c r="G130" s="177" t="s">
        <v>418</v>
      </c>
      <c r="H130" s="178">
        <v>1</v>
      </c>
      <c r="I130" s="179"/>
      <c r="J130" s="180">
        <f>ROUND(I130*H130,0)</f>
        <v>0</v>
      </c>
      <c r="K130" s="176" t="s">
        <v>1</v>
      </c>
      <c r="L130" s="39"/>
      <c r="M130" s="181" t="s">
        <v>1</v>
      </c>
      <c r="N130" s="182" t="s">
        <v>42</v>
      </c>
      <c r="O130" s="77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85" t="s">
        <v>91</v>
      </c>
      <c r="AT130" s="185" t="s">
        <v>323</v>
      </c>
      <c r="AU130" s="185" t="s">
        <v>85</v>
      </c>
      <c r="AY130" s="19" t="s">
        <v>321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19" t="s">
        <v>8</v>
      </c>
      <c r="BK130" s="186">
        <f>ROUND(I130*H130,0)</f>
        <v>0</v>
      </c>
      <c r="BL130" s="19" t="s">
        <v>91</v>
      </c>
      <c r="BM130" s="185" t="s">
        <v>91</v>
      </c>
    </row>
    <row r="131" s="2" customFormat="1" ht="16.5" customHeight="1">
      <c r="A131" s="38"/>
      <c r="B131" s="173"/>
      <c r="C131" s="174" t="s">
        <v>88</v>
      </c>
      <c r="D131" s="174" t="s">
        <v>323</v>
      </c>
      <c r="E131" s="175" t="s">
        <v>3082</v>
      </c>
      <c r="F131" s="176" t="s">
        <v>3083</v>
      </c>
      <c r="G131" s="177" t="s">
        <v>418</v>
      </c>
      <c r="H131" s="178">
        <v>1</v>
      </c>
      <c r="I131" s="179"/>
      <c r="J131" s="180">
        <f>ROUND(I131*H131,0)</f>
        <v>0</v>
      </c>
      <c r="K131" s="176" t="s">
        <v>1</v>
      </c>
      <c r="L131" s="39"/>
      <c r="M131" s="181" t="s">
        <v>1</v>
      </c>
      <c r="N131" s="182" t="s">
        <v>42</v>
      </c>
      <c r="O131" s="77"/>
      <c r="P131" s="183">
        <f>O131*H131</f>
        <v>0</v>
      </c>
      <c r="Q131" s="183">
        <v>0</v>
      </c>
      <c r="R131" s="183">
        <f>Q131*H131</f>
        <v>0</v>
      </c>
      <c r="S131" s="183">
        <v>0</v>
      </c>
      <c r="T131" s="18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85" t="s">
        <v>91</v>
      </c>
      <c r="AT131" s="185" t="s">
        <v>323</v>
      </c>
      <c r="AU131" s="185" t="s">
        <v>85</v>
      </c>
      <c r="AY131" s="19" t="s">
        <v>321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9" t="s">
        <v>8</v>
      </c>
      <c r="BK131" s="186">
        <f>ROUND(I131*H131,0)</f>
        <v>0</v>
      </c>
      <c r="BL131" s="19" t="s">
        <v>91</v>
      </c>
      <c r="BM131" s="185" t="s">
        <v>97</v>
      </c>
    </row>
    <row r="132" s="2" customFormat="1" ht="33" customHeight="1">
      <c r="A132" s="38"/>
      <c r="B132" s="173"/>
      <c r="C132" s="174" t="s">
        <v>91</v>
      </c>
      <c r="D132" s="174" t="s">
        <v>323</v>
      </c>
      <c r="E132" s="175" t="s">
        <v>3084</v>
      </c>
      <c r="F132" s="176" t="s">
        <v>3085</v>
      </c>
      <c r="G132" s="177" t="s">
        <v>418</v>
      </c>
      <c r="H132" s="178">
        <v>1</v>
      </c>
      <c r="I132" s="179"/>
      <c r="J132" s="180">
        <f>ROUND(I132*H132,0)</f>
        <v>0</v>
      </c>
      <c r="K132" s="176" t="s">
        <v>327</v>
      </c>
      <c r="L132" s="39"/>
      <c r="M132" s="181" t="s">
        <v>1</v>
      </c>
      <c r="N132" s="182" t="s">
        <v>42</v>
      </c>
      <c r="O132" s="77"/>
      <c r="P132" s="183">
        <f>O132*H132</f>
        <v>0</v>
      </c>
      <c r="Q132" s="183">
        <v>0</v>
      </c>
      <c r="R132" s="183">
        <f>Q132*H132</f>
        <v>0</v>
      </c>
      <c r="S132" s="183">
        <v>0</v>
      </c>
      <c r="T132" s="18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85" t="s">
        <v>91</v>
      </c>
      <c r="AT132" s="185" t="s">
        <v>323</v>
      </c>
      <c r="AU132" s="185" t="s">
        <v>85</v>
      </c>
      <c r="AY132" s="19" t="s">
        <v>321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19" t="s">
        <v>8</v>
      </c>
      <c r="BK132" s="186">
        <f>ROUND(I132*H132,0)</f>
        <v>0</v>
      </c>
      <c r="BL132" s="19" t="s">
        <v>91</v>
      </c>
      <c r="BM132" s="185" t="s">
        <v>363</v>
      </c>
    </row>
    <row r="133" s="2" customFormat="1" ht="37.8" customHeight="1">
      <c r="A133" s="38"/>
      <c r="B133" s="173"/>
      <c r="C133" s="174" t="s">
        <v>94</v>
      </c>
      <c r="D133" s="174" t="s">
        <v>323</v>
      </c>
      <c r="E133" s="175" t="s">
        <v>3086</v>
      </c>
      <c r="F133" s="176" t="s">
        <v>3087</v>
      </c>
      <c r="G133" s="177" t="s">
        <v>418</v>
      </c>
      <c r="H133" s="178">
        <v>2</v>
      </c>
      <c r="I133" s="179"/>
      <c r="J133" s="180">
        <f>ROUND(I133*H133,0)</f>
        <v>0</v>
      </c>
      <c r="K133" s="176" t="s">
        <v>327</v>
      </c>
      <c r="L133" s="39"/>
      <c r="M133" s="181" t="s">
        <v>1</v>
      </c>
      <c r="N133" s="182" t="s">
        <v>42</v>
      </c>
      <c r="O133" s="77"/>
      <c r="P133" s="183">
        <f>O133*H133</f>
        <v>0</v>
      </c>
      <c r="Q133" s="183">
        <v>0</v>
      </c>
      <c r="R133" s="183">
        <f>Q133*H133</f>
        <v>0</v>
      </c>
      <c r="S133" s="183">
        <v>0</v>
      </c>
      <c r="T133" s="18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85" t="s">
        <v>91</v>
      </c>
      <c r="AT133" s="185" t="s">
        <v>323</v>
      </c>
      <c r="AU133" s="185" t="s">
        <v>85</v>
      </c>
      <c r="AY133" s="19" t="s">
        <v>321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9" t="s">
        <v>8</v>
      </c>
      <c r="BK133" s="186">
        <f>ROUND(I133*H133,0)</f>
        <v>0</v>
      </c>
      <c r="BL133" s="19" t="s">
        <v>91</v>
      </c>
      <c r="BM133" s="185" t="s">
        <v>375</v>
      </c>
    </row>
    <row r="134" s="2" customFormat="1" ht="24.15" customHeight="1">
      <c r="A134" s="38"/>
      <c r="B134" s="173"/>
      <c r="C134" s="212" t="s">
        <v>97</v>
      </c>
      <c r="D134" s="212" t="s">
        <v>550</v>
      </c>
      <c r="E134" s="213" t="s">
        <v>3088</v>
      </c>
      <c r="F134" s="214" t="s">
        <v>3089</v>
      </c>
      <c r="G134" s="215" t="s">
        <v>418</v>
      </c>
      <c r="H134" s="216">
        <v>1</v>
      </c>
      <c r="I134" s="217"/>
      <c r="J134" s="218">
        <f>ROUND(I134*H134,0)</f>
        <v>0</v>
      </c>
      <c r="K134" s="214" t="s">
        <v>1</v>
      </c>
      <c r="L134" s="219"/>
      <c r="M134" s="220" t="s">
        <v>1</v>
      </c>
      <c r="N134" s="221" t="s">
        <v>42</v>
      </c>
      <c r="O134" s="77"/>
      <c r="P134" s="183">
        <f>O134*H134</f>
        <v>0</v>
      </c>
      <c r="Q134" s="183">
        <v>0</v>
      </c>
      <c r="R134" s="183">
        <f>Q134*H134</f>
        <v>0</v>
      </c>
      <c r="S134" s="183">
        <v>0</v>
      </c>
      <c r="T134" s="18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85" t="s">
        <v>363</v>
      </c>
      <c r="AT134" s="185" t="s">
        <v>550</v>
      </c>
      <c r="AU134" s="185" t="s">
        <v>85</v>
      </c>
      <c r="AY134" s="19" t="s">
        <v>321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19" t="s">
        <v>8</v>
      </c>
      <c r="BK134" s="186">
        <f>ROUND(I134*H134,0)</f>
        <v>0</v>
      </c>
      <c r="BL134" s="19" t="s">
        <v>91</v>
      </c>
      <c r="BM134" s="185" t="s">
        <v>386</v>
      </c>
    </row>
    <row r="135" s="2" customFormat="1" ht="24.15" customHeight="1">
      <c r="A135" s="38"/>
      <c r="B135" s="173"/>
      <c r="C135" s="212" t="s">
        <v>100</v>
      </c>
      <c r="D135" s="212" t="s">
        <v>550</v>
      </c>
      <c r="E135" s="213" t="s">
        <v>3090</v>
      </c>
      <c r="F135" s="214" t="s">
        <v>3091</v>
      </c>
      <c r="G135" s="215" t="s">
        <v>418</v>
      </c>
      <c r="H135" s="216">
        <v>1</v>
      </c>
      <c r="I135" s="217"/>
      <c r="J135" s="218">
        <f>ROUND(I135*H135,0)</f>
        <v>0</v>
      </c>
      <c r="K135" s="214" t="s">
        <v>1</v>
      </c>
      <c r="L135" s="219"/>
      <c r="M135" s="220" t="s">
        <v>1</v>
      </c>
      <c r="N135" s="221" t="s">
        <v>42</v>
      </c>
      <c r="O135" s="77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85" t="s">
        <v>363</v>
      </c>
      <c r="AT135" s="185" t="s">
        <v>550</v>
      </c>
      <c r="AU135" s="185" t="s">
        <v>85</v>
      </c>
      <c r="AY135" s="19" t="s">
        <v>321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9" t="s">
        <v>8</v>
      </c>
      <c r="BK135" s="186">
        <f>ROUND(I135*H135,0)</f>
        <v>0</v>
      </c>
      <c r="BL135" s="19" t="s">
        <v>91</v>
      </c>
      <c r="BM135" s="185" t="s">
        <v>401</v>
      </c>
    </row>
    <row r="136" s="2" customFormat="1" ht="24.15" customHeight="1">
      <c r="A136" s="38"/>
      <c r="B136" s="173"/>
      <c r="C136" s="174" t="s">
        <v>363</v>
      </c>
      <c r="D136" s="174" t="s">
        <v>323</v>
      </c>
      <c r="E136" s="175" t="s">
        <v>3092</v>
      </c>
      <c r="F136" s="176" t="s">
        <v>3093</v>
      </c>
      <c r="G136" s="177" t="s">
        <v>418</v>
      </c>
      <c r="H136" s="178">
        <v>27</v>
      </c>
      <c r="I136" s="179"/>
      <c r="J136" s="180">
        <f>ROUND(I136*H136,0)</f>
        <v>0</v>
      </c>
      <c r="K136" s="176" t="s">
        <v>327</v>
      </c>
      <c r="L136" s="39"/>
      <c r="M136" s="181" t="s">
        <v>1</v>
      </c>
      <c r="N136" s="182" t="s">
        <v>42</v>
      </c>
      <c r="O136" s="77"/>
      <c r="P136" s="183">
        <f>O136*H136</f>
        <v>0</v>
      </c>
      <c r="Q136" s="183">
        <v>0</v>
      </c>
      <c r="R136" s="183">
        <f>Q136*H136</f>
        <v>0</v>
      </c>
      <c r="S136" s="183">
        <v>0</v>
      </c>
      <c r="T136" s="18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85" t="s">
        <v>91</v>
      </c>
      <c r="AT136" s="185" t="s">
        <v>323</v>
      </c>
      <c r="AU136" s="185" t="s">
        <v>85</v>
      </c>
      <c r="AY136" s="19" t="s">
        <v>321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19" t="s">
        <v>8</v>
      </c>
      <c r="BK136" s="186">
        <f>ROUND(I136*H136,0)</f>
        <v>0</v>
      </c>
      <c r="BL136" s="19" t="s">
        <v>91</v>
      </c>
      <c r="BM136" s="185" t="s">
        <v>415</v>
      </c>
    </row>
    <row r="137" s="2" customFormat="1" ht="16.5" customHeight="1">
      <c r="A137" s="38"/>
      <c r="B137" s="173"/>
      <c r="C137" s="212" t="s">
        <v>368</v>
      </c>
      <c r="D137" s="212" t="s">
        <v>550</v>
      </c>
      <c r="E137" s="213" t="s">
        <v>3094</v>
      </c>
      <c r="F137" s="214" t="s">
        <v>3095</v>
      </c>
      <c r="G137" s="215" t="s">
        <v>418</v>
      </c>
      <c r="H137" s="216">
        <v>12</v>
      </c>
      <c r="I137" s="217"/>
      <c r="J137" s="218">
        <f>ROUND(I137*H137,0)</f>
        <v>0</v>
      </c>
      <c r="K137" s="214" t="s">
        <v>1</v>
      </c>
      <c r="L137" s="219"/>
      <c r="M137" s="220" t="s">
        <v>1</v>
      </c>
      <c r="N137" s="221" t="s">
        <v>42</v>
      </c>
      <c r="O137" s="77"/>
      <c r="P137" s="183">
        <f>O137*H137</f>
        <v>0</v>
      </c>
      <c r="Q137" s="183">
        <v>0</v>
      </c>
      <c r="R137" s="183">
        <f>Q137*H137</f>
        <v>0</v>
      </c>
      <c r="S137" s="183">
        <v>0</v>
      </c>
      <c r="T137" s="18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85" t="s">
        <v>363</v>
      </c>
      <c r="AT137" s="185" t="s">
        <v>550</v>
      </c>
      <c r="AU137" s="185" t="s">
        <v>85</v>
      </c>
      <c r="AY137" s="19" t="s">
        <v>321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19" t="s">
        <v>8</v>
      </c>
      <c r="BK137" s="186">
        <f>ROUND(I137*H137,0)</f>
        <v>0</v>
      </c>
      <c r="BL137" s="19" t="s">
        <v>91</v>
      </c>
      <c r="BM137" s="185" t="s">
        <v>420</v>
      </c>
    </row>
    <row r="138" s="2" customFormat="1" ht="16.5" customHeight="1">
      <c r="A138" s="38"/>
      <c r="B138" s="173"/>
      <c r="C138" s="212" t="s">
        <v>375</v>
      </c>
      <c r="D138" s="212" t="s">
        <v>550</v>
      </c>
      <c r="E138" s="213" t="s">
        <v>3096</v>
      </c>
      <c r="F138" s="214" t="s">
        <v>3097</v>
      </c>
      <c r="G138" s="215" t="s">
        <v>418</v>
      </c>
      <c r="H138" s="216">
        <v>15</v>
      </c>
      <c r="I138" s="217"/>
      <c r="J138" s="218">
        <f>ROUND(I138*H138,0)</f>
        <v>0</v>
      </c>
      <c r="K138" s="214" t="s">
        <v>1</v>
      </c>
      <c r="L138" s="219"/>
      <c r="M138" s="220" t="s">
        <v>1</v>
      </c>
      <c r="N138" s="221" t="s">
        <v>42</v>
      </c>
      <c r="O138" s="77"/>
      <c r="P138" s="183">
        <f>O138*H138</f>
        <v>0</v>
      </c>
      <c r="Q138" s="183">
        <v>0</v>
      </c>
      <c r="R138" s="183">
        <f>Q138*H138</f>
        <v>0</v>
      </c>
      <c r="S138" s="183">
        <v>0</v>
      </c>
      <c r="T138" s="18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85" t="s">
        <v>363</v>
      </c>
      <c r="AT138" s="185" t="s">
        <v>550</v>
      </c>
      <c r="AU138" s="185" t="s">
        <v>85</v>
      </c>
      <c r="AY138" s="19" t="s">
        <v>321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19" t="s">
        <v>8</v>
      </c>
      <c r="BK138" s="186">
        <f>ROUND(I138*H138,0)</f>
        <v>0</v>
      </c>
      <c r="BL138" s="19" t="s">
        <v>91</v>
      </c>
      <c r="BM138" s="185" t="s">
        <v>443</v>
      </c>
    </row>
    <row r="139" s="2" customFormat="1" ht="24.15" customHeight="1">
      <c r="A139" s="38"/>
      <c r="B139" s="173"/>
      <c r="C139" s="174" t="s">
        <v>380</v>
      </c>
      <c r="D139" s="174" t="s">
        <v>323</v>
      </c>
      <c r="E139" s="175" t="s">
        <v>3098</v>
      </c>
      <c r="F139" s="176" t="s">
        <v>3099</v>
      </c>
      <c r="G139" s="177" t="s">
        <v>418</v>
      </c>
      <c r="H139" s="178">
        <v>16</v>
      </c>
      <c r="I139" s="179"/>
      <c r="J139" s="180">
        <f>ROUND(I139*H139,0)</f>
        <v>0</v>
      </c>
      <c r="K139" s="176" t="s">
        <v>327</v>
      </c>
      <c r="L139" s="39"/>
      <c r="M139" s="181" t="s">
        <v>1</v>
      </c>
      <c r="N139" s="182" t="s">
        <v>42</v>
      </c>
      <c r="O139" s="77"/>
      <c r="P139" s="183">
        <f>O139*H139</f>
        <v>0</v>
      </c>
      <c r="Q139" s="183">
        <v>0</v>
      </c>
      <c r="R139" s="183">
        <f>Q139*H139</f>
        <v>0</v>
      </c>
      <c r="S139" s="183">
        <v>0</v>
      </c>
      <c r="T139" s="18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85" t="s">
        <v>91</v>
      </c>
      <c r="AT139" s="185" t="s">
        <v>323</v>
      </c>
      <c r="AU139" s="185" t="s">
        <v>85</v>
      </c>
      <c r="AY139" s="19" t="s">
        <v>321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19" t="s">
        <v>8</v>
      </c>
      <c r="BK139" s="186">
        <f>ROUND(I139*H139,0)</f>
        <v>0</v>
      </c>
      <c r="BL139" s="19" t="s">
        <v>91</v>
      </c>
      <c r="BM139" s="185" t="s">
        <v>459</v>
      </c>
    </row>
    <row r="140" s="2" customFormat="1" ht="24.15" customHeight="1">
      <c r="A140" s="38"/>
      <c r="B140" s="173"/>
      <c r="C140" s="212" t="s">
        <v>386</v>
      </c>
      <c r="D140" s="212" t="s">
        <v>550</v>
      </c>
      <c r="E140" s="213" t="s">
        <v>3100</v>
      </c>
      <c r="F140" s="214" t="s">
        <v>3101</v>
      </c>
      <c r="G140" s="215" t="s">
        <v>418</v>
      </c>
      <c r="H140" s="216">
        <v>16</v>
      </c>
      <c r="I140" s="217"/>
      <c r="J140" s="218">
        <f>ROUND(I140*H140,0)</f>
        <v>0</v>
      </c>
      <c r="K140" s="214" t="s">
        <v>327</v>
      </c>
      <c r="L140" s="219"/>
      <c r="M140" s="220" t="s">
        <v>1</v>
      </c>
      <c r="N140" s="221" t="s">
        <v>42</v>
      </c>
      <c r="O140" s="77"/>
      <c r="P140" s="183">
        <f>O140*H140</f>
        <v>0</v>
      </c>
      <c r="Q140" s="183">
        <v>0</v>
      </c>
      <c r="R140" s="183">
        <f>Q140*H140</f>
        <v>0</v>
      </c>
      <c r="S140" s="183">
        <v>0</v>
      </c>
      <c r="T140" s="18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85" t="s">
        <v>363</v>
      </c>
      <c r="AT140" s="185" t="s">
        <v>550</v>
      </c>
      <c r="AU140" s="185" t="s">
        <v>85</v>
      </c>
      <c r="AY140" s="19" t="s">
        <v>321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19" t="s">
        <v>8</v>
      </c>
      <c r="BK140" s="186">
        <f>ROUND(I140*H140,0)</f>
        <v>0</v>
      </c>
      <c r="BL140" s="19" t="s">
        <v>91</v>
      </c>
      <c r="BM140" s="185" t="s">
        <v>471</v>
      </c>
    </row>
    <row r="141" s="2" customFormat="1" ht="33" customHeight="1">
      <c r="A141" s="38"/>
      <c r="B141" s="173"/>
      <c r="C141" s="174" t="s">
        <v>392</v>
      </c>
      <c r="D141" s="174" t="s">
        <v>323</v>
      </c>
      <c r="E141" s="175" t="s">
        <v>3102</v>
      </c>
      <c r="F141" s="176" t="s">
        <v>3103</v>
      </c>
      <c r="G141" s="177" t="s">
        <v>418</v>
      </c>
      <c r="H141" s="178">
        <v>3</v>
      </c>
      <c r="I141" s="179"/>
      <c r="J141" s="180">
        <f>ROUND(I141*H141,0)</f>
        <v>0</v>
      </c>
      <c r="K141" s="176" t="s">
        <v>327</v>
      </c>
      <c r="L141" s="39"/>
      <c r="M141" s="181" t="s">
        <v>1</v>
      </c>
      <c r="N141" s="182" t="s">
        <v>42</v>
      </c>
      <c r="O141" s="77"/>
      <c r="P141" s="183">
        <f>O141*H141</f>
        <v>0</v>
      </c>
      <c r="Q141" s="183">
        <v>0</v>
      </c>
      <c r="R141" s="183">
        <f>Q141*H141</f>
        <v>0</v>
      </c>
      <c r="S141" s="183">
        <v>0</v>
      </c>
      <c r="T141" s="18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85" t="s">
        <v>91</v>
      </c>
      <c r="AT141" s="185" t="s">
        <v>323</v>
      </c>
      <c r="AU141" s="185" t="s">
        <v>85</v>
      </c>
      <c r="AY141" s="19" t="s">
        <v>321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19" t="s">
        <v>8</v>
      </c>
      <c r="BK141" s="186">
        <f>ROUND(I141*H141,0)</f>
        <v>0</v>
      </c>
      <c r="BL141" s="19" t="s">
        <v>91</v>
      </c>
      <c r="BM141" s="185" t="s">
        <v>494</v>
      </c>
    </row>
    <row r="142" s="2" customFormat="1" ht="24.15" customHeight="1">
      <c r="A142" s="38"/>
      <c r="B142" s="173"/>
      <c r="C142" s="212" t="s">
        <v>401</v>
      </c>
      <c r="D142" s="212" t="s">
        <v>550</v>
      </c>
      <c r="E142" s="213" t="s">
        <v>3104</v>
      </c>
      <c r="F142" s="214" t="s">
        <v>3105</v>
      </c>
      <c r="G142" s="215" t="s">
        <v>418</v>
      </c>
      <c r="H142" s="216">
        <v>1</v>
      </c>
      <c r="I142" s="217"/>
      <c r="J142" s="218">
        <f>ROUND(I142*H142,0)</f>
        <v>0</v>
      </c>
      <c r="K142" s="214" t="s">
        <v>327</v>
      </c>
      <c r="L142" s="219"/>
      <c r="M142" s="220" t="s">
        <v>1</v>
      </c>
      <c r="N142" s="221" t="s">
        <v>42</v>
      </c>
      <c r="O142" s="77"/>
      <c r="P142" s="183">
        <f>O142*H142</f>
        <v>0</v>
      </c>
      <c r="Q142" s="183">
        <v>0</v>
      </c>
      <c r="R142" s="183">
        <f>Q142*H142</f>
        <v>0</v>
      </c>
      <c r="S142" s="183">
        <v>0</v>
      </c>
      <c r="T142" s="18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85" t="s">
        <v>363</v>
      </c>
      <c r="AT142" s="185" t="s">
        <v>550</v>
      </c>
      <c r="AU142" s="185" t="s">
        <v>85</v>
      </c>
      <c r="AY142" s="19" t="s">
        <v>321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19" t="s">
        <v>8</v>
      </c>
      <c r="BK142" s="186">
        <f>ROUND(I142*H142,0)</f>
        <v>0</v>
      </c>
      <c r="BL142" s="19" t="s">
        <v>91</v>
      </c>
      <c r="BM142" s="185" t="s">
        <v>506</v>
      </c>
    </row>
    <row r="143" s="2" customFormat="1" ht="21.75" customHeight="1">
      <c r="A143" s="38"/>
      <c r="B143" s="173"/>
      <c r="C143" s="212" t="s">
        <v>9</v>
      </c>
      <c r="D143" s="212" t="s">
        <v>550</v>
      </c>
      <c r="E143" s="213" t="s">
        <v>3106</v>
      </c>
      <c r="F143" s="214" t="s">
        <v>3107</v>
      </c>
      <c r="G143" s="215" t="s">
        <v>418</v>
      </c>
      <c r="H143" s="216">
        <v>2</v>
      </c>
      <c r="I143" s="217"/>
      <c r="J143" s="218">
        <f>ROUND(I143*H143,0)</f>
        <v>0</v>
      </c>
      <c r="K143" s="214" t="s">
        <v>327</v>
      </c>
      <c r="L143" s="219"/>
      <c r="M143" s="220" t="s">
        <v>1</v>
      </c>
      <c r="N143" s="221" t="s">
        <v>42</v>
      </c>
      <c r="O143" s="77"/>
      <c r="P143" s="183">
        <f>O143*H143</f>
        <v>0</v>
      </c>
      <c r="Q143" s="183">
        <v>0</v>
      </c>
      <c r="R143" s="183">
        <f>Q143*H143</f>
        <v>0</v>
      </c>
      <c r="S143" s="183">
        <v>0</v>
      </c>
      <c r="T143" s="18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85" t="s">
        <v>363</v>
      </c>
      <c r="AT143" s="185" t="s">
        <v>550</v>
      </c>
      <c r="AU143" s="185" t="s">
        <v>85</v>
      </c>
      <c r="AY143" s="19" t="s">
        <v>321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19" t="s">
        <v>8</v>
      </c>
      <c r="BK143" s="186">
        <f>ROUND(I143*H143,0)</f>
        <v>0</v>
      </c>
      <c r="BL143" s="19" t="s">
        <v>91</v>
      </c>
      <c r="BM143" s="185" t="s">
        <v>516</v>
      </c>
    </row>
    <row r="144" s="2" customFormat="1" ht="24.15" customHeight="1">
      <c r="A144" s="38"/>
      <c r="B144" s="173"/>
      <c r="C144" s="174" t="s">
        <v>415</v>
      </c>
      <c r="D144" s="174" t="s">
        <v>323</v>
      </c>
      <c r="E144" s="175" t="s">
        <v>3108</v>
      </c>
      <c r="F144" s="176" t="s">
        <v>3109</v>
      </c>
      <c r="G144" s="177" t="s">
        <v>418</v>
      </c>
      <c r="H144" s="178">
        <v>2</v>
      </c>
      <c r="I144" s="179"/>
      <c r="J144" s="180">
        <f>ROUND(I144*H144,0)</f>
        <v>0</v>
      </c>
      <c r="K144" s="176" t="s">
        <v>327</v>
      </c>
      <c r="L144" s="39"/>
      <c r="M144" s="181" t="s">
        <v>1</v>
      </c>
      <c r="N144" s="182" t="s">
        <v>42</v>
      </c>
      <c r="O144" s="77"/>
      <c r="P144" s="183">
        <f>O144*H144</f>
        <v>0</v>
      </c>
      <c r="Q144" s="183">
        <v>0</v>
      </c>
      <c r="R144" s="183">
        <f>Q144*H144</f>
        <v>0</v>
      </c>
      <c r="S144" s="183">
        <v>0</v>
      </c>
      <c r="T144" s="18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85" t="s">
        <v>91</v>
      </c>
      <c r="AT144" s="185" t="s">
        <v>323</v>
      </c>
      <c r="AU144" s="185" t="s">
        <v>85</v>
      </c>
      <c r="AY144" s="19" t="s">
        <v>321</v>
      </c>
      <c r="BE144" s="186">
        <f>IF(N144="základní",J144,0)</f>
        <v>0</v>
      </c>
      <c r="BF144" s="186">
        <f>IF(N144="snížená",J144,0)</f>
        <v>0</v>
      </c>
      <c r="BG144" s="186">
        <f>IF(N144="zákl. přenesená",J144,0)</f>
        <v>0</v>
      </c>
      <c r="BH144" s="186">
        <f>IF(N144="sníž. přenesená",J144,0)</f>
        <v>0</v>
      </c>
      <c r="BI144" s="186">
        <f>IF(N144="nulová",J144,0)</f>
        <v>0</v>
      </c>
      <c r="BJ144" s="19" t="s">
        <v>8</v>
      </c>
      <c r="BK144" s="186">
        <f>ROUND(I144*H144,0)</f>
        <v>0</v>
      </c>
      <c r="BL144" s="19" t="s">
        <v>91</v>
      </c>
      <c r="BM144" s="185" t="s">
        <v>530</v>
      </c>
    </row>
    <row r="145" s="2" customFormat="1" ht="16.5" customHeight="1">
      <c r="A145" s="38"/>
      <c r="B145" s="173"/>
      <c r="C145" s="212" t="s">
        <v>422</v>
      </c>
      <c r="D145" s="212" t="s">
        <v>550</v>
      </c>
      <c r="E145" s="213" t="s">
        <v>3110</v>
      </c>
      <c r="F145" s="214" t="s">
        <v>3111</v>
      </c>
      <c r="G145" s="215" t="s">
        <v>418</v>
      </c>
      <c r="H145" s="216">
        <v>2</v>
      </c>
      <c r="I145" s="217"/>
      <c r="J145" s="218">
        <f>ROUND(I145*H145,0)</f>
        <v>0</v>
      </c>
      <c r="K145" s="214" t="s">
        <v>1</v>
      </c>
      <c r="L145" s="219"/>
      <c r="M145" s="220" t="s">
        <v>1</v>
      </c>
      <c r="N145" s="221" t="s">
        <v>42</v>
      </c>
      <c r="O145" s="77"/>
      <c r="P145" s="183">
        <f>O145*H145</f>
        <v>0</v>
      </c>
      <c r="Q145" s="183">
        <v>0</v>
      </c>
      <c r="R145" s="183">
        <f>Q145*H145</f>
        <v>0</v>
      </c>
      <c r="S145" s="183">
        <v>0</v>
      </c>
      <c r="T145" s="18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85" t="s">
        <v>363</v>
      </c>
      <c r="AT145" s="185" t="s">
        <v>550</v>
      </c>
      <c r="AU145" s="185" t="s">
        <v>85</v>
      </c>
      <c r="AY145" s="19" t="s">
        <v>321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19" t="s">
        <v>8</v>
      </c>
      <c r="BK145" s="186">
        <f>ROUND(I145*H145,0)</f>
        <v>0</v>
      </c>
      <c r="BL145" s="19" t="s">
        <v>91</v>
      </c>
      <c r="BM145" s="185" t="s">
        <v>540</v>
      </c>
    </row>
    <row r="146" s="2" customFormat="1" ht="24.15" customHeight="1">
      <c r="A146" s="38"/>
      <c r="B146" s="173"/>
      <c r="C146" s="174" t="s">
        <v>420</v>
      </c>
      <c r="D146" s="174" t="s">
        <v>323</v>
      </c>
      <c r="E146" s="175" t="s">
        <v>3112</v>
      </c>
      <c r="F146" s="176" t="s">
        <v>3113</v>
      </c>
      <c r="G146" s="177" t="s">
        <v>418</v>
      </c>
      <c r="H146" s="178">
        <v>1</v>
      </c>
      <c r="I146" s="179"/>
      <c r="J146" s="180">
        <f>ROUND(I146*H146,0)</f>
        <v>0</v>
      </c>
      <c r="K146" s="176" t="s">
        <v>327</v>
      </c>
      <c r="L146" s="39"/>
      <c r="M146" s="181" t="s">
        <v>1</v>
      </c>
      <c r="N146" s="182" t="s">
        <v>42</v>
      </c>
      <c r="O146" s="77"/>
      <c r="P146" s="183">
        <f>O146*H146</f>
        <v>0</v>
      </c>
      <c r="Q146" s="183">
        <v>0</v>
      </c>
      <c r="R146" s="183">
        <f>Q146*H146</f>
        <v>0</v>
      </c>
      <c r="S146" s="183">
        <v>0</v>
      </c>
      <c r="T146" s="18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85" t="s">
        <v>91</v>
      </c>
      <c r="AT146" s="185" t="s">
        <v>323</v>
      </c>
      <c r="AU146" s="185" t="s">
        <v>85</v>
      </c>
      <c r="AY146" s="19" t="s">
        <v>321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19" t="s">
        <v>8</v>
      </c>
      <c r="BK146" s="186">
        <f>ROUND(I146*H146,0)</f>
        <v>0</v>
      </c>
      <c r="BL146" s="19" t="s">
        <v>91</v>
      </c>
      <c r="BM146" s="185" t="s">
        <v>549</v>
      </c>
    </row>
    <row r="147" s="2" customFormat="1" ht="16.5" customHeight="1">
      <c r="A147" s="38"/>
      <c r="B147" s="173"/>
      <c r="C147" s="212" t="s">
        <v>432</v>
      </c>
      <c r="D147" s="212" t="s">
        <v>550</v>
      </c>
      <c r="E147" s="213" t="s">
        <v>3114</v>
      </c>
      <c r="F147" s="214" t="s">
        <v>3115</v>
      </c>
      <c r="G147" s="215" t="s">
        <v>418</v>
      </c>
      <c r="H147" s="216">
        <v>1</v>
      </c>
      <c r="I147" s="217"/>
      <c r="J147" s="218">
        <f>ROUND(I147*H147,0)</f>
        <v>0</v>
      </c>
      <c r="K147" s="214" t="s">
        <v>1</v>
      </c>
      <c r="L147" s="219"/>
      <c r="M147" s="220" t="s">
        <v>1</v>
      </c>
      <c r="N147" s="221" t="s">
        <v>42</v>
      </c>
      <c r="O147" s="77"/>
      <c r="P147" s="183">
        <f>O147*H147</f>
        <v>0</v>
      </c>
      <c r="Q147" s="183">
        <v>0</v>
      </c>
      <c r="R147" s="183">
        <f>Q147*H147</f>
        <v>0</v>
      </c>
      <c r="S147" s="183">
        <v>0</v>
      </c>
      <c r="T147" s="18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85" t="s">
        <v>363</v>
      </c>
      <c r="AT147" s="185" t="s">
        <v>550</v>
      </c>
      <c r="AU147" s="185" t="s">
        <v>85</v>
      </c>
      <c r="AY147" s="19" t="s">
        <v>321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19" t="s">
        <v>8</v>
      </c>
      <c r="BK147" s="186">
        <f>ROUND(I147*H147,0)</f>
        <v>0</v>
      </c>
      <c r="BL147" s="19" t="s">
        <v>91</v>
      </c>
      <c r="BM147" s="185" t="s">
        <v>265</v>
      </c>
    </row>
    <row r="148" s="2" customFormat="1" ht="33" customHeight="1">
      <c r="A148" s="38"/>
      <c r="B148" s="173"/>
      <c r="C148" s="174" t="s">
        <v>443</v>
      </c>
      <c r="D148" s="174" t="s">
        <v>323</v>
      </c>
      <c r="E148" s="175" t="s">
        <v>3116</v>
      </c>
      <c r="F148" s="176" t="s">
        <v>3117</v>
      </c>
      <c r="G148" s="177" t="s">
        <v>497</v>
      </c>
      <c r="H148" s="178">
        <v>225</v>
      </c>
      <c r="I148" s="179"/>
      <c r="J148" s="180">
        <f>ROUND(I148*H148,0)</f>
        <v>0</v>
      </c>
      <c r="K148" s="176" t="s">
        <v>327</v>
      </c>
      <c r="L148" s="39"/>
      <c r="M148" s="181" t="s">
        <v>1</v>
      </c>
      <c r="N148" s="182" t="s">
        <v>42</v>
      </c>
      <c r="O148" s="77"/>
      <c r="P148" s="183">
        <f>O148*H148</f>
        <v>0</v>
      </c>
      <c r="Q148" s="183">
        <v>0</v>
      </c>
      <c r="R148" s="183">
        <f>Q148*H148</f>
        <v>0</v>
      </c>
      <c r="S148" s="183">
        <v>0</v>
      </c>
      <c r="T148" s="18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85" t="s">
        <v>91</v>
      </c>
      <c r="AT148" s="185" t="s">
        <v>323</v>
      </c>
      <c r="AU148" s="185" t="s">
        <v>85</v>
      </c>
      <c r="AY148" s="19" t="s">
        <v>321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19" t="s">
        <v>8</v>
      </c>
      <c r="BK148" s="186">
        <f>ROUND(I148*H148,0)</f>
        <v>0</v>
      </c>
      <c r="BL148" s="19" t="s">
        <v>91</v>
      </c>
      <c r="BM148" s="185" t="s">
        <v>567</v>
      </c>
    </row>
    <row r="149" s="2" customFormat="1" ht="37.8" customHeight="1">
      <c r="A149" s="38"/>
      <c r="B149" s="173"/>
      <c r="C149" s="174" t="s">
        <v>7</v>
      </c>
      <c r="D149" s="174" t="s">
        <v>323</v>
      </c>
      <c r="E149" s="175" t="s">
        <v>3118</v>
      </c>
      <c r="F149" s="176" t="s">
        <v>3119</v>
      </c>
      <c r="G149" s="177" t="s">
        <v>497</v>
      </c>
      <c r="H149" s="178">
        <v>50</v>
      </c>
      <c r="I149" s="179"/>
      <c r="J149" s="180">
        <f>ROUND(I149*H149,0)</f>
        <v>0</v>
      </c>
      <c r="K149" s="176" t="s">
        <v>327</v>
      </c>
      <c r="L149" s="39"/>
      <c r="M149" s="181" t="s">
        <v>1</v>
      </c>
      <c r="N149" s="182" t="s">
        <v>42</v>
      </c>
      <c r="O149" s="77"/>
      <c r="P149" s="183">
        <f>O149*H149</f>
        <v>0</v>
      </c>
      <c r="Q149" s="183">
        <v>0</v>
      </c>
      <c r="R149" s="183">
        <f>Q149*H149</f>
        <v>0</v>
      </c>
      <c r="S149" s="183">
        <v>0</v>
      </c>
      <c r="T149" s="18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85" t="s">
        <v>91</v>
      </c>
      <c r="AT149" s="185" t="s">
        <v>323</v>
      </c>
      <c r="AU149" s="185" t="s">
        <v>85</v>
      </c>
      <c r="AY149" s="19" t="s">
        <v>321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19" t="s">
        <v>8</v>
      </c>
      <c r="BK149" s="186">
        <f>ROUND(I149*H149,0)</f>
        <v>0</v>
      </c>
      <c r="BL149" s="19" t="s">
        <v>91</v>
      </c>
      <c r="BM149" s="185" t="s">
        <v>581</v>
      </c>
    </row>
    <row r="150" s="2" customFormat="1" ht="37.8" customHeight="1">
      <c r="A150" s="38"/>
      <c r="B150" s="173"/>
      <c r="C150" s="174" t="s">
        <v>459</v>
      </c>
      <c r="D150" s="174" t="s">
        <v>323</v>
      </c>
      <c r="E150" s="175" t="s">
        <v>3120</v>
      </c>
      <c r="F150" s="176" t="s">
        <v>3121</v>
      </c>
      <c r="G150" s="177" t="s">
        <v>418</v>
      </c>
      <c r="H150" s="178">
        <v>1</v>
      </c>
      <c r="I150" s="179"/>
      <c r="J150" s="180">
        <f>ROUND(I150*H150,0)</f>
        <v>0</v>
      </c>
      <c r="K150" s="176" t="s">
        <v>327</v>
      </c>
      <c r="L150" s="39"/>
      <c r="M150" s="181" t="s">
        <v>1</v>
      </c>
      <c r="N150" s="182" t="s">
        <v>42</v>
      </c>
      <c r="O150" s="77"/>
      <c r="P150" s="183">
        <f>O150*H150</f>
        <v>0</v>
      </c>
      <c r="Q150" s="183">
        <v>0</v>
      </c>
      <c r="R150" s="183">
        <f>Q150*H150</f>
        <v>0</v>
      </c>
      <c r="S150" s="183">
        <v>0</v>
      </c>
      <c r="T150" s="18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85" t="s">
        <v>91</v>
      </c>
      <c r="AT150" s="185" t="s">
        <v>323</v>
      </c>
      <c r="AU150" s="185" t="s">
        <v>85</v>
      </c>
      <c r="AY150" s="19" t="s">
        <v>321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19" t="s">
        <v>8</v>
      </c>
      <c r="BK150" s="186">
        <f>ROUND(I150*H150,0)</f>
        <v>0</v>
      </c>
      <c r="BL150" s="19" t="s">
        <v>91</v>
      </c>
      <c r="BM150" s="185" t="s">
        <v>589</v>
      </c>
    </row>
    <row r="151" s="2" customFormat="1" ht="16.5" customHeight="1">
      <c r="A151" s="38"/>
      <c r="B151" s="173"/>
      <c r="C151" s="212" t="s">
        <v>465</v>
      </c>
      <c r="D151" s="212" t="s">
        <v>550</v>
      </c>
      <c r="E151" s="213" t="s">
        <v>3122</v>
      </c>
      <c r="F151" s="214" t="s">
        <v>3123</v>
      </c>
      <c r="G151" s="215" t="s">
        <v>418</v>
      </c>
      <c r="H151" s="216">
        <v>1</v>
      </c>
      <c r="I151" s="217"/>
      <c r="J151" s="218">
        <f>ROUND(I151*H151,0)</f>
        <v>0</v>
      </c>
      <c r="K151" s="214" t="s">
        <v>1</v>
      </c>
      <c r="L151" s="219"/>
      <c r="M151" s="220" t="s">
        <v>1</v>
      </c>
      <c r="N151" s="221" t="s">
        <v>42</v>
      </c>
      <c r="O151" s="77"/>
      <c r="P151" s="183">
        <f>O151*H151</f>
        <v>0</v>
      </c>
      <c r="Q151" s="183">
        <v>0</v>
      </c>
      <c r="R151" s="183">
        <f>Q151*H151</f>
        <v>0</v>
      </c>
      <c r="S151" s="183">
        <v>0</v>
      </c>
      <c r="T151" s="18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85" t="s">
        <v>363</v>
      </c>
      <c r="AT151" s="185" t="s">
        <v>550</v>
      </c>
      <c r="AU151" s="185" t="s">
        <v>85</v>
      </c>
      <c r="AY151" s="19" t="s">
        <v>321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9" t="s">
        <v>8</v>
      </c>
      <c r="BK151" s="186">
        <f>ROUND(I151*H151,0)</f>
        <v>0</v>
      </c>
      <c r="BL151" s="19" t="s">
        <v>91</v>
      </c>
      <c r="BM151" s="185" t="s">
        <v>614</v>
      </c>
    </row>
    <row r="152" s="2" customFormat="1" ht="37.8" customHeight="1">
      <c r="A152" s="38"/>
      <c r="B152" s="173"/>
      <c r="C152" s="174" t="s">
        <v>471</v>
      </c>
      <c r="D152" s="174" t="s">
        <v>323</v>
      </c>
      <c r="E152" s="175" t="s">
        <v>3124</v>
      </c>
      <c r="F152" s="176" t="s">
        <v>3125</v>
      </c>
      <c r="G152" s="177" t="s">
        <v>418</v>
      </c>
      <c r="H152" s="178">
        <v>1</v>
      </c>
      <c r="I152" s="179"/>
      <c r="J152" s="180">
        <f>ROUND(I152*H152,0)</f>
        <v>0</v>
      </c>
      <c r="K152" s="176" t="s">
        <v>327</v>
      </c>
      <c r="L152" s="39"/>
      <c r="M152" s="181" t="s">
        <v>1</v>
      </c>
      <c r="N152" s="182" t="s">
        <v>42</v>
      </c>
      <c r="O152" s="77"/>
      <c r="P152" s="183">
        <f>O152*H152</f>
        <v>0</v>
      </c>
      <c r="Q152" s="183">
        <v>0</v>
      </c>
      <c r="R152" s="183">
        <f>Q152*H152</f>
        <v>0</v>
      </c>
      <c r="S152" s="183">
        <v>0</v>
      </c>
      <c r="T152" s="18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85" t="s">
        <v>91</v>
      </c>
      <c r="AT152" s="185" t="s">
        <v>323</v>
      </c>
      <c r="AU152" s="185" t="s">
        <v>85</v>
      </c>
      <c r="AY152" s="19" t="s">
        <v>321</v>
      </c>
      <c r="BE152" s="186">
        <f>IF(N152="základní",J152,0)</f>
        <v>0</v>
      </c>
      <c r="BF152" s="186">
        <f>IF(N152="snížená",J152,0)</f>
        <v>0</v>
      </c>
      <c r="BG152" s="186">
        <f>IF(N152="zákl. přenesená",J152,0)</f>
        <v>0</v>
      </c>
      <c r="BH152" s="186">
        <f>IF(N152="sníž. přenesená",J152,0)</f>
        <v>0</v>
      </c>
      <c r="BI152" s="186">
        <f>IF(N152="nulová",J152,0)</f>
        <v>0</v>
      </c>
      <c r="BJ152" s="19" t="s">
        <v>8</v>
      </c>
      <c r="BK152" s="186">
        <f>ROUND(I152*H152,0)</f>
        <v>0</v>
      </c>
      <c r="BL152" s="19" t="s">
        <v>91</v>
      </c>
      <c r="BM152" s="185" t="s">
        <v>629</v>
      </c>
    </row>
    <row r="153" s="2" customFormat="1" ht="16.5" customHeight="1">
      <c r="A153" s="38"/>
      <c r="B153" s="173"/>
      <c r="C153" s="212" t="s">
        <v>479</v>
      </c>
      <c r="D153" s="212" t="s">
        <v>550</v>
      </c>
      <c r="E153" s="213" t="s">
        <v>3126</v>
      </c>
      <c r="F153" s="214" t="s">
        <v>3127</v>
      </c>
      <c r="G153" s="215" t="s">
        <v>418</v>
      </c>
      <c r="H153" s="216">
        <v>1</v>
      </c>
      <c r="I153" s="217"/>
      <c r="J153" s="218">
        <f>ROUND(I153*H153,0)</f>
        <v>0</v>
      </c>
      <c r="K153" s="214" t="s">
        <v>1</v>
      </c>
      <c r="L153" s="219"/>
      <c r="M153" s="220" t="s">
        <v>1</v>
      </c>
      <c r="N153" s="221" t="s">
        <v>42</v>
      </c>
      <c r="O153" s="77"/>
      <c r="P153" s="183">
        <f>O153*H153</f>
        <v>0</v>
      </c>
      <c r="Q153" s="183">
        <v>0</v>
      </c>
      <c r="R153" s="183">
        <f>Q153*H153</f>
        <v>0</v>
      </c>
      <c r="S153" s="183">
        <v>0</v>
      </c>
      <c r="T153" s="18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85" t="s">
        <v>363</v>
      </c>
      <c r="AT153" s="185" t="s">
        <v>550</v>
      </c>
      <c r="AU153" s="185" t="s">
        <v>85</v>
      </c>
      <c r="AY153" s="19" t="s">
        <v>321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19" t="s">
        <v>8</v>
      </c>
      <c r="BK153" s="186">
        <f>ROUND(I153*H153,0)</f>
        <v>0</v>
      </c>
      <c r="BL153" s="19" t="s">
        <v>91</v>
      </c>
      <c r="BM153" s="185" t="s">
        <v>640</v>
      </c>
    </row>
    <row r="154" s="2" customFormat="1" ht="37.8" customHeight="1">
      <c r="A154" s="38"/>
      <c r="B154" s="173"/>
      <c r="C154" s="174" t="s">
        <v>494</v>
      </c>
      <c r="D154" s="174" t="s">
        <v>323</v>
      </c>
      <c r="E154" s="175" t="s">
        <v>3128</v>
      </c>
      <c r="F154" s="176" t="s">
        <v>3129</v>
      </c>
      <c r="G154" s="177" t="s">
        <v>418</v>
      </c>
      <c r="H154" s="178">
        <v>2</v>
      </c>
      <c r="I154" s="179"/>
      <c r="J154" s="180">
        <f>ROUND(I154*H154,0)</f>
        <v>0</v>
      </c>
      <c r="K154" s="176" t="s">
        <v>327</v>
      </c>
      <c r="L154" s="39"/>
      <c r="M154" s="181" t="s">
        <v>1</v>
      </c>
      <c r="N154" s="182" t="s">
        <v>42</v>
      </c>
      <c r="O154" s="77"/>
      <c r="P154" s="183">
        <f>O154*H154</f>
        <v>0</v>
      </c>
      <c r="Q154" s="183">
        <v>0</v>
      </c>
      <c r="R154" s="183">
        <f>Q154*H154</f>
        <v>0</v>
      </c>
      <c r="S154" s="183">
        <v>0</v>
      </c>
      <c r="T154" s="18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85" t="s">
        <v>91</v>
      </c>
      <c r="AT154" s="185" t="s">
        <v>323</v>
      </c>
      <c r="AU154" s="185" t="s">
        <v>85</v>
      </c>
      <c r="AY154" s="19" t="s">
        <v>321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19" t="s">
        <v>8</v>
      </c>
      <c r="BK154" s="186">
        <f>ROUND(I154*H154,0)</f>
        <v>0</v>
      </c>
      <c r="BL154" s="19" t="s">
        <v>91</v>
      </c>
      <c r="BM154" s="185" t="s">
        <v>215</v>
      </c>
    </row>
    <row r="155" s="2" customFormat="1" ht="24.15" customHeight="1">
      <c r="A155" s="38"/>
      <c r="B155" s="173"/>
      <c r="C155" s="212" t="s">
        <v>502</v>
      </c>
      <c r="D155" s="212" t="s">
        <v>550</v>
      </c>
      <c r="E155" s="213" t="s">
        <v>3130</v>
      </c>
      <c r="F155" s="214" t="s">
        <v>3131</v>
      </c>
      <c r="G155" s="215" t="s">
        <v>418</v>
      </c>
      <c r="H155" s="216">
        <v>2</v>
      </c>
      <c r="I155" s="217"/>
      <c r="J155" s="218">
        <f>ROUND(I155*H155,0)</f>
        <v>0</v>
      </c>
      <c r="K155" s="214" t="s">
        <v>1</v>
      </c>
      <c r="L155" s="219"/>
      <c r="M155" s="220" t="s">
        <v>1</v>
      </c>
      <c r="N155" s="221" t="s">
        <v>42</v>
      </c>
      <c r="O155" s="77"/>
      <c r="P155" s="183">
        <f>O155*H155</f>
        <v>0</v>
      </c>
      <c r="Q155" s="183">
        <v>0</v>
      </c>
      <c r="R155" s="183">
        <f>Q155*H155</f>
        <v>0</v>
      </c>
      <c r="S155" s="183">
        <v>0</v>
      </c>
      <c r="T155" s="18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85" t="s">
        <v>363</v>
      </c>
      <c r="AT155" s="185" t="s">
        <v>550</v>
      </c>
      <c r="AU155" s="185" t="s">
        <v>85</v>
      </c>
      <c r="AY155" s="19" t="s">
        <v>321</v>
      </c>
      <c r="BE155" s="186">
        <f>IF(N155="základní",J155,0)</f>
        <v>0</v>
      </c>
      <c r="BF155" s="186">
        <f>IF(N155="snížená",J155,0)</f>
        <v>0</v>
      </c>
      <c r="BG155" s="186">
        <f>IF(N155="zákl. přenesená",J155,0)</f>
        <v>0</v>
      </c>
      <c r="BH155" s="186">
        <f>IF(N155="sníž. přenesená",J155,0)</f>
        <v>0</v>
      </c>
      <c r="BI155" s="186">
        <f>IF(N155="nulová",J155,0)</f>
        <v>0</v>
      </c>
      <c r="BJ155" s="19" t="s">
        <v>8</v>
      </c>
      <c r="BK155" s="186">
        <f>ROUND(I155*H155,0)</f>
        <v>0</v>
      </c>
      <c r="BL155" s="19" t="s">
        <v>91</v>
      </c>
      <c r="BM155" s="185" t="s">
        <v>666</v>
      </c>
    </row>
    <row r="156" s="2" customFormat="1" ht="21.75" customHeight="1">
      <c r="A156" s="38"/>
      <c r="B156" s="173"/>
      <c r="C156" s="174" t="s">
        <v>506</v>
      </c>
      <c r="D156" s="174" t="s">
        <v>323</v>
      </c>
      <c r="E156" s="175" t="s">
        <v>3132</v>
      </c>
      <c r="F156" s="176" t="s">
        <v>3133</v>
      </c>
      <c r="G156" s="177" t="s">
        <v>355</v>
      </c>
      <c r="H156" s="178">
        <v>450</v>
      </c>
      <c r="I156" s="179"/>
      <c r="J156" s="180">
        <f>ROUND(I156*H156,0)</f>
        <v>0</v>
      </c>
      <c r="K156" s="176" t="s">
        <v>1</v>
      </c>
      <c r="L156" s="39"/>
      <c r="M156" s="181" t="s">
        <v>1</v>
      </c>
      <c r="N156" s="182" t="s">
        <v>42</v>
      </c>
      <c r="O156" s="77"/>
      <c r="P156" s="183">
        <f>O156*H156</f>
        <v>0</v>
      </c>
      <c r="Q156" s="183">
        <v>0</v>
      </c>
      <c r="R156" s="183">
        <f>Q156*H156</f>
        <v>0</v>
      </c>
      <c r="S156" s="183">
        <v>0</v>
      </c>
      <c r="T156" s="18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85" t="s">
        <v>91</v>
      </c>
      <c r="AT156" s="185" t="s">
        <v>323</v>
      </c>
      <c r="AU156" s="185" t="s">
        <v>85</v>
      </c>
      <c r="AY156" s="19" t="s">
        <v>321</v>
      </c>
      <c r="BE156" s="186">
        <f>IF(N156="základní",J156,0)</f>
        <v>0</v>
      </c>
      <c r="BF156" s="186">
        <f>IF(N156="snížená",J156,0)</f>
        <v>0</v>
      </c>
      <c r="BG156" s="186">
        <f>IF(N156="zákl. přenesená",J156,0)</f>
        <v>0</v>
      </c>
      <c r="BH156" s="186">
        <f>IF(N156="sníž. přenesená",J156,0)</f>
        <v>0</v>
      </c>
      <c r="BI156" s="186">
        <f>IF(N156="nulová",J156,0)</f>
        <v>0</v>
      </c>
      <c r="BJ156" s="19" t="s">
        <v>8</v>
      </c>
      <c r="BK156" s="186">
        <f>ROUND(I156*H156,0)</f>
        <v>0</v>
      </c>
      <c r="BL156" s="19" t="s">
        <v>91</v>
      </c>
      <c r="BM156" s="185" t="s">
        <v>701</v>
      </c>
    </row>
    <row r="157" s="2" customFormat="1" ht="24.15" customHeight="1">
      <c r="A157" s="38"/>
      <c r="B157" s="173"/>
      <c r="C157" s="174" t="s">
        <v>511</v>
      </c>
      <c r="D157" s="174" t="s">
        <v>323</v>
      </c>
      <c r="E157" s="175" t="s">
        <v>3134</v>
      </c>
      <c r="F157" s="176" t="s">
        <v>3135</v>
      </c>
      <c r="G157" s="177" t="s">
        <v>497</v>
      </c>
      <c r="H157" s="178">
        <v>225</v>
      </c>
      <c r="I157" s="179"/>
      <c r="J157" s="180">
        <f>ROUND(I157*H157,0)</f>
        <v>0</v>
      </c>
      <c r="K157" s="176" t="s">
        <v>327</v>
      </c>
      <c r="L157" s="39"/>
      <c r="M157" s="181" t="s">
        <v>1</v>
      </c>
      <c r="N157" s="182" t="s">
        <v>42</v>
      </c>
      <c r="O157" s="77"/>
      <c r="P157" s="183">
        <f>O157*H157</f>
        <v>0</v>
      </c>
      <c r="Q157" s="183">
        <v>0</v>
      </c>
      <c r="R157" s="183">
        <f>Q157*H157</f>
        <v>0</v>
      </c>
      <c r="S157" s="183">
        <v>0</v>
      </c>
      <c r="T157" s="18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85" t="s">
        <v>91</v>
      </c>
      <c r="AT157" s="185" t="s">
        <v>323</v>
      </c>
      <c r="AU157" s="185" t="s">
        <v>85</v>
      </c>
      <c r="AY157" s="19" t="s">
        <v>321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19" t="s">
        <v>8</v>
      </c>
      <c r="BK157" s="186">
        <f>ROUND(I157*H157,0)</f>
        <v>0</v>
      </c>
      <c r="BL157" s="19" t="s">
        <v>91</v>
      </c>
      <c r="BM157" s="185" t="s">
        <v>720</v>
      </c>
    </row>
    <row r="158" s="2" customFormat="1" ht="24.15" customHeight="1">
      <c r="A158" s="38"/>
      <c r="B158" s="173"/>
      <c r="C158" s="174" t="s">
        <v>516</v>
      </c>
      <c r="D158" s="174" t="s">
        <v>323</v>
      </c>
      <c r="E158" s="175" t="s">
        <v>3136</v>
      </c>
      <c r="F158" s="176" t="s">
        <v>3137</v>
      </c>
      <c r="G158" s="177" t="s">
        <v>497</v>
      </c>
      <c r="H158" s="178">
        <v>50</v>
      </c>
      <c r="I158" s="179"/>
      <c r="J158" s="180">
        <f>ROUND(I158*H158,0)</f>
        <v>0</v>
      </c>
      <c r="K158" s="176" t="s">
        <v>327</v>
      </c>
      <c r="L158" s="39"/>
      <c r="M158" s="181" t="s">
        <v>1</v>
      </c>
      <c r="N158" s="182" t="s">
        <v>42</v>
      </c>
      <c r="O158" s="77"/>
      <c r="P158" s="183">
        <f>O158*H158</f>
        <v>0</v>
      </c>
      <c r="Q158" s="183">
        <v>0</v>
      </c>
      <c r="R158" s="183">
        <f>Q158*H158</f>
        <v>0</v>
      </c>
      <c r="S158" s="183">
        <v>0</v>
      </c>
      <c r="T158" s="18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85" t="s">
        <v>91</v>
      </c>
      <c r="AT158" s="185" t="s">
        <v>323</v>
      </c>
      <c r="AU158" s="185" t="s">
        <v>85</v>
      </c>
      <c r="AY158" s="19" t="s">
        <v>321</v>
      </c>
      <c r="BE158" s="186">
        <f>IF(N158="základní",J158,0)</f>
        <v>0</v>
      </c>
      <c r="BF158" s="186">
        <f>IF(N158="snížená",J158,0)</f>
        <v>0</v>
      </c>
      <c r="BG158" s="186">
        <f>IF(N158="zákl. přenesená",J158,0)</f>
        <v>0</v>
      </c>
      <c r="BH158" s="186">
        <f>IF(N158="sníž. přenesená",J158,0)</f>
        <v>0</v>
      </c>
      <c r="BI158" s="186">
        <f>IF(N158="nulová",J158,0)</f>
        <v>0</v>
      </c>
      <c r="BJ158" s="19" t="s">
        <v>8</v>
      </c>
      <c r="BK158" s="186">
        <f>ROUND(I158*H158,0)</f>
        <v>0</v>
      </c>
      <c r="BL158" s="19" t="s">
        <v>91</v>
      </c>
      <c r="BM158" s="185" t="s">
        <v>730</v>
      </c>
    </row>
    <row r="159" s="2" customFormat="1" ht="24.15" customHeight="1">
      <c r="A159" s="38"/>
      <c r="B159" s="173"/>
      <c r="C159" s="174" t="s">
        <v>523</v>
      </c>
      <c r="D159" s="174" t="s">
        <v>323</v>
      </c>
      <c r="E159" s="175" t="s">
        <v>3138</v>
      </c>
      <c r="F159" s="176" t="s">
        <v>3139</v>
      </c>
      <c r="G159" s="177" t="s">
        <v>418</v>
      </c>
      <c r="H159" s="178">
        <v>56</v>
      </c>
      <c r="I159" s="179"/>
      <c r="J159" s="180">
        <f>ROUND(I159*H159,0)</f>
        <v>0</v>
      </c>
      <c r="K159" s="176" t="s">
        <v>327</v>
      </c>
      <c r="L159" s="39"/>
      <c r="M159" s="181" t="s">
        <v>1</v>
      </c>
      <c r="N159" s="182" t="s">
        <v>42</v>
      </c>
      <c r="O159" s="77"/>
      <c r="P159" s="183">
        <f>O159*H159</f>
        <v>0</v>
      </c>
      <c r="Q159" s="183">
        <v>0</v>
      </c>
      <c r="R159" s="183">
        <f>Q159*H159</f>
        <v>0</v>
      </c>
      <c r="S159" s="183">
        <v>0</v>
      </c>
      <c r="T159" s="18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85" t="s">
        <v>91</v>
      </c>
      <c r="AT159" s="185" t="s">
        <v>323</v>
      </c>
      <c r="AU159" s="185" t="s">
        <v>85</v>
      </c>
      <c r="AY159" s="19" t="s">
        <v>321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19" t="s">
        <v>8</v>
      </c>
      <c r="BK159" s="186">
        <f>ROUND(I159*H159,0)</f>
        <v>0</v>
      </c>
      <c r="BL159" s="19" t="s">
        <v>91</v>
      </c>
      <c r="BM159" s="185" t="s">
        <v>737</v>
      </c>
    </row>
    <row r="160" s="12" customFormat="1" ht="20.88" customHeight="1">
      <c r="A160" s="12"/>
      <c r="B160" s="160"/>
      <c r="C160" s="12"/>
      <c r="D160" s="161" t="s">
        <v>76</v>
      </c>
      <c r="E160" s="171" t="s">
        <v>3140</v>
      </c>
      <c r="F160" s="171" t="s">
        <v>3141</v>
      </c>
      <c r="G160" s="12"/>
      <c r="H160" s="12"/>
      <c r="I160" s="163"/>
      <c r="J160" s="172">
        <f>BK160</f>
        <v>0</v>
      </c>
      <c r="K160" s="12"/>
      <c r="L160" s="160"/>
      <c r="M160" s="165"/>
      <c r="N160" s="166"/>
      <c r="O160" s="166"/>
      <c r="P160" s="167">
        <f>SUM(P161:P183)</f>
        <v>0</v>
      </c>
      <c r="Q160" s="166"/>
      <c r="R160" s="167">
        <f>SUM(R161:R183)</f>
        <v>0</v>
      </c>
      <c r="S160" s="166"/>
      <c r="T160" s="168">
        <f>SUM(T161:T183)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61" t="s">
        <v>8</v>
      </c>
      <c r="AT160" s="169" t="s">
        <v>76</v>
      </c>
      <c r="AU160" s="169" t="s">
        <v>85</v>
      </c>
      <c r="AY160" s="161" t="s">
        <v>321</v>
      </c>
      <c r="BK160" s="170">
        <f>SUM(BK161:BK183)</f>
        <v>0</v>
      </c>
    </row>
    <row r="161" s="2" customFormat="1" ht="24.15" customHeight="1">
      <c r="A161" s="38"/>
      <c r="B161" s="173"/>
      <c r="C161" s="174" t="s">
        <v>530</v>
      </c>
      <c r="D161" s="174" t="s">
        <v>323</v>
      </c>
      <c r="E161" s="175" t="s">
        <v>3142</v>
      </c>
      <c r="F161" s="176" t="s">
        <v>3143</v>
      </c>
      <c r="G161" s="177" t="s">
        <v>418</v>
      </c>
      <c r="H161" s="178">
        <v>1</v>
      </c>
      <c r="I161" s="179"/>
      <c r="J161" s="180">
        <f>ROUND(I161*H161,0)</f>
        <v>0</v>
      </c>
      <c r="K161" s="176" t="s">
        <v>327</v>
      </c>
      <c r="L161" s="39"/>
      <c r="M161" s="181" t="s">
        <v>1</v>
      </c>
      <c r="N161" s="182" t="s">
        <v>42</v>
      </c>
      <c r="O161" s="77"/>
      <c r="P161" s="183">
        <f>O161*H161</f>
        <v>0</v>
      </c>
      <c r="Q161" s="183">
        <v>0</v>
      </c>
      <c r="R161" s="183">
        <f>Q161*H161</f>
        <v>0</v>
      </c>
      <c r="S161" s="183">
        <v>0</v>
      </c>
      <c r="T161" s="18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85" t="s">
        <v>91</v>
      </c>
      <c r="AT161" s="185" t="s">
        <v>323</v>
      </c>
      <c r="AU161" s="185" t="s">
        <v>88</v>
      </c>
      <c r="AY161" s="19" t="s">
        <v>321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19" t="s">
        <v>8</v>
      </c>
      <c r="BK161" s="186">
        <f>ROUND(I161*H161,0)</f>
        <v>0</v>
      </c>
      <c r="BL161" s="19" t="s">
        <v>91</v>
      </c>
      <c r="BM161" s="185" t="s">
        <v>747</v>
      </c>
    </row>
    <row r="162" s="2" customFormat="1" ht="21.75" customHeight="1">
      <c r="A162" s="38"/>
      <c r="B162" s="173"/>
      <c r="C162" s="174" t="s">
        <v>535</v>
      </c>
      <c r="D162" s="174" t="s">
        <v>323</v>
      </c>
      <c r="E162" s="175" t="s">
        <v>1112</v>
      </c>
      <c r="F162" s="176" t="s">
        <v>3144</v>
      </c>
      <c r="G162" s="177" t="s">
        <v>418</v>
      </c>
      <c r="H162" s="178">
        <v>1</v>
      </c>
      <c r="I162" s="179"/>
      <c r="J162" s="180">
        <f>ROUND(I162*H162,0)</f>
        <v>0</v>
      </c>
      <c r="K162" s="176" t="s">
        <v>1</v>
      </c>
      <c r="L162" s="39"/>
      <c r="M162" s="181" t="s">
        <v>1</v>
      </c>
      <c r="N162" s="182" t="s">
        <v>42</v>
      </c>
      <c r="O162" s="77"/>
      <c r="P162" s="183">
        <f>O162*H162</f>
        <v>0</v>
      </c>
      <c r="Q162" s="183">
        <v>0</v>
      </c>
      <c r="R162" s="183">
        <f>Q162*H162</f>
        <v>0</v>
      </c>
      <c r="S162" s="183">
        <v>0</v>
      </c>
      <c r="T162" s="18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85" t="s">
        <v>91</v>
      </c>
      <c r="AT162" s="185" t="s">
        <v>323</v>
      </c>
      <c r="AU162" s="185" t="s">
        <v>88</v>
      </c>
      <c r="AY162" s="19" t="s">
        <v>321</v>
      </c>
      <c r="BE162" s="186">
        <f>IF(N162="základní",J162,0)</f>
        <v>0</v>
      </c>
      <c r="BF162" s="186">
        <f>IF(N162="snížená",J162,0)</f>
        <v>0</v>
      </c>
      <c r="BG162" s="186">
        <f>IF(N162="zákl. přenesená",J162,0)</f>
        <v>0</v>
      </c>
      <c r="BH162" s="186">
        <f>IF(N162="sníž. přenesená",J162,0)</f>
        <v>0</v>
      </c>
      <c r="BI162" s="186">
        <f>IF(N162="nulová",J162,0)</f>
        <v>0</v>
      </c>
      <c r="BJ162" s="19" t="s">
        <v>8</v>
      </c>
      <c r="BK162" s="186">
        <f>ROUND(I162*H162,0)</f>
        <v>0</v>
      </c>
      <c r="BL162" s="19" t="s">
        <v>91</v>
      </c>
      <c r="BM162" s="185" t="s">
        <v>761</v>
      </c>
    </row>
    <row r="163" s="2" customFormat="1" ht="21.75" customHeight="1">
      <c r="A163" s="38"/>
      <c r="B163" s="173"/>
      <c r="C163" s="174" t="s">
        <v>540</v>
      </c>
      <c r="D163" s="174" t="s">
        <v>323</v>
      </c>
      <c r="E163" s="175" t="s">
        <v>1034</v>
      </c>
      <c r="F163" s="176" t="s">
        <v>3145</v>
      </c>
      <c r="G163" s="177" t="s">
        <v>418</v>
      </c>
      <c r="H163" s="178">
        <v>1</v>
      </c>
      <c r="I163" s="179"/>
      <c r="J163" s="180">
        <f>ROUND(I163*H163,0)</f>
        <v>0</v>
      </c>
      <c r="K163" s="176" t="s">
        <v>1</v>
      </c>
      <c r="L163" s="39"/>
      <c r="M163" s="181" t="s">
        <v>1</v>
      </c>
      <c r="N163" s="182" t="s">
        <v>42</v>
      </c>
      <c r="O163" s="77"/>
      <c r="P163" s="183">
        <f>O163*H163</f>
        <v>0</v>
      </c>
      <c r="Q163" s="183">
        <v>0</v>
      </c>
      <c r="R163" s="183">
        <f>Q163*H163</f>
        <v>0</v>
      </c>
      <c r="S163" s="183">
        <v>0</v>
      </c>
      <c r="T163" s="18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85" t="s">
        <v>91</v>
      </c>
      <c r="AT163" s="185" t="s">
        <v>323</v>
      </c>
      <c r="AU163" s="185" t="s">
        <v>88</v>
      </c>
      <c r="AY163" s="19" t="s">
        <v>321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19" t="s">
        <v>8</v>
      </c>
      <c r="BK163" s="186">
        <f>ROUND(I163*H163,0)</f>
        <v>0</v>
      </c>
      <c r="BL163" s="19" t="s">
        <v>91</v>
      </c>
      <c r="BM163" s="185" t="s">
        <v>771</v>
      </c>
    </row>
    <row r="164" s="2" customFormat="1" ht="24.15" customHeight="1">
      <c r="A164" s="38"/>
      <c r="B164" s="173"/>
      <c r="C164" s="174" t="s">
        <v>544</v>
      </c>
      <c r="D164" s="174" t="s">
        <v>323</v>
      </c>
      <c r="E164" s="175" t="s">
        <v>1038</v>
      </c>
      <c r="F164" s="176" t="s">
        <v>3146</v>
      </c>
      <c r="G164" s="177" t="s">
        <v>3147</v>
      </c>
      <c r="H164" s="178">
        <v>1</v>
      </c>
      <c r="I164" s="179"/>
      <c r="J164" s="180">
        <f>ROUND(I164*H164,0)</f>
        <v>0</v>
      </c>
      <c r="K164" s="176" t="s">
        <v>1</v>
      </c>
      <c r="L164" s="39"/>
      <c r="M164" s="181" t="s">
        <v>1</v>
      </c>
      <c r="N164" s="182" t="s">
        <v>42</v>
      </c>
      <c r="O164" s="77"/>
      <c r="P164" s="183">
        <f>O164*H164</f>
        <v>0</v>
      </c>
      <c r="Q164" s="183">
        <v>0</v>
      </c>
      <c r="R164" s="183">
        <f>Q164*H164</f>
        <v>0</v>
      </c>
      <c r="S164" s="183">
        <v>0</v>
      </c>
      <c r="T164" s="18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85" t="s">
        <v>91</v>
      </c>
      <c r="AT164" s="185" t="s">
        <v>323</v>
      </c>
      <c r="AU164" s="185" t="s">
        <v>88</v>
      </c>
      <c r="AY164" s="19" t="s">
        <v>321</v>
      </c>
      <c r="BE164" s="186">
        <f>IF(N164="základní",J164,0)</f>
        <v>0</v>
      </c>
      <c r="BF164" s="186">
        <f>IF(N164="snížená",J164,0)</f>
        <v>0</v>
      </c>
      <c r="BG164" s="186">
        <f>IF(N164="zákl. přenesená",J164,0)</f>
        <v>0</v>
      </c>
      <c r="BH164" s="186">
        <f>IF(N164="sníž. přenesená",J164,0)</f>
        <v>0</v>
      </c>
      <c r="BI164" s="186">
        <f>IF(N164="nulová",J164,0)</f>
        <v>0</v>
      </c>
      <c r="BJ164" s="19" t="s">
        <v>8</v>
      </c>
      <c r="BK164" s="186">
        <f>ROUND(I164*H164,0)</f>
        <v>0</v>
      </c>
      <c r="BL164" s="19" t="s">
        <v>91</v>
      </c>
      <c r="BM164" s="185" t="s">
        <v>810</v>
      </c>
    </row>
    <row r="165" s="2" customFormat="1" ht="21.75" customHeight="1">
      <c r="A165" s="38"/>
      <c r="B165" s="173"/>
      <c r="C165" s="174" t="s">
        <v>549</v>
      </c>
      <c r="D165" s="174" t="s">
        <v>323</v>
      </c>
      <c r="E165" s="175" t="s">
        <v>1058</v>
      </c>
      <c r="F165" s="176" t="s">
        <v>3148</v>
      </c>
      <c r="G165" s="177" t="s">
        <v>3147</v>
      </c>
      <c r="H165" s="178">
        <v>1</v>
      </c>
      <c r="I165" s="179"/>
      <c r="J165" s="180">
        <f>ROUND(I165*H165,0)</f>
        <v>0</v>
      </c>
      <c r="K165" s="176" t="s">
        <v>1</v>
      </c>
      <c r="L165" s="39"/>
      <c r="M165" s="181" t="s">
        <v>1</v>
      </c>
      <c r="N165" s="182" t="s">
        <v>42</v>
      </c>
      <c r="O165" s="77"/>
      <c r="P165" s="183">
        <f>O165*H165</f>
        <v>0</v>
      </c>
      <c r="Q165" s="183">
        <v>0</v>
      </c>
      <c r="R165" s="183">
        <f>Q165*H165</f>
        <v>0</v>
      </c>
      <c r="S165" s="183">
        <v>0</v>
      </c>
      <c r="T165" s="18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85" t="s">
        <v>91</v>
      </c>
      <c r="AT165" s="185" t="s">
        <v>323</v>
      </c>
      <c r="AU165" s="185" t="s">
        <v>88</v>
      </c>
      <c r="AY165" s="19" t="s">
        <v>321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19" t="s">
        <v>8</v>
      </c>
      <c r="BK165" s="186">
        <f>ROUND(I165*H165,0)</f>
        <v>0</v>
      </c>
      <c r="BL165" s="19" t="s">
        <v>91</v>
      </c>
      <c r="BM165" s="185" t="s">
        <v>820</v>
      </c>
    </row>
    <row r="166" s="2" customFormat="1" ht="21.75" customHeight="1">
      <c r="A166" s="38"/>
      <c r="B166" s="173"/>
      <c r="C166" s="174" t="s">
        <v>556</v>
      </c>
      <c r="D166" s="174" t="s">
        <v>323</v>
      </c>
      <c r="E166" s="175" t="s">
        <v>1063</v>
      </c>
      <c r="F166" s="176" t="s">
        <v>3149</v>
      </c>
      <c r="G166" s="177" t="s">
        <v>3147</v>
      </c>
      <c r="H166" s="178">
        <v>1</v>
      </c>
      <c r="I166" s="179"/>
      <c r="J166" s="180">
        <f>ROUND(I166*H166,0)</f>
        <v>0</v>
      </c>
      <c r="K166" s="176" t="s">
        <v>1</v>
      </c>
      <c r="L166" s="39"/>
      <c r="M166" s="181" t="s">
        <v>1</v>
      </c>
      <c r="N166" s="182" t="s">
        <v>42</v>
      </c>
      <c r="O166" s="77"/>
      <c r="P166" s="183">
        <f>O166*H166</f>
        <v>0</v>
      </c>
      <c r="Q166" s="183">
        <v>0</v>
      </c>
      <c r="R166" s="183">
        <f>Q166*H166</f>
        <v>0</v>
      </c>
      <c r="S166" s="183">
        <v>0</v>
      </c>
      <c r="T166" s="18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85" t="s">
        <v>91</v>
      </c>
      <c r="AT166" s="185" t="s">
        <v>323</v>
      </c>
      <c r="AU166" s="185" t="s">
        <v>88</v>
      </c>
      <c r="AY166" s="19" t="s">
        <v>321</v>
      </c>
      <c r="BE166" s="186">
        <f>IF(N166="základní",J166,0)</f>
        <v>0</v>
      </c>
      <c r="BF166" s="186">
        <f>IF(N166="snížená",J166,0)</f>
        <v>0</v>
      </c>
      <c r="BG166" s="186">
        <f>IF(N166="zákl. přenesená",J166,0)</f>
        <v>0</v>
      </c>
      <c r="BH166" s="186">
        <f>IF(N166="sníž. přenesená",J166,0)</f>
        <v>0</v>
      </c>
      <c r="BI166" s="186">
        <f>IF(N166="nulová",J166,0)</f>
        <v>0</v>
      </c>
      <c r="BJ166" s="19" t="s">
        <v>8</v>
      </c>
      <c r="BK166" s="186">
        <f>ROUND(I166*H166,0)</f>
        <v>0</v>
      </c>
      <c r="BL166" s="19" t="s">
        <v>91</v>
      </c>
      <c r="BM166" s="185" t="s">
        <v>829</v>
      </c>
    </row>
    <row r="167" s="2" customFormat="1" ht="16.5" customHeight="1">
      <c r="A167" s="38"/>
      <c r="B167" s="173"/>
      <c r="C167" s="174" t="s">
        <v>265</v>
      </c>
      <c r="D167" s="174" t="s">
        <v>323</v>
      </c>
      <c r="E167" s="175" t="s">
        <v>1068</v>
      </c>
      <c r="F167" s="176" t="s">
        <v>3150</v>
      </c>
      <c r="G167" s="177" t="s">
        <v>418</v>
      </c>
      <c r="H167" s="178">
        <v>4</v>
      </c>
      <c r="I167" s="179"/>
      <c r="J167" s="180">
        <f>ROUND(I167*H167,0)</f>
        <v>0</v>
      </c>
      <c r="K167" s="176" t="s">
        <v>1</v>
      </c>
      <c r="L167" s="39"/>
      <c r="M167" s="181" t="s">
        <v>1</v>
      </c>
      <c r="N167" s="182" t="s">
        <v>42</v>
      </c>
      <c r="O167" s="77"/>
      <c r="P167" s="183">
        <f>O167*H167</f>
        <v>0</v>
      </c>
      <c r="Q167" s="183">
        <v>0</v>
      </c>
      <c r="R167" s="183">
        <f>Q167*H167</f>
        <v>0</v>
      </c>
      <c r="S167" s="183">
        <v>0</v>
      </c>
      <c r="T167" s="18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85" t="s">
        <v>91</v>
      </c>
      <c r="AT167" s="185" t="s">
        <v>323</v>
      </c>
      <c r="AU167" s="185" t="s">
        <v>88</v>
      </c>
      <c r="AY167" s="19" t="s">
        <v>321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19" t="s">
        <v>8</v>
      </c>
      <c r="BK167" s="186">
        <f>ROUND(I167*H167,0)</f>
        <v>0</v>
      </c>
      <c r="BL167" s="19" t="s">
        <v>91</v>
      </c>
      <c r="BM167" s="185" t="s">
        <v>842</v>
      </c>
    </row>
    <row r="168" s="2" customFormat="1" ht="16.5" customHeight="1">
      <c r="A168" s="38"/>
      <c r="B168" s="173"/>
      <c r="C168" s="174" t="s">
        <v>563</v>
      </c>
      <c r="D168" s="174" t="s">
        <v>323</v>
      </c>
      <c r="E168" s="175" t="s">
        <v>1080</v>
      </c>
      <c r="F168" s="176" t="s">
        <v>3151</v>
      </c>
      <c r="G168" s="177" t="s">
        <v>2307</v>
      </c>
      <c r="H168" s="178">
        <v>1</v>
      </c>
      <c r="I168" s="179"/>
      <c r="J168" s="180">
        <f>ROUND(I168*H168,0)</f>
        <v>0</v>
      </c>
      <c r="K168" s="176" t="s">
        <v>1</v>
      </c>
      <c r="L168" s="39"/>
      <c r="M168" s="181" t="s">
        <v>1</v>
      </c>
      <c r="N168" s="182" t="s">
        <v>42</v>
      </c>
      <c r="O168" s="77"/>
      <c r="P168" s="183">
        <f>O168*H168</f>
        <v>0</v>
      </c>
      <c r="Q168" s="183">
        <v>0</v>
      </c>
      <c r="R168" s="183">
        <f>Q168*H168</f>
        <v>0</v>
      </c>
      <c r="S168" s="183">
        <v>0</v>
      </c>
      <c r="T168" s="18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85" t="s">
        <v>91</v>
      </c>
      <c r="AT168" s="185" t="s">
        <v>323</v>
      </c>
      <c r="AU168" s="185" t="s">
        <v>88</v>
      </c>
      <c r="AY168" s="19" t="s">
        <v>321</v>
      </c>
      <c r="BE168" s="186">
        <f>IF(N168="základní",J168,0)</f>
        <v>0</v>
      </c>
      <c r="BF168" s="186">
        <f>IF(N168="snížená",J168,0)</f>
        <v>0</v>
      </c>
      <c r="BG168" s="186">
        <f>IF(N168="zákl. přenesená",J168,0)</f>
        <v>0</v>
      </c>
      <c r="BH168" s="186">
        <f>IF(N168="sníž. přenesená",J168,0)</f>
        <v>0</v>
      </c>
      <c r="BI168" s="186">
        <f>IF(N168="nulová",J168,0)</f>
        <v>0</v>
      </c>
      <c r="BJ168" s="19" t="s">
        <v>8</v>
      </c>
      <c r="BK168" s="186">
        <f>ROUND(I168*H168,0)</f>
        <v>0</v>
      </c>
      <c r="BL168" s="19" t="s">
        <v>91</v>
      </c>
      <c r="BM168" s="185" t="s">
        <v>874</v>
      </c>
    </row>
    <row r="169" s="2" customFormat="1" ht="33" customHeight="1">
      <c r="A169" s="38"/>
      <c r="B169" s="173"/>
      <c r="C169" s="174" t="s">
        <v>567</v>
      </c>
      <c r="D169" s="174" t="s">
        <v>323</v>
      </c>
      <c r="E169" s="175" t="s">
        <v>3152</v>
      </c>
      <c r="F169" s="176" t="s">
        <v>3153</v>
      </c>
      <c r="G169" s="177" t="s">
        <v>497</v>
      </c>
      <c r="H169" s="178">
        <v>15</v>
      </c>
      <c r="I169" s="179"/>
      <c r="J169" s="180">
        <f>ROUND(I169*H169,0)</f>
        <v>0</v>
      </c>
      <c r="K169" s="176" t="s">
        <v>327</v>
      </c>
      <c r="L169" s="39"/>
      <c r="M169" s="181" t="s">
        <v>1</v>
      </c>
      <c r="N169" s="182" t="s">
        <v>42</v>
      </c>
      <c r="O169" s="77"/>
      <c r="P169" s="183">
        <f>O169*H169</f>
        <v>0</v>
      </c>
      <c r="Q169" s="183">
        <v>0</v>
      </c>
      <c r="R169" s="183">
        <f>Q169*H169</f>
        <v>0</v>
      </c>
      <c r="S169" s="183">
        <v>0</v>
      </c>
      <c r="T169" s="18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85" t="s">
        <v>91</v>
      </c>
      <c r="AT169" s="185" t="s">
        <v>323</v>
      </c>
      <c r="AU169" s="185" t="s">
        <v>88</v>
      </c>
      <c r="AY169" s="19" t="s">
        <v>321</v>
      </c>
      <c r="BE169" s="186">
        <f>IF(N169="základní",J169,0)</f>
        <v>0</v>
      </c>
      <c r="BF169" s="186">
        <f>IF(N169="snížená",J169,0)</f>
        <v>0</v>
      </c>
      <c r="BG169" s="186">
        <f>IF(N169="zákl. přenesená",J169,0)</f>
        <v>0</v>
      </c>
      <c r="BH169" s="186">
        <f>IF(N169="sníž. přenesená",J169,0)</f>
        <v>0</v>
      </c>
      <c r="BI169" s="186">
        <f>IF(N169="nulová",J169,0)</f>
        <v>0</v>
      </c>
      <c r="BJ169" s="19" t="s">
        <v>8</v>
      </c>
      <c r="BK169" s="186">
        <f>ROUND(I169*H169,0)</f>
        <v>0</v>
      </c>
      <c r="BL169" s="19" t="s">
        <v>91</v>
      </c>
      <c r="BM169" s="185" t="s">
        <v>245</v>
      </c>
    </row>
    <row r="170" s="2" customFormat="1" ht="24.15" customHeight="1">
      <c r="A170" s="38"/>
      <c r="B170" s="173"/>
      <c r="C170" s="212" t="s">
        <v>572</v>
      </c>
      <c r="D170" s="212" t="s">
        <v>550</v>
      </c>
      <c r="E170" s="213" t="s">
        <v>3154</v>
      </c>
      <c r="F170" s="214" t="s">
        <v>3155</v>
      </c>
      <c r="G170" s="215" t="s">
        <v>497</v>
      </c>
      <c r="H170" s="216">
        <v>15</v>
      </c>
      <c r="I170" s="217"/>
      <c r="J170" s="218">
        <f>ROUND(I170*H170,0)</f>
        <v>0</v>
      </c>
      <c r="K170" s="214" t="s">
        <v>327</v>
      </c>
      <c r="L170" s="219"/>
      <c r="M170" s="220" t="s">
        <v>1</v>
      </c>
      <c r="N170" s="221" t="s">
        <v>42</v>
      </c>
      <c r="O170" s="77"/>
      <c r="P170" s="183">
        <f>O170*H170</f>
        <v>0</v>
      </c>
      <c r="Q170" s="183">
        <v>0</v>
      </c>
      <c r="R170" s="183">
        <f>Q170*H170</f>
        <v>0</v>
      </c>
      <c r="S170" s="183">
        <v>0</v>
      </c>
      <c r="T170" s="18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85" t="s">
        <v>363</v>
      </c>
      <c r="AT170" s="185" t="s">
        <v>550</v>
      </c>
      <c r="AU170" s="185" t="s">
        <v>88</v>
      </c>
      <c r="AY170" s="19" t="s">
        <v>321</v>
      </c>
      <c r="BE170" s="186">
        <f>IF(N170="základní",J170,0)</f>
        <v>0</v>
      </c>
      <c r="BF170" s="186">
        <f>IF(N170="snížená",J170,0)</f>
        <v>0</v>
      </c>
      <c r="BG170" s="186">
        <f>IF(N170="zákl. přenesená",J170,0)</f>
        <v>0</v>
      </c>
      <c r="BH170" s="186">
        <f>IF(N170="sníž. přenesená",J170,0)</f>
        <v>0</v>
      </c>
      <c r="BI170" s="186">
        <f>IF(N170="nulová",J170,0)</f>
        <v>0</v>
      </c>
      <c r="BJ170" s="19" t="s">
        <v>8</v>
      </c>
      <c r="BK170" s="186">
        <f>ROUND(I170*H170,0)</f>
        <v>0</v>
      </c>
      <c r="BL170" s="19" t="s">
        <v>91</v>
      </c>
      <c r="BM170" s="185" t="s">
        <v>893</v>
      </c>
    </row>
    <row r="171" s="13" customFormat="1">
      <c r="A171" s="13"/>
      <c r="B171" s="187"/>
      <c r="C171" s="13"/>
      <c r="D171" s="188" t="s">
        <v>329</v>
      </c>
      <c r="E171" s="189" t="s">
        <v>1</v>
      </c>
      <c r="F171" s="190" t="s">
        <v>3156</v>
      </c>
      <c r="G171" s="13"/>
      <c r="H171" s="191">
        <v>15</v>
      </c>
      <c r="I171" s="192"/>
      <c r="J171" s="13"/>
      <c r="K171" s="13"/>
      <c r="L171" s="187"/>
      <c r="M171" s="193"/>
      <c r="N171" s="194"/>
      <c r="O171" s="194"/>
      <c r="P171" s="194"/>
      <c r="Q171" s="194"/>
      <c r="R171" s="194"/>
      <c r="S171" s="194"/>
      <c r="T171" s="19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9" t="s">
        <v>329</v>
      </c>
      <c r="AU171" s="189" t="s">
        <v>88</v>
      </c>
      <c r="AV171" s="13" t="s">
        <v>85</v>
      </c>
      <c r="AW171" s="13" t="s">
        <v>33</v>
      </c>
      <c r="AX171" s="13" t="s">
        <v>77</v>
      </c>
      <c r="AY171" s="189" t="s">
        <v>321</v>
      </c>
    </row>
    <row r="172" s="15" customFormat="1">
      <c r="A172" s="15"/>
      <c r="B172" s="204"/>
      <c r="C172" s="15"/>
      <c r="D172" s="188" t="s">
        <v>329</v>
      </c>
      <c r="E172" s="205" t="s">
        <v>1</v>
      </c>
      <c r="F172" s="206" t="s">
        <v>442</v>
      </c>
      <c r="G172" s="15"/>
      <c r="H172" s="207">
        <v>15</v>
      </c>
      <c r="I172" s="208"/>
      <c r="J172" s="15"/>
      <c r="K172" s="15"/>
      <c r="L172" s="204"/>
      <c r="M172" s="209"/>
      <c r="N172" s="210"/>
      <c r="O172" s="210"/>
      <c r="P172" s="210"/>
      <c r="Q172" s="210"/>
      <c r="R172" s="210"/>
      <c r="S172" s="210"/>
      <c r="T172" s="21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05" t="s">
        <v>329</v>
      </c>
      <c r="AU172" s="205" t="s">
        <v>88</v>
      </c>
      <c r="AV172" s="15" t="s">
        <v>91</v>
      </c>
      <c r="AW172" s="15" t="s">
        <v>33</v>
      </c>
      <c r="AX172" s="15" t="s">
        <v>8</v>
      </c>
      <c r="AY172" s="205" t="s">
        <v>321</v>
      </c>
    </row>
    <row r="173" s="2" customFormat="1" ht="24.15" customHeight="1">
      <c r="A173" s="38"/>
      <c r="B173" s="173"/>
      <c r="C173" s="174" t="s">
        <v>581</v>
      </c>
      <c r="D173" s="174" t="s">
        <v>323</v>
      </c>
      <c r="E173" s="175" t="s">
        <v>3157</v>
      </c>
      <c r="F173" s="176" t="s">
        <v>3158</v>
      </c>
      <c r="G173" s="177" t="s">
        <v>497</v>
      </c>
      <c r="H173" s="178">
        <v>15</v>
      </c>
      <c r="I173" s="179"/>
      <c r="J173" s="180">
        <f>ROUND(I173*H173,0)</f>
        <v>0</v>
      </c>
      <c r="K173" s="176" t="s">
        <v>327</v>
      </c>
      <c r="L173" s="39"/>
      <c r="M173" s="181" t="s">
        <v>1</v>
      </c>
      <c r="N173" s="182" t="s">
        <v>42</v>
      </c>
      <c r="O173" s="77"/>
      <c r="P173" s="183">
        <f>O173*H173</f>
        <v>0</v>
      </c>
      <c r="Q173" s="183">
        <v>0</v>
      </c>
      <c r="R173" s="183">
        <f>Q173*H173</f>
        <v>0</v>
      </c>
      <c r="S173" s="183">
        <v>0</v>
      </c>
      <c r="T173" s="18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85" t="s">
        <v>91</v>
      </c>
      <c r="AT173" s="185" t="s">
        <v>323</v>
      </c>
      <c r="AU173" s="185" t="s">
        <v>88</v>
      </c>
      <c r="AY173" s="19" t="s">
        <v>321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19" t="s">
        <v>8</v>
      </c>
      <c r="BK173" s="186">
        <f>ROUND(I173*H173,0)</f>
        <v>0</v>
      </c>
      <c r="BL173" s="19" t="s">
        <v>91</v>
      </c>
      <c r="BM173" s="185" t="s">
        <v>901</v>
      </c>
    </row>
    <row r="174" s="2" customFormat="1" ht="21.75" customHeight="1">
      <c r="A174" s="38"/>
      <c r="B174" s="173"/>
      <c r="C174" s="212" t="s">
        <v>585</v>
      </c>
      <c r="D174" s="212" t="s">
        <v>550</v>
      </c>
      <c r="E174" s="213" t="s">
        <v>3159</v>
      </c>
      <c r="F174" s="214" t="s">
        <v>3160</v>
      </c>
      <c r="G174" s="215" t="s">
        <v>497</v>
      </c>
      <c r="H174" s="216">
        <v>15</v>
      </c>
      <c r="I174" s="217"/>
      <c r="J174" s="218">
        <f>ROUND(I174*H174,0)</f>
        <v>0</v>
      </c>
      <c r="K174" s="214" t="s">
        <v>327</v>
      </c>
      <c r="L174" s="219"/>
      <c r="M174" s="220" t="s">
        <v>1</v>
      </c>
      <c r="N174" s="221" t="s">
        <v>42</v>
      </c>
      <c r="O174" s="77"/>
      <c r="P174" s="183">
        <f>O174*H174</f>
        <v>0</v>
      </c>
      <c r="Q174" s="183">
        <v>0</v>
      </c>
      <c r="R174" s="183">
        <f>Q174*H174</f>
        <v>0</v>
      </c>
      <c r="S174" s="183">
        <v>0</v>
      </c>
      <c r="T174" s="18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85" t="s">
        <v>363</v>
      </c>
      <c r="AT174" s="185" t="s">
        <v>550</v>
      </c>
      <c r="AU174" s="185" t="s">
        <v>88</v>
      </c>
      <c r="AY174" s="19" t="s">
        <v>321</v>
      </c>
      <c r="BE174" s="186">
        <f>IF(N174="základní",J174,0)</f>
        <v>0</v>
      </c>
      <c r="BF174" s="186">
        <f>IF(N174="snížená",J174,0)</f>
        <v>0</v>
      </c>
      <c r="BG174" s="186">
        <f>IF(N174="zákl. přenesená",J174,0)</f>
        <v>0</v>
      </c>
      <c r="BH174" s="186">
        <f>IF(N174="sníž. přenesená",J174,0)</f>
        <v>0</v>
      </c>
      <c r="BI174" s="186">
        <f>IF(N174="nulová",J174,0)</f>
        <v>0</v>
      </c>
      <c r="BJ174" s="19" t="s">
        <v>8</v>
      </c>
      <c r="BK174" s="186">
        <f>ROUND(I174*H174,0)</f>
        <v>0</v>
      </c>
      <c r="BL174" s="19" t="s">
        <v>91</v>
      </c>
      <c r="BM174" s="185" t="s">
        <v>910</v>
      </c>
    </row>
    <row r="175" s="13" customFormat="1">
      <c r="A175" s="13"/>
      <c r="B175" s="187"/>
      <c r="C175" s="13"/>
      <c r="D175" s="188" t="s">
        <v>329</v>
      </c>
      <c r="E175" s="189" t="s">
        <v>1</v>
      </c>
      <c r="F175" s="190" t="s">
        <v>3156</v>
      </c>
      <c r="G175" s="13"/>
      <c r="H175" s="191">
        <v>15</v>
      </c>
      <c r="I175" s="192"/>
      <c r="J175" s="13"/>
      <c r="K175" s="13"/>
      <c r="L175" s="187"/>
      <c r="M175" s="193"/>
      <c r="N175" s="194"/>
      <c r="O175" s="194"/>
      <c r="P175" s="194"/>
      <c r="Q175" s="194"/>
      <c r="R175" s="194"/>
      <c r="S175" s="194"/>
      <c r="T175" s="19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9" t="s">
        <v>329</v>
      </c>
      <c r="AU175" s="189" t="s">
        <v>88</v>
      </c>
      <c r="AV175" s="13" t="s">
        <v>85</v>
      </c>
      <c r="AW175" s="13" t="s">
        <v>33</v>
      </c>
      <c r="AX175" s="13" t="s">
        <v>77</v>
      </c>
      <c r="AY175" s="189" t="s">
        <v>321</v>
      </c>
    </row>
    <row r="176" s="15" customFormat="1">
      <c r="A176" s="15"/>
      <c r="B176" s="204"/>
      <c r="C176" s="15"/>
      <c r="D176" s="188" t="s">
        <v>329</v>
      </c>
      <c r="E176" s="205" t="s">
        <v>1</v>
      </c>
      <c r="F176" s="206" t="s">
        <v>442</v>
      </c>
      <c r="G176" s="15"/>
      <c r="H176" s="207">
        <v>15</v>
      </c>
      <c r="I176" s="208"/>
      <c r="J176" s="15"/>
      <c r="K176" s="15"/>
      <c r="L176" s="204"/>
      <c r="M176" s="209"/>
      <c r="N176" s="210"/>
      <c r="O176" s="210"/>
      <c r="P176" s="210"/>
      <c r="Q176" s="210"/>
      <c r="R176" s="210"/>
      <c r="S176" s="210"/>
      <c r="T176" s="211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05" t="s">
        <v>329</v>
      </c>
      <c r="AU176" s="205" t="s">
        <v>88</v>
      </c>
      <c r="AV176" s="15" t="s">
        <v>91</v>
      </c>
      <c r="AW176" s="15" t="s">
        <v>33</v>
      </c>
      <c r="AX176" s="15" t="s">
        <v>8</v>
      </c>
      <c r="AY176" s="205" t="s">
        <v>321</v>
      </c>
    </row>
    <row r="177" s="2" customFormat="1" ht="24.15" customHeight="1">
      <c r="A177" s="38"/>
      <c r="B177" s="173"/>
      <c r="C177" s="174" t="s">
        <v>589</v>
      </c>
      <c r="D177" s="174" t="s">
        <v>323</v>
      </c>
      <c r="E177" s="175" t="s">
        <v>3161</v>
      </c>
      <c r="F177" s="176" t="s">
        <v>3162</v>
      </c>
      <c r="G177" s="177" t="s">
        <v>418</v>
      </c>
      <c r="H177" s="178">
        <v>1</v>
      </c>
      <c r="I177" s="179"/>
      <c r="J177" s="180">
        <f>ROUND(I177*H177,0)</f>
        <v>0</v>
      </c>
      <c r="K177" s="176" t="s">
        <v>327</v>
      </c>
      <c r="L177" s="39"/>
      <c r="M177" s="181" t="s">
        <v>1</v>
      </c>
      <c r="N177" s="182" t="s">
        <v>42</v>
      </c>
      <c r="O177" s="77"/>
      <c r="P177" s="183">
        <f>O177*H177</f>
        <v>0</v>
      </c>
      <c r="Q177" s="183">
        <v>0</v>
      </c>
      <c r="R177" s="183">
        <f>Q177*H177</f>
        <v>0</v>
      </c>
      <c r="S177" s="183">
        <v>0</v>
      </c>
      <c r="T177" s="18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85" t="s">
        <v>91</v>
      </c>
      <c r="AT177" s="185" t="s">
        <v>323</v>
      </c>
      <c r="AU177" s="185" t="s">
        <v>88</v>
      </c>
      <c r="AY177" s="19" t="s">
        <v>321</v>
      </c>
      <c r="BE177" s="186">
        <f>IF(N177="základní",J177,0)</f>
        <v>0</v>
      </c>
      <c r="BF177" s="186">
        <f>IF(N177="snížená",J177,0)</f>
        <v>0</v>
      </c>
      <c r="BG177" s="186">
        <f>IF(N177="zákl. přenesená",J177,0)</f>
        <v>0</v>
      </c>
      <c r="BH177" s="186">
        <f>IF(N177="sníž. přenesená",J177,0)</f>
        <v>0</v>
      </c>
      <c r="BI177" s="186">
        <f>IF(N177="nulová",J177,0)</f>
        <v>0</v>
      </c>
      <c r="BJ177" s="19" t="s">
        <v>8</v>
      </c>
      <c r="BK177" s="186">
        <f>ROUND(I177*H177,0)</f>
        <v>0</v>
      </c>
      <c r="BL177" s="19" t="s">
        <v>91</v>
      </c>
      <c r="BM177" s="185" t="s">
        <v>929</v>
      </c>
    </row>
    <row r="178" s="2" customFormat="1" ht="33" customHeight="1">
      <c r="A178" s="38"/>
      <c r="B178" s="173"/>
      <c r="C178" s="212" t="s">
        <v>610</v>
      </c>
      <c r="D178" s="212" t="s">
        <v>550</v>
      </c>
      <c r="E178" s="213" t="s">
        <v>3163</v>
      </c>
      <c r="F178" s="214" t="s">
        <v>3164</v>
      </c>
      <c r="G178" s="215" t="s">
        <v>418</v>
      </c>
      <c r="H178" s="216">
        <v>2</v>
      </c>
      <c r="I178" s="217"/>
      <c r="J178" s="218">
        <f>ROUND(I178*H178,0)</f>
        <v>0</v>
      </c>
      <c r="K178" s="214" t="s">
        <v>327</v>
      </c>
      <c r="L178" s="219"/>
      <c r="M178" s="220" t="s">
        <v>1</v>
      </c>
      <c r="N178" s="221" t="s">
        <v>42</v>
      </c>
      <c r="O178" s="77"/>
      <c r="P178" s="183">
        <f>O178*H178</f>
        <v>0</v>
      </c>
      <c r="Q178" s="183">
        <v>0</v>
      </c>
      <c r="R178" s="183">
        <f>Q178*H178</f>
        <v>0</v>
      </c>
      <c r="S178" s="183">
        <v>0</v>
      </c>
      <c r="T178" s="18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85" t="s">
        <v>363</v>
      </c>
      <c r="AT178" s="185" t="s">
        <v>550</v>
      </c>
      <c r="AU178" s="185" t="s">
        <v>88</v>
      </c>
      <c r="AY178" s="19" t="s">
        <v>321</v>
      </c>
      <c r="BE178" s="186">
        <f>IF(N178="základní",J178,0)</f>
        <v>0</v>
      </c>
      <c r="BF178" s="186">
        <f>IF(N178="snížená",J178,0)</f>
        <v>0</v>
      </c>
      <c r="BG178" s="186">
        <f>IF(N178="zákl. přenesená",J178,0)</f>
        <v>0</v>
      </c>
      <c r="BH178" s="186">
        <f>IF(N178="sníž. přenesená",J178,0)</f>
        <v>0</v>
      </c>
      <c r="BI178" s="186">
        <f>IF(N178="nulová",J178,0)</f>
        <v>0</v>
      </c>
      <c r="BJ178" s="19" t="s">
        <v>8</v>
      </c>
      <c r="BK178" s="186">
        <f>ROUND(I178*H178,0)</f>
        <v>0</v>
      </c>
      <c r="BL178" s="19" t="s">
        <v>91</v>
      </c>
      <c r="BM178" s="185" t="s">
        <v>937</v>
      </c>
    </row>
    <row r="179" s="13" customFormat="1">
      <c r="A179" s="13"/>
      <c r="B179" s="187"/>
      <c r="C179" s="13"/>
      <c r="D179" s="188" t="s">
        <v>329</v>
      </c>
      <c r="E179" s="189" t="s">
        <v>1</v>
      </c>
      <c r="F179" s="190" t="s">
        <v>3165</v>
      </c>
      <c r="G179" s="13"/>
      <c r="H179" s="191">
        <v>2</v>
      </c>
      <c r="I179" s="192"/>
      <c r="J179" s="13"/>
      <c r="K179" s="13"/>
      <c r="L179" s="187"/>
      <c r="M179" s="193"/>
      <c r="N179" s="194"/>
      <c r="O179" s="194"/>
      <c r="P179" s="194"/>
      <c r="Q179" s="194"/>
      <c r="R179" s="194"/>
      <c r="S179" s="194"/>
      <c r="T179" s="19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9" t="s">
        <v>329</v>
      </c>
      <c r="AU179" s="189" t="s">
        <v>88</v>
      </c>
      <c r="AV179" s="13" t="s">
        <v>85</v>
      </c>
      <c r="AW179" s="13" t="s">
        <v>33</v>
      </c>
      <c r="AX179" s="13" t="s">
        <v>77</v>
      </c>
      <c r="AY179" s="189" t="s">
        <v>321</v>
      </c>
    </row>
    <row r="180" s="15" customFormat="1">
      <c r="A180" s="15"/>
      <c r="B180" s="204"/>
      <c r="C180" s="15"/>
      <c r="D180" s="188" t="s">
        <v>329</v>
      </c>
      <c r="E180" s="205" t="s">
        <v>1</v>
      </c>
      <c r="F180" s="206" t="s">
        <v>442</v>
      </c>
      <c r="G180" s="15"/>
      <c r="H180" s="207">
        <v>2</v>
      </c>
      <c r="I180" s="208"/>
      <c r="J180" s="15"/>
      <c r="K180" s="15"/>
      <c r="L180" s="204"/>
      <c r="M180" s="209"/>
      <c r="N180" s="210"/>
      <c r="O180" s="210"/>
      <c r="P180" s="210"/>
      <c r="Q180" s="210"/>
      <c r="R180" s="210"/>
      <c r="S180" s="210"/>
      <c r="T180" s="21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05" t="s">
        <v>329</v>
      </c>
      <c r="AU180" s="205" t="s">
        <v>88</v>
      </c>
      <c r="AV180" s="15" t="s">
        <v>91</v>
      </c>
      <c r="AW180" s="15" t="s">
        <v>33</v>
      </c>
      <c r="AX180" s="15" t="s">
        <v>8</v>
      </c>
      <c r="AY180" s="205" t="s">
        <v>321</v>
      </c>
    </row>
    <row r="181" s="2" customFormat="1" ht="24.15" customHeight="1">
      <c r="A181" s="38"/>
      <c r="B181" s="173"/>
      <c r="C181" s="212" t="s">
        <v>614</v>
      </c>
      <c r="D181" s="212" t="s">
        <v>550</v>
      </c>
      <c r="E181" s="213" t="s">
        <v>3166</v>
      </c>
      <c r="F181" s="214" t="s">
        <v>3167</v>
      </c>
      <c r="G181" s="215" t="s">
        <v>1061</v>
      </c>
      <c r="H181" s="216">
        <v>2</v>
      </c>
      <c r="I181" s="217"/>
      <c r="J181" s="218">
        <f>ROUND(I181*H181,0)</f>
        <v>0</v>
      </c>
      <c r="K181" s="214" t="s">
        <v>327</v>
      </c>
      <c r="L181" s="219"/>
      <c r="M181" s="220" t="s">
        <v>1</v>
      </c>
      <c r="N181" s="221" t="s">
        <v>42</v>
      </c>
      <c r="O181" s="77"/>
      <c r="P181" s="183">
        <f>O181*H181</f>
        <v>0</v>
      </c>
      <c r="Q181" s="183">
        <v>0</v>
      </c>
      <c r="R181" s="183">
        <f>Q181*H181</f>
        <v>0</v>
      </c>
      <c r="S181" s="183">
        <v>0</v>
      </c>
      <c r="T181" s="18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85" t="s">
        <v>363</v>
      </c>
      <c r="AT181" s="185" t="s">
        <v>550</v>
      </c>
      <c r="AU181" s="185" t="s">
        <v>88</v>
      </c>
      <c r="AY181" s="19" t="s">
        <v>321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19" t="s">
        <v>8</v>
      </c>
      <c r="BK181" s="186">
        <f>ROUND(I181*H181,0)</f>
        <v>0</v>
      </c>
      <c r="BL181" s="19" t="s">
        <v>91</v>
      </c>
      <c r="BM181" s="185" t="s">
        <v>958</v>
      </c>
    </row>
    <row r="182" s="2" customFormat="1" ht="21.75" customHeight="1">
      <c r="A182" s="38"/>
      <c r="B182" s="173"/>
      <c r="C182" s="174" t="s">
        <v>618</v>
      </c>
      <c r="D182" s="174" t="s">
        <v>323</v>
      </c>
      <c r="E182" s="175" t="s">
        <v>3168</v>
      </c>
      <c r="F182" s="176" t="s">
        <v>3169</v>
      </c>
      <c r="G182" s="177" t="s">
        <v>497</v>
      </c>
      <c r="H182" s="178">
        <v>15</v>
      </c>
      <c r="I182" s="179"/>
      <c r="J182" s="180">
        <f>ROUND(I182*H182,0)</f>
        <v>0</v>
      </c>
      <c r="K182" s="176" t="s">
        <v>327</v>
      </c>
      <c r="L182" s="39"/>
      <c r="M182" s="181" t="s">
        <v>1</v>
      </c>
      <c r="N182" s="182" t="s">
        <v>42</v>
      </c>
      <c r="O182" s="77"/>
      <c r="P182" s="183">
        <f>O182*H182</f>
        <v>0</v>
      </c>
      <c r="Q182" s="183">
        <v>0</v>
      </c>
      <c r="R182" s="183">
        <f>Q182*H182</f>
        <v>0</v>
      </c>
      <c r="S182" s="183">
        <v>0</v>
      </c>
      <c r="T182" s="18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85" t="s">
        <v>91</v>
      </c>
      <c r="AT182" s="185" t="s">
        <v>323</v>
      </c>
      <c r="AU182" s="185" t="s">
        <v>88</v>
      </c>
      <c r="AY182" s="19" t="s">
        <v>321</v>
      </c>
      <c r="BE182" s="186">
        <f>IF(N182="základní",J182,0)</f>
        <v>0</v>
      </c>
      <c r="BF182" s="186">
        <f>IF(N182="snížená",J182,0)</f>
        <v>0</v>
      </c>
      <c r="BG182" s="186">
        <f>IF(N182="zákl. přenesená",J182,0)</f>
        <v>0</v>
      </c>
      <c r="BH182" s="186">
        <f>IF(N182="sníž. přenesená",J182,0)</f>
        <v>0</v>
      </c>
      <c r="BI182" s="186">
        <f>IF(N182="nulová",J182,0)</f>
        <v>0</v>
      </c>
      <c r="BJ182" s="19" t="s">
        <v>8</v>
      </c>
      <c r="BK182" s="186">
        <f>ROUND(I182*H182,0)</f>
        <v>0</v>
      </c>
      <c r="BL182" s="19" t="s">
        <v>91</v>
      </c>
      <c r="BM182" s="185" t="s">
        <v>966</v>
      </c>
    </row>
    <row r="183" s="2" customFormat="1" ht="24.15" customHeight="1">
      <c r="A183" s="38"/>
      <c r="B183" s="173"/>
      <c r="C183" s="212" t="s">
        <v>629</v>
      </c>
      <c r="D183" s="212" t="s">
        <v>550</v>
      </c>
      <c r="E183" s="213" t="s">
        <v>3170</v>
      </c>
      <c r="F183" s="214" t="s">
        <v>3171</v>
      </c>
      <c r="G183" s="215" t="s">
        <v>497</v>
      </c>
      <c r="H183" s="216">
        <v>15</v>
      </c>
      <c r="I183" s="217"/>
      <c r="J183" s="218">
        <f>ROUND(I183*H183,0)</f>
        <v>0</v>
      </c>
      <c r="K183" s="214" t="s">
        <v>327</v>
      </c>
      <c r="L183" s="219"/>
      <c r="M183" s="220" t="s">
        <v>1</v>
      </c>
      <c r="N183" s="221" t="s">
        <v>42</v>
      </c>
      <c r="O183" s="77"/>
      <c r="P183" s="183">
        <f>O183*H183</f>
        <v>0</v>
      </c>
      <c r="Q183" s="183">
        <v>0</v>
      </c>
      <c r="R183" s="183">
        <f>Q183*H183</f>
        <v>0</v>
      </c>
      <c r="S183" s="183">
        <v>0</v>
      </c>
      <c r="T183" s="184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85" t="s">
        <v>363</v>
      </c>
      <c r="AT183" s="185" t="s">
        <v>550</v>
      </c>
      <c r="AU183" s="185" t="s">
        <v>88</v>
      </c>
      <c r="AY183" s="19" t="s">
        <v>321</v>
      </c>
      <c r="BE183" s="186">
        <f>IF(N183="základní",J183,0)</f>
        <v>0</v>
      </c>
      <c r="BF183" s="186">
        <f>IF(N183="snížená",J183,0)</f>
        <v>0</v>
      </c>
      <c r="BG183" s="186">
        <f>IF(N183="zákl. přenesená",J183,0)</f>
        <v>0</v>
      </c>
      <c r="BH183" s="186">
        <f>IF(N183="sníž. přenesená",J183,0)</f>
        <v>0</v>
      </c>
      <c r="BI183" s="186">
        <f>IF(N183="nulová",J183,0)</f>
        <v>0</v>
      </c>
      <c r="BJ183" s="19" t="s">
        <v>8</v>
      </c>
      <c r="BK183" s="186">
        <f>ROUND(I183*H183,0)</f>
        <v>0</v>
      </c>
      <c r="BL183" s="19" t="s">
        <v>91</v>
      </c>
      <c r="BM183" s="185" t="s">
        <v>974</v>
      </c>
    </row>
    <row r="184" s="12" customFormat="1" ht="20.88" customHeight="1">
      <c r="A184" s="12"/>
      <c r="B184" s="160"/>
      <c r="C184" s="12"/>
      <c r="D184" s="161" t="s">
        <v>76</v>
      </c>
      <c r="E184" s="171" t="s">
        <v>3172</v>
      </c>
      <c r="F184" s="171" t="s">
        <v>3173</v>
      </c>
      <c r="G184" s="12"/>
      <c r="H184" s="12"/>
      <c r="I184" s="163"/>
      <c r="J184" s="172">
        <f>BK184</f>
        <v>0</v>
      </c>
      <c r="K184" s="12"/>
      <c r="L184" s="160"/>
      <c r="M184" s="165"/>
      <c r="N184" s="166"/>
      <c r="O184" s="166"/>
      <c r="P184" s="167">
        <f>SUM(P185:P189)</f>
        <v>0</v>
      </c>
      <c r="Q184" s="166"/>
      <c r="R184" s="167">
        <f>SUM(R185:R189)</f>
        <v>0</v>
      </c>
      <c r="S184" s="166"/>
      <c r="T184" s="168">
        <f>SUM(T185:T189)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61" t="s">
        <v>8</v>
      </c>
      <c r="AT184" s="169" t="s">
        <v>76</v>
      </c>
      <c r="AU184" s="169" t="s">
        <v>85</v>
      </c>
      <c r="AY184" s="161" t="s">
        <v>321</v>
      </c>
      <c r="BK184" s="170">
        <f>SUM(BK185:BK189)</f>
        <v>0</v>
      </c>
    </row>
    <row r="185" s="2" customFormat="1" ht="24.15" customHeight="1">
      <c r="A185" s="38"/>
      <c r="B185" s="173"/>
      <c r="C185" s="174" t="s">
        <v>636</v>
      </c>
      <c r="D185" s="174" t="s">
        <v>323</v>
      </c>
      <c r="E185" s="175" t="s">
        <v>3174</v>
      </c>
      <c r="F185" s="176" t="s">
        <v>3175</v>
      </c>
      <c r="G185" s="177" t="s">
        <v>418</v>
      </c>
      <c r="H185" s="178">
        <v>1</v>
      </c>
      <c r="I185" s="179"/>
      <c r="J185" s="180">
        <f>ROUND(I185*H185,0)</f>
        <v>0</v>
      </c>
      <c r="K185" s="176" t="s">
        <v>327</v>
      </c>
      <c r="L185" s="39"/>
      <c r="M185" s="181" t="s">
        <v>1</v>
      </c>
      <c r="N185" s="182" t="s">
        <v>42</v>
      </c>
      <c r="O185" s="77"/>
      <c r="P185" s="183">
        <f>O185*H185</f>
        <v>0</v>
      </c>
      <c r="Q185" s="183">
        <v>0</v>
      </c>
      <c r="R185" s="183">
        <f>Q185*H185</f>
        <v>0</v>
      </c>
      <c r="S185" s="183">
        <v>0</v>
      </c>
      <c r="T185" s="18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85" t="s">
        <v>91</v>
      </c>
      <c r="AT185" s="185" t="s">
        <v>323</v>
      </c>
      <c r="AU185" s="185" t="s">
        <v>88</v>
      </c>
      <c r="AY185" s="19" t="s">
        <v>321</v>
      </c>
      <c r="BE185" s="186">
        <f>IF(N185="základní",J185,0)</f>
        <v>0</v>
      </c>
      <c r="BF185" s="186">
        <f>IF(N185="snížená",J185,0)</f>
        <v>0</v>
      </c>
      <c r="BG185" s="186">
        <f>IF(N185="zákl. přenesená",J185,0)</f>
        <v>0</v>
      </c>
      <c r="BH185" s="186">
        <f>IF(N185="sníž. přenesená",J185,0)</f>
        <v>0</v>
      </c>
      <c r="BI185" s="186">
        <f>IF(N185="nulová",J185,0)</f>
        <v>0</v>
      </c>
      <c r="BJ185" s="19" t="s">
        <v>8</v>
      </c>
      <c r="BK185" s="186">
        <f>ROUND(I185*H185,0)</f>
        <v>0</v>
      </c>
      <c r="BL185" s="19" t="s">
        <v>91</v>
      </c>
      <c r="BM185" s="185" t="s">
        <v>982</v>
      </c>
    </row>
    <row r="186" s="2" customFormat="1" ht="24.15" customHeight="1">
      <c r="A186" s="38"/>
      <c r="B186" s="173"/>
      <c r="C186" s="212" t="s">
        <v>640</v>
      </c>
      <c r="D186" s="212" t="s">
        <v>550</v>
      </c>
      <c r="E186" s="213" t="s">
        <v>3176</v>
      </c>
      <c r="F186" s="214" t="s">
        <v>3177</v>
      </c>
      <c r="G186" s="215" t="s">
        <v>418</v>
      </c>
      <c r="H186" s="216">
        <v>1</v>
      </c>
      <c r="I186" s="217"/>
      <c r="J186" s="218">
        <f>ROUND(I186*H186,0)</f>
        <v>0</v>
      </c>
      <c r="K186" s="214" t="s">
        <v>327</v>
      </c>
      <c r="L186" s="219"/>
      <c r="M186" s="220" t="s">
        <v>1</v>
      </c>
      <c r="N186" s="221" t="s">
        <v>42</v>
      </c>
      <c r="O186" s="77"/>
      <c r="P186" s="183">
        <f>O186*H186</f>
        <v>0</v>
      </c>
      <c r="Q186" s="183">
        <v>0</v>
      </c>
      <c r="R186" s="183">
        <f>Q186*H186</f>
        <v>0</v>
      </c>
      <c r="S186" s="183">
        <v>0</v>
      </c>
      <c r="T186" s="18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85" t="s">
        <v>363</v>
      </c>
      <c r="AT186" s="185" t="s">
        <v>550</v>
      </c>
      <c r="AU186" s="185" t="s">
        <v>88</v>
      </c>
      <c r="AY186" s="19" t="s">
        <v>321</v>
      </c>
      <c r="BE186" s="186">
        <f>IF(N186="základní",J186,0)</f>
        <v>0</v>
      </c>
      <c r="BF186" s="186">
        <f>IF(N186="snížená",J186,0)</f>
        <v>0</v>
      </c>
      <c r="BG186" s="186">
        <f>IF(N186="zákl. přenesená",J186,0)</f>
        <v>0</v>
      </c>
      <c r="BH186" s="186">
        <f>IF(N186="sníž. přenesená",J186,0)</f>
        <v>0</v>
      </c>
      <c r="BI186" s="186">
        <f>IF(N186="nulová",J186,0)</f>
        <v>0</v>
      </c>
      <c r="BJ186" s="19" t="s">
        <v>8</v>
      </c>
      <c r="BK186" s="186">
        <f>ROUND(I186*H186,0)</f>
        <v>0</v>
      </c>
      <c r="BL186" s="19" t="s">
        <v>91</v>
      </c>
      <c r="BM186" s="185" t="s">
        <v>990</v>
      </c>
    </row>
    <row r="187" s="2" customFormat="1" ht="37.8" customHeight="1">
      <c r="A187" s="38"/>
      <c r="B187" s="173"/>
      <c r="C187" s="174" t="s">
        <v>644</v>
      </c>
      <c r="D187" s="174" t="s">
        <v>323</v>
      </c>
      <c r="E187" s="175" t="s">
        <v>3178</v>
      </c>
      <c r="F187" s="176" t="s">
        <v>3179</v>
      </c>
      <c r="G187" s="177" t="s">
        <v>418</v>
      </c>
      <c r="H187" s="178">
        <v>1</v>
      </c>
      <c r="I187" s="179"/>
      <c r="J187" s="180">
        <f>ROUND(I187*H187,0)</f>
        <v>0</v>
      </c>
      <c r="K187" s="176" t="s">
        <v>327</v>
      </c>
      <c r="L187" s="39"/>
      <c r="M187" s="181" t="s">
        <v>1</v>
      </c>
      <c r="N187" s="182" t="s">
        <v>42</v>
      </c>
      <c r="O187" s="77"/>
      <c r="P187" s="183">
        <f>O187*H187</f>
        <v>0</v>
      </c>
      <c r="Q187" s="183">
        <v>0</v>
      </c>
      <c r="R187" s="183">
        <f>Q187*H187</f>
        <v>0</v>
      </c>
      <c r="S187" s="183">
        <v>0</v>
      </c>
      <c r="T187" s="18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85" t="s">
        <v>91</v>
      </c>
      <c r="AT187" s="185" t="s">
        <v>323</v>
      </c>
      <c r="AU187" s="185" t="s">
        <v>88</v>
      </c>
      <c r="AY187" s="19" t="s">
        <v>321</v>
      </c>
      <c r="BE187" s="186">
        <f>IF(N187="základní",J187,0)</f>
        <v>0</v>
      </c>
      <c r="BF187" s="186">
        <f>IF(N187="snížená",J187,0)</f>
        <v>0</v>
      </c>
      <c r="BG187" s="186">
        <f>IF(N187="zákl. přenesená",J187,0)</f>
        <v>0</v>
      </c>
      <c r="BH187" s="186">
        <f>IF(N187="sníž. přenesená",J187,0)</f>
        <v>0</v>
      </c>
      <c r="BI187" s="186">
        <f>IF(N187="nulová",J187,0)</f>
        <v>0</v>
      </c>
      <c r="BJ187" s="19" t="s">
        <v>8</v>
      </c>
      <c r="BK187" s="186">
        <f>ROUND(I187*H187,0)</f>
        <v>0</v>
      </c>
      <c r="BL187" s="19" t="s">
        <v>91</v>
      </c>
      <c r="BM187" s="185" t="s">
        <v>1000</v>
      </c>
    </row>
    <row r="188" s="2" customFormat="1" ht="24.15" customHeight="1">
      <c r="A188" s="38"/>
      <c r="B188" s="173"/>
      <c r="C188" s="212" t="s">
        <v>215</v>
      </c>
      <c r="D188" s="212" t="s">
        <v>550</v>
      </c>
      <c r="E188" s="213" t="s">
        <v>3180</v>
      </c>
      <c r="F188" s="214" t="s">
        <v>3181</v>
      </c>
      <c r="G188" s="215" t="s">
        <v>418</v>
      </c>
      <c r="H188" s="216">
        <v>1</v>
      </c>
      <c r="I188" s="217"/>
      <c r="J188" s="218">
        <f>ROUND(I188*H188,0)</f>
        <v>0</v>
      </c>
      <c r="K188" s="214" t="s">
        <v>327</v>
      </c>
      <c r="L188" s="219"/>
      <c r="M188" s="220" t="s">
        <v>1</v>
      </c>
      <c r="N188" s="221" t="s">
        <v>42</v>
      </c>
      <c r="O188" s="77"/>
      <c r="P188" s="183">
        <f>O188*H188</f>
        <v>0</v>
      </c>
      <c r="Q188" s="183">
        <v>0</v>
      </c>
      <c r="R188" s="183">
        <f>Q188*H188</f>
        <v>0</v>
      </c>
      <c r="S188" s="183">
        <v>0</v>
      </c>
      <c r="T188" s="184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85" t="s">
        <v>363</v>
      </c>
      <c r="AT188" s="185" t="s">
        <v>550</v>
      </c>
      <c r="AU188" s="185" t="s">
        <v>88</v>
      </c>
      <c r="AY188" s="19" t="s">
        <v>321</v>
      </c>
      <c r="BE188" s="186">
        <f>IF(N188="základní",J188,0)</f>
        <v>0</v>
      </c>
      <c r="BF188" s="186">
        <f>IF(N188="snížená",J188,0)</f>
        <v>0</v>
      </c>
      <c r="BG188" s="186">
        <f>IF(N188="zákl. přenesená",J188,0)</f>
        <v>0</v>
      </c>
      <c r="BH188" s="186">
        <f>IF(N188="sníž. přenesená",J188,0)</f>
        <v>0</v>
      </c>
      <c r="BI188" s="186">
        <f>IF(N188="nulová",J188,0)</f>
        <v>0</v>
      </c>
      <c r="BJ188" s="19" t="s">
        <v>8</v>
      </c>
      <c r="BK188" s="186">
        <f>ROUND(I188*H188,0)</f>
        <v>0</v>
      </c>
      <c r="BL188" s="19" t="s">
        <v>91</v>
      </c>
      <c r="BM188" s="185" t="s">
        <v>1010</v>
      </c>
    </row>
    <row r="189" s="2" customFormat="1" ht="37.8" customHeight="1">
      <c r="A189" s="38"/>
      <c r="B189" s="173"/>
      <c r="C189" s="174" t="s">
        <v>662</v>
      </c>
      <c r="D189" s="174" t="s">
        <v>323</v>
      </c>
      <c r="E189" s="175" t="s">
        <v>3182</v>
      </c>
      <c r="F189" s="176" t="s">
        <v>3183</v>
      </c>
      <c r="G189" s="177" t="s">
        <v>497</v>
      </c>
      <c r="H189" s="178">
        <v>0.5</v>
      </c>
      <c r="I189" s="179"/>
      <c r="J189" s="180">
        <f>ROUND(I189*H189,0)</f>
        <v>0</v>
      </c>
      <c r="K189" s="176" t="s">
        <v>327</v>
      </c>
      <c r="L189" s="39"/>
      <c r="M189" s="181" t="s">
        <v>1</v>
      </c>
      <c r="N189" s="182" t="s">
        <v>42</v>
      </c>
      <c r="O189" s="77"/>
      <c r="P189" s="183">
        <f>O189*H189</f>
        <v>0</v>
      </c>
      <c r="Q189" s="183">
        <v>0</v>
      </c>
      <c r="R189" s="183">
        <f>Q189*H189</f>
        <v>0</v>
      </c>
      <c r="S189" s="183">
        <v>0</v>
      </c>
      <c r="T189" s="184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85" t="s">
        <v>91</v>
      </c>
      <c r="AT189" s="185" t="s">
        <v>323</v>
      </c>
      <c r="AU189" s="185" t="s">
        <v>88</v>
      </c>
      <c r="AY189" s="19" t="s">
        <v>321</v>
      </c>
      <c r="BE189" s="186">
        <f>IF(N189="základní",J189,0)</f>
        <v>0</v>
      </c>
      <c r="BF189" s="186">
        <f>IF(N189="snížená",J189,0)</f>
        <v>0</v>
      </c>
      <c r="BG189" s="186">
        <f>IF(N189="zákl. přenesená",J189,0)</f>
        <v>0</v>
      </c>
      <c r="BH189" s="186">
        <f>IF(N189="sníž. přenesená",J189,0)</f>
        <v>0</v>
      </c>
      <c r="BI189" s="186">
        <f>IF(N189="nulová",J189,0)</f>
        <v>0</v>
      </c>
      <c r="BJ189" s="19" t="s">
        <v>8</v>
      </c>
      <c r="BK189" s="186">
        <f>ROUND(I189*H189,0)</f>
        <v>0</v>
      </c>
      <c r="BL189" s="19" t="s">
        <v>91</v>
      </c>
      <c r="BM189" s="185" t="s">
        <v>1019</v>
      </c>
    </row>
    <row r="190" s="12" customFormat="1" ht="20.88" customHeight="1">
      <c r="A190" s="12"/>
      <c r="B190" s="160"/>
      <c r="C190" s="12"/>
      <c r="D190" s="161" t="s">
        <v>76</v>
      </c>
      <c r="E190" s="171" t="s">
        <v>3184</v>
      </c>
      <c r="F190" s="171" t="s">
        <v>3185</v>
      </c>
      <c r="G190" s="12"/>
      <c r="H190" s="12"/>
      <c r="I190" s="163"/>
      <c r="J190" s="172">
        <f>BK190</f>
        <v>0</v>
      </c>
      <c r="K190" s="12"/>
      <c r="L190" s="160"/>
      <c r="M190" s="165"/>
      <c r="N190" s="166"/>
      <c r="O190" s="166"/>
      <c r="P190" s="167">
        <f>SUM(P191:P195)</f>
        <v>0</v>
      </c>
      <c r="Q190" s="166"/>
      <c r="R190" s="167">
        <f>SUM(R191:R195)</f>
        <v>0</v>
      </c>
      <c r="S190" s="166"/>
      <c r="T190" s="168">
        <f>SUM(T191:T195)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61" t="s">
        <v>8</v>
      </c>
      <c r="AT190" s="169" t="s">
        <v>76</v>
      </c>
      <c r="AU190" s="169" t="s">
        <v>85</v>
      </c>
      <c r="AY190" s="161" t="s">
        <v>321</v>
      </c>
      <c r="BK190" s="170">
        <f>SUM(BK191:BK195)</f>
        <v>0</v>
      </c>
    </row>
    <row r="191" s="2" customFormat="1" ht="16.5" customHeight="1">
      <c r="A191" s="38"/>
      <c r="B191" s="173"/>
      <c r="C191" s="174" t="s">
        <v>666</v>
      </c>
      <c r="D191" s="174" t="s">
        <v>323</v>
      </c>
      <c r="E191" s="175" t="s">
        <v>3186</v>
      </c>
      <c r="F191" s="176" t="s">
        <v>3187</v>
      </c>
      <c r="G191" s="177" t="s">
        <v>1125</v>
      </c>
      <c r="H191" s="178">
        <v>45</v>
      </c>
      <c r="I191" s="179"/>
      <c r="J191" s="180">
        <f>ROUND(I191*H191,0)</f>
        <v>0</v>
      </c>
      <c r="K191" s="176" t="s">
        <v>1</v>
      </c>
      <c r="L191" s="39"/>
      <c r="M191" s="181" t="s">
        <v>1</v>
      </c>
      <c r="N191" s="182" t="s">
        <v>42</v>
      </c>
      <c r="O191" s="77"/>
      <c r="P191" s="183">
        <f>O191*H191</f>
        <v>0</v>
      </c>
      <c r="Q191" s="183">
        <v>0</v>
      </c>
      <c r="R191" s="183">
        <f>Q191*H191</f>
        <v>0</v>
      </c>
      <c r="S191" s="183">
        <v>0</v>
      </c>
      <c r="T191" s="18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85" t="s">
        <v>91</v>
      </c>
      <c r="AT191" s="185" t="s">
        <v>323</v>
      </c>
      <c r="AU191" s="185" t="s">
        <v>88</v>
      </c>
      <c r="AY191" s="19" t="s">
        <v>321</v>
      </c>
      <c r="BE191" s="186">
        <f>IF(N191="základní",J191,0)</f>
        <v>0</v>
      </c>
      <c r="BF191" s="186">
        <f>IF(N191="snížená",J191,0)</f>
        <v>0</v>
      </c>
      <c r="BG191" s="186">
        <f>IF(N191="zákl. přenesená",J191,0)</f>
        <v>0</v>
      </c>
      <c r="BH191" s="186">
        <f>IF(N191="sníž. přenesená",J191,0)</f>
        <v>0</v>
      </c>
      <c r="BI191" s="186">
        <f>IF(N191="nulová",J191,0)</f>
        <v>0</v>
      </c>
      <c r="BJ191" s="19" t="s">
        <v>8</v>
      </c>
      <c r="BK191" s="186">
        <f>ROUND(I191*H191,0)</f>
        <v>0</v>
      </c>
      <c r="BL191" s="19" t="s">
        <v>91</v>
      </c>
      <c r="BM191" s="185" t="s">
        <v>1029</v>
      </c>
    </row>
    <row r="192" s="2" customFormat="1" ht="16.5" customHeight="1">
      <c r="A192" s="38"/>
      <c r="B192" s="173"/>
      <c r="C192" s="174" t="s">
        <v>671</v>
      </c>
      <c r="D192" s="174" t="s">
        <v>323</v>
      </c>
      <c r="E192" s="175" t="s">
        <v>3188</v>
      </c>
      <c r="F192" s="176" t="s">
        <v>3189</v>
      </c>
      <c r="G192" s="177" t="s">
        <v>3190</v>
      </c>
      <c r="H192" s="178">
        <v>20</v>
      </c>
      <c r="I192" s="179"/>
      <c r="J192" s="180">
        <f>ROUND(I192*H192,0)</f>
        <v>0</v>
      </c>
      <c r="K192" s="176" t="s">
        <v>1</v>
      </c>
      <c r="L192" s="39"/>
      <c r="M192" s="181" t="s">
        <v>1</v>
      </c>
      <c r="N192" s="182" t="s">
        <v>42</v>
      </c>
      <c r="O192" s="77"/>
      <c r="P192" s="183">
        <f>O192*H192</f>
        <v>0</v>
      </c>
      <c r="Q192" s="183">
        <v>0</v>
      </c>
      <c r="R192" s="183">
        <f>Q192*H192</f>
        <v>0</v>
      </c>
      <c r="S192" s="183">
        <v>0</v>
      </c>
      <c r="T192" s="184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85" t="s">
        <v>91</v>
      </c>
      <c r="AT192" s="185" t="s">
        <v>323</v>
      </c>
      <c r="AU192" s="185" t="s">
        <v>88</v>
      </c>
      <c r="AY192" s="19" t="s">
        <v>321</v>
      </c>
      <c r="BE192" s="186">
        <f>IF(N192="základní",J192,0)</f>
        <v>0</v>
      </c>
      <c r="BF192" s="186">
        <f>IF(N192="snížená",J192,0)</f>
        <v>0</v>
      </c>
      <c r="BG192" s="186">
        <f>IF(N192="zákl. přenesená",J192,0)</f>
        <v>0</v>
      </c>
      <c r="BH192" s="186">
        <f>IF(N192="sníž. přenesená",J192,0)</f>
        <v>0</v>
      </c>
      <c r="BI192" s="186">
        <f>IF(N192="nulová",J192,0)</f>
        <v>0</v>
      </c>
      <c r="BJ192" s="19" t="s">
        <v>8</v>
      </c>
      <c r="BK192" s="186">
        <f>ROUND(I192*H192,0)</f>
        <v>0</v>
      </c>
      <c r="BL192" s="19" t="s">
        <v>91</v>
      </c>
      <c r="BM192" s="185" t="s">
        <v>1038</v>
      </c>
    </row>
    <row r="193" s="2" customFormat="1" ht="16.5" customHeight="1">
      <c r="A193" s="38"/>
      <c r="B193" s="173"/>
      <c r="C193" s="174" t="s">
        <v>701</v>
      </c>
      <c r="D193" s="174" t="s">
        <v>323</v>
      </c>
      <c r="E193" s="175" t="s">
        <v>3191</v>
      </c>
      <c r="F193" s="176" t="s">
        <v>3192</v>
      </c>
      <c r="G193" s="177" t="s">
        <v>2307</v>
      </c>
      <c r="H193" s="178">
        <v>1</v>
      </c>
      <c r="I193" s="179"/>
      <c r="J193" s="180">
        <f>ROUND(I193*H193,0)</f>
        <v>0</v>
      </c>
      <c r="K193" s="176" t="s">
        <v>1</v>
      </c>
      <c r="L193" s="39"/>
      <c r="M193" s="181" t="s">
        <v>1</v>
      </c>
      <c r="N193" s="182" t="s">
        <v>42</v>
      </c>
      <c r="O193" s="77"/>
      <c r="P193" s="183">
        <f>O193*H193</f>
        <v>0</v>
      </c>
      <c r="Q193" s="183">
        <v>0</v>
      </c>
      <c r="R193" s="183">
        <f>Q193*H193</f>
        <v>0</v>
      </c>
      <c r="S193" s="183">
        <v>0</v>
      </c>
      <c r="T193" s="18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85" t="s">
        <v>91</v>
      </c>
      <c r="AT193" s="185" t="s">
        <v>323</v>
      </c>
      <c r="AU193" s="185" t="s">
        <v>88</v>
      </c>
      <c r="AY193" s="19" t="s">
        <v>321</v>
      </c>
      <c r="BE193" s="186">
        <f>IF(N193="základní",J193,0)</f>
        <v>0</v>
      </c>
      <c r="BF193" s="186">
        <f>IF(N193="snížená",J193,0)</f>
        <v>0</v>
      </c>
      <c r="BG193" s="186">
        <f>IF(N193="zákl. přenesená",J193,0)</f>
        <v>0</v>
      </c>
      <c r="BH193" s="186">
        <f>IF(N193="sníž. přenesená",J193,0)</f>
        <v>0</v>
      </c>
      <c r="BI193" s="186">
        <f>IF(N193="nulová",J193,0)</f>
        <v>0</v>
      </c>
      <c r="BJ193" s="19" t="s">
        <v>8</v>
      </c>
      <c r="BK193" s="186">
        <f>ROUND(I193*H193,0)</f>
        <v>0</v>
      </c>
      <c r="BL193" s="19" t="s">
        <v>91</v>
      </c>
      <c r="BM193" s="185" t="s">
        <v>1046</v>
      </c>
    </row>
    <row r="194" s="2" customFormat="1" ht="24.15" customHeight="1">
      <c r="A194" s="38"/>
      <c r="B194" s="173"/>
      <c r="C194" s="174" t="s">
        <v>185</v>
      </c>
      <c r="D194" s="174" t="s">
        <v>323</v>
      </c>
      <c r="E194" s="175" t="s">
        <v>3193</v>
      </c>
      <c r="F194" s="176" t="s">
        <v>3194</v>
      </c>
      <c r="G194" s="177" t="s">
        <v>2307</v>
      </c>
      <c r="H194" s="178">
        <v>1</v>
      </c>
      <c r="I194" s="179"/>
      <c r="J194" s="180">
        <f>ROUND(I194*H194,0)</f>
        <v>0</v>
      </c>
      <c r="K194" s="176" t="s">
        <v>1</v>
      </c>
      <c r="L194" s="39"/>
      <c r="M194" s="181" t="s">
        <v>1</v>
      </c>
      <c r="N194" s="182" t="s">
        <v>42</v>
      </c>
      <c r="O194" s="77"/>
      <c r="P194" s="183">
        <f>O194*H194</f>
        <v>0</v>
      </c>
      <c r="Q194" s="183">
        <v>0</v>
      </c>
      <c r="R194" s="183">
        <f>Q194*H194</f>
        <v>0</v>
      </c>
      <c r="S194" s="183">
        <v>0</v>
      </c>
      <c r="T194" s="18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85" t="s">
        <v>91</v>
      </c>
      <c r="AT194" s="185" t="s">
        <v>323</v>
      </c>
      <c r="AU194" s="185" t="s">
        <v>88</v>
      </c>
      <c r="AY194" s="19" t="s">
        <v>321</v>
      </c>
      <c r="BE194" s="186">
        <f>IF(N194="základní",J194,0)</f>
        <v>0</v>
      </c>
      <c r="BF194" s="186">
        <f>IF(N194="snížená",J194,0)</f>
        <v>0</v>
      </c>
      <c r="BG194" s="186">
        <f>IF(N194="zákl. přenesená",J194,0)</f>
        <v>0</v>
      </c>
      <c r="BH194" s="186">
        <f>IF(N194="sníž. přenesená",J194,0)</f>
        <v>0</v>
      </c>
      <c r="BI194" s="186">
        <f>IF(N194="nulová",J194,0)</f>
        <v>0</v>
      </c>
      <c r="BJ194" s="19" t="s">
        <v>8</v>
      </c>
      <c r="BK194" s="186">
        <f>ROUND(I194*H194,0)</f>
        <v>0</v>
      </c>
      <c r="BL194" s="19" t="s">
        <v>91</v>
      </c>
      <c r="BM194" s="185" t="s">
        <v>1054</v>
      </c>
    </row>
    <row r="195" s="2" customFormat="1" ht="24.15" customHeight="1">
      <c r="A195" s="38"/>
      <c r="B195" s="173"/>
      <c r="C195" s="174" t="s">
        <v>720</v>
      </c>
      <c r="D195" s="174" t="s">
        <v>323</v>
      </c>
      <c r="E195" s="175" t="s">
        <v>3195</v>
      </c>
      <c r="F195" s="176" t="s">
        <v>3196</v>
      </c>
      <c r="G195" s="177" t="s">
        <v>349</v>
      </c>
      <c r="H195" s="178">
        <v>7.133</v>
      </c>
      <c r="I195" s="179"/>
      <c r="J195" s="180">
        <f>ROUND(I195*H195,0)</f>
        <v>0</v>
      </c>
      <c r="K195" s="176" t="s">
        <v>327</v>
      </c>
      <c r="L195" s="39"/>
      <c r="M195" s="181" t="s">
        <v>1</v>
      </c>
      <c r="N195" s="182" t="s">
        <v>42</v>
      </c>
      <c r="O195" s="77"/>
      <c r="P195" s="183">
        <f>O195*H195</f>
        <v>0</v>
      </c>
      <c r="Q195" s="183">
        <v>0</v>
      </c>
      <c r="R195" s="183">
        <f>Q195*H195</f>
        <v>0</v>
      </c>
      <c r="S195" s="183">
        <v>0</v>
      </c>
      <c r="T195" s="184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85" t="s">
        <v>91</v>
      </c>
      <c r="AT195" s="185" t="s">
        <v>323</v>
      </c>
      <c r="AU195" s="185" t="s">
        <v>88</v>
      </c>
      <c r="AY195" s="19" t="s">
        <v>321</v>
      </c>
      <c r="BE195" s="186">
        <f>IF(N195="základní",J195,0)</f>
        <v>0</v>
      </c>
      <c r="BF195" s="186">
        <f>IF(N195="snížená",J195,0)</f>
        <v>0</v>
      </c>
      <c r="BG195" s="186">
        <f>IF(N195="zákl. přenesená",J195,0)</f>
        <v>0</v>
      </c>
      <c r="BH195" s="186">
        <f>IF(N195="sníž. přenesená",J195,0)</f>
        <v>0</v>
      </c>
      <c r="BI195" s="186">
        <f>IF(N195="nulová",J195,0)</f>
        <v>0</v>
      </c>
      <c r="BJ195" s="19" t="s">
        <v>8</v>
      </c>
      <c r="BK195" s="186">
        <f>ROUND(I195*H195,0)</f>
        <v>0</v>
      </c>
      <c r="BL195" s="19" t="s">
        <v>91</v>
      </c>
      <c r="BM195" s="185" t="s">
        <v>1063</v>
      </c>
    </row>
    <row r="196" s="12" customFormat="1" ht="25.92" customHeight="1">
      <c r="A196" s="12"/>
      <c r="B196" s="160"/>
      <c r="C196" s="12"/>
      <c r="D196" s="161" t="s">
        <v>76</v>
      </c>
      <c r="E196" s="162" t="s">
        <v>2912</v>
      </c>
      <c r="F196" s="162" t="s">
        <v>2913</v>
      </c>
      <c r="G196" s="12"/>
      <c r="H196" s="12"/>
      <c r="I196" s="163"/>
      <c r="J196" s="164">
        <f>BK196</f>
        <v>0</v>
      </c>
      <c r="K196" s="12"/>
      <c r="L196" s="160"/>
      <c r="M196" s="165"/>
      <c r="N196" s="166"/>
      <c r="O196" s="166"/>
      <c r="P196" s="167">
        <f>SUM(P197:P198)</f>
        <v>0</v>
      </c>
      <c r="Q196" s="166"/>
      <c r="R196" s="167">
        <f>SUM(R197:R198)</f>
        <v>0</v>
      </c>
      <c r="S196" s="166"/>
      <c r="T196" s="168">
        <f>SUM(T197:T198)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61" t="s">
        <v>91</v>
      </c>
      <c r="AT196" s="169" t="s">
        <v>76</v>
      </c>
      <c r="AU196" s="169" t="s">
        <v>77</v>
      </c>
      <c r="AY196" s="161" t="s">
        <v>321</v>
      </c>
      <c r="BK196" s="170">
        <f>SUM(BK197:BK198)</f>
        <v>0</v>
      </c>
    </row>
    <row r="197" s="2" customFormat="1" ht="37.8" customHeight="1">
      <c r="A197" s="38"/>
      <c r="B197" s="173"/>
      <c r="C197" s="174" t="s">
        <v>725</v>
      </c>
      <c r="D197" s="174" t="s">
        <v>323</v>
      </c>
      <c r="E197" s="175" t="s">
        <v>3197</v>
      </c>
      <c r="F197" s="176" t="s">
        <v>3198</v>
      </c>
      <c r="G197" s="177" t="s">
        <v>2917</v>
      </c>
      <c r="H197" s="178">
        <v>30</v>
      </c>
      <c r="I197" s="179"/>
      <c r="J197" s="180">
        <f>ROUND(I197*H197,0)</f>
        <v>0</v>
      </c>
      <c r="K197" s="176" t="s">
        <v>327</v>
      </c>
      <c r="L197" s="39"/>
      <c r="M197" s="181" t="s">
        <v>1</v>
      </c>
      <c r="N197" s="182" t="s">
        <v>42</v>
      </c>
      <c r="O197" s="77"/>
      <c r="P197" s="183">
        <f>O197*H197</f>
        <v>0</v>
      </c>
      <c r="Q197" s="183">
        <v>0</v>
      </c>
      <c r="R197" s="183">
        <f>Q197*H197</f>
        <v>0</v>
      </c>
      <c r="S197" s="183">
        <v>0</v>
      </c>
      <c r="T197" s="18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85" t="s">
        <v>3066</v>
      </c>
      <c r="AT197" s="185" t="s">
        <v>323</v>
      </c>
      <c r="AU197" s="185" t="s">
        <v>8</v>
      </c>
      <c r="AY197" s="19" t="s">
        <v>321</v>
      </c>
      <c r="BE197" s="186">
        <f>IF(N197="základní",J197,0)</f>
        <v>0</v>
      </c>
      <c r="BF197" s="186">
        <f>IF(N197="snížená",J197,0)</f>
        <v>0</v>
      </c>
      <c r="BG197" s="186">
        <f>IF(N197="zákl. přenesená",J197,0)</f>
        <v>0</v>
      </c>
      <c r="BH197" s="186">
        <f>IF(N197="sníž. přenesená",J197,0)</f>
        <v>0</v>
      </c>
      <c r="BI197" s="186">
        <f>IF(N197="nulová",J197,0)</f>
        <v>0</v>
      </c>
      <c r="BJ197" s="19" t="s">
        <v>8</v>
      </c>
      <c r="BK197" s="186">
        <f>ROUND(I197*H197,0)</f>
        <v>0</v>
      </c>
      <c r="BL197" s="19" t="s">
        <v>3066</v>
      </c>
      <c r="BM197" s="185" t="s">
        <v>1072</v>
      </c>
    </row>
    <row r="198" s="2" customFormat="1" ht="37.8" customHeight="1">
      <c r="A198" s="38"/>
      <c r="B198" s="173"/>
      <c r="C198" s="174" t="s">
        <v>730</v>
      </c>
      <c r="D198" s="174" t="s">
        <v>323</v>
      </c>
      <c r="E198" s="175" t="s">
        <v>3199</v>
      </c>
      <c r="F198" s="176" t="s">
        <v>3200</v>
      </c>
      <c r="G198" s="177" t="s">
        <v>2917</v>
      </c>
      <c r="H198" s="178">
        <v>30</v>
      </c>
      <c r="I198" s="179"/>
      <c r="J198" s="180">
        <f>ROUND(I198*H198,0)</f>
        <v>0</v>
      </c>
      <c r="K198" s="176" t="s">
        <v>327</v>
      </c>
      <c r="L198" s="39"/>
      <c r="M198" s="181" t="s">
        <v>1</v>
      </c>
      <c r="N198" s="182" t="s">
        <v>42</v>
      </c>
      <c r="O198" s="77"/>
      <c r="P198" s="183">
        <f>O198*H198</f>
        <v>0</v>
      </c>
      <c r="Q198" s="183">
        <v>0</v>
      </c>
      <c r="R198" s="183">
        <f>Q198*H198</f>
        <v>0</v>
      </c>
      <c r="S198" s="183">
        <v>0</v>
      </c>
      <c r="T198" s="18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85" t="s">
        <v>3066</v>
      </c>
      <c r="AT198" s="185" t="s">
        <v>323</v>
      </c>
      <c r="AU198" s="185" t="s">
        <v>8</v>
      </c>
      <c r="AY198" s="19" t="s">
        <v>321</v>
      </c>
      <c r="BE198" s="186">
        <f>IF(N198="základní",J198,0)</f>
        <v>0</v>
      </c>
      <c r="BF198" s="186">
        <f>IF(N198="snížená",J198,0)</f>
        <v>0</v>
      </c>
      <c r="BG198" s="186">
        <f>IF(N198="zákl. přenesená",J198,0)</f>
        <v>0</v>
      </c>
      <c r="BH198" s="186">
        <f>IF(N198="sníž. přenesená",J198,0)</f>
        <v>0</v>
      </c>
      <c r="BI198" s="186">
        <f>IF(N198="nulová",J198,0)</f>
        <v>0</v>
      </c>
      <c r="BJ198" s="19" t="s">
        <v>8</v>
      </c>
      <c r="BK198" s="186">
        <f>ROUND(I198*H198,0)</f>
        <v>0</v>
      </c>
      <c r="BL198" s="19" t="s">
        <v>3066</v>
      </c>
      <c r="BM198" s="185" t="s">
        <v>1093</v>
      </c>
    </row>
    <row r="199" s="12" customFormat="1" ht="25.92" customHeight="1">
      <c r="A199" s="12"/>
      <c r="B199" s="160"/>
      <c r="C199" s="12"/>
      <c r="D199" s="161" t="s">
        <v>76</v>
      </c>
      <c r="E199" s="162" t="s">
        <v>3201</v>
      </c>
      <c r="F199" s="162" t="s">
        <v>3202</v>
      </c>
      <c r="G199" s="12"/>
      <c r="H199" s="12"/>
      <c r="I199" s="163"/>
      <c r="J199" s="164">
        <f>BK199</f>
        <v>0</v>
      </c>
      <c r="K199" s="12"/>
      <c r="L199" s="160"/>
      <c r="M199" s="165"/>
      <c r="N199" s="166"/>
      <c r="O199" s="166"/>
      <c r="P199" s="167">
        <f>P200</f>
        <v>0</v>
      </c>
      <c r="Q199" s="166"/>
      <c r="R199" s="167">
        <f>R200</f>
        <v>0</v>
      </c>
      <c r="S199" s="166"/>
      <c r="T199" s="168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61" t="s">
        <v>94</v>
      </c>
      <c r="AT199" s="169" t="s">
        <v>76</v>
      </c>
      <c r="AU199" s="169" t="s">
        <v>77</v>
      </c>
      <c r="AY199" s="161" t="s">
        <v>321</v>
      </c>
      <c r="BK199" s="170">
        <f>BK200</f>
        <v>0</v>
      </c>
    </row>
    <row r="200" s="12" customFormat="1" ht="22.8" customHeight="1">
      <c r="A200" s="12"/>
      <c r="B200" s="160"/>
      <c r="C200" s="12"/>
      <c r="D200" s="161" t="s">
        <v>76</v>
      </c>
      <c r="E200" s="171" t="s">
        <v>3203</v>
      </c>
      <c r="F200" s="171" t="s">
        <v>3204</v>
      </c>
      <c r="G200" s="12"/>
      <c r="H200" s="12"/>
      <c r="I200" s="163"/>
      <c r="J200" s="172">
        <f>BK200</f>
        <v>0</v>
      </c>
      <c r="K200" s="12"/>
      <c r="L200" s="160"/>
      <c r="M200" s="165"/>
      <c r="N200" s="166"/>
      <c r="O200" s="166"/>
      <c r="P200" s="167">
        <f>P201</f>
        <v>0</v>
      </c>
      <c r="Q200" s="166"/>
      <c r="R200" s="167">
        <f>R201</f>
        <v>0</v>
      </c>
      <c r="S200" s="166"/>
      <c r="T200" s="168">
        <f>T201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61" t="s">
        <v>94</v>
      </c>
      <c r="AT200" s="169" t="s">
        <v>76</v>
      </c>
      <c r="AU200" s="169" t="s">
        <v>8</v>
      </c>
      <c r="AY200" s="161" t="s">
        <v>321</v>
      </c>
      <c r="BK200" s="170">
        <f>BK201</f>
        <v>0</v>
      </c>
    </row>
    <row r="201" s="2" customFormat="1" ht="24.15" customHeight="1">
      <c r="A201" s="38"/>
      <c r="B201" s="173"/>
      <c r="C201" s="174" t="s">
        <v>733</v>
      </c>
      <c r="D201" s="174" t="s">
        <v>323</v>
      </c>
      <c r="E201" s="175" t="s">
        <v>3205</v>
      </c>
      <c r="F201" s="176" t="s">
        <v>3206</v>
      </c>
      <c r="G201" s="177" t="s">
        <v>418</v>
      </c>
      <c r="H201" s="178">
        <v>15</v>
      </c>
      <c r="I201" s="179"/>
      <c r="J201" s="180">
        <f>ROUND(I201*H201,0)</f>
        <v>0</v>
      </c>
      <c r="K201" s="176" t="s">
        <v>327</v>
      </c>
      <c r="L201" s="39"/>
      <c r="M201" s="225" t="s">
        <v>1</v>
      </c>
      <c r="N201" s="226" t="s">
        <v>42</v>
      </c>
      <c r="O201" s="227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85" t="s">
        <v>91</v>
      </c>
      <c r="AT201" s="185" t="s">
        <v>323</v>
      </c>
      <c r="AU201" s="185" t="s">
        <v>85</v>
      </c>
      <c r="AY201" s="19" t="s">
        <v>321</v>
      </c>
      <c r="BE201" s="186">
        <f>IF(N201="základní",J201,0)</f>
        <v>0</v>
      </c>
      <c r="BF201" s="186">
        <f>IF(N201="snížená",J201,0)</f>
        <v>0</v>
      </c>
      <c r="BG201" s="186">
        <f>IF(N201="zákl. přenesená",J201,0)</f>
        <v>0</v>
      </c>
      <c r="BH201" s="186">
        <f>IF(N201="sníž. přenesená",J201,0)</f>
        <v>0</v>
      </c>
      <c r="BI201" s="186">
        <f>IF(N201="nulová",J201,0)</f>
        <v>0</v>
      </c>
      <c r="BJ201" s="19" t="s">
        <v>8</v>
      </c>
      <c r="BK201" s="186">
        <f>ROUND(I201*H201,0)</f>
        <v>0</v>
      </c>
      <c r="BL201" s="19" t="s">
        <v>91</v>
      </c>
      <c r="BM201" s="185" t="s">
        <v>1102</v>
      </c>
    </row>
    <row r="202" s="2" customFormat="1" ht="6.96" customHeight="1">
      <c r="A202" s="38"/>
      <c r="B202" s="60"/>
      <c r="C202" s="61"/>
      <c r="D202" s="61"/>
      <c r="E202" s="61"/>
      <c r="F202" s="61"/>
      <c r="G202" s="61"/>
      <c r="H202" s="61"/>
      <c r="I202" s="61"/>
      <c r="J202" s="61"/>
      <c r="K202" s="61"/>
      <c r="L202" s="39"/>
      <c r="M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</row>
  </sheetData>
  <autoFilter ref="C124:K201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109</v>
      </c>
      <c r="L4" s="22"/>
      <c r="M4" s="121" t="s">
        <v>11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22" t="str">
        <f>'Rekapitulace stavby'!K6</f>
        <v>Rekonstrukce a snížení EN objektu, Krkonošská 272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122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3207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1</v>
      </c>
      <c r="G11" s="38"/>
      <c r="H11" s="38"/>
      <c r="I11" s="32" t="s">
        <v>20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2927</v>
      </c>
      <c r="G12" s="38"/>
      <c r="H12" s="38"/>
      <c r="I12" s="32" t="s">
        <v>23</v>
      </c>
      <c r="J12" s="69" t="str">
        <f>'Rekapitulace stavby'!AN8</f>
        <v>17. 10. 2023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32" t="s">
        <v>26</v>
      </c>
      <c r="J14" s="27" t="str">
        <f>IF('Rekapitulace stavby'!AN10="","",'Rekapitulace stavby'!AN10)</f>
        <v/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tr">
        <f>IF('Rekapitulace stavby'!E11="","",'Rekapitulace stavby'!E11)</f>
        <v>Město Vrchlabí, Zámek č.p.1, Vrchlabí</v>
      </c>
      <c r="F15" s="38"/>
      <c r="G15" s="38"/>
      <c r="H15" s="38"/>
      <c r="I15" s="32" t="s">
        <v>28</v>
      </c>
      <c r="J15" s="27" t="str">
        <f>IF('Rekapitulace stavby'!AN11="","",'Rekapitulace stavby'!AN11)</f>
        <v/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29</v>
      </c>
      <c r="E17" s="38"/>
      <c r="F17" s="38"/>
      <c r="G17" s="38"/>
      <c r="H17" s="38"/>
      <c r="I17" s="32" t="s">
        <v>26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28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31</v>
      </c>
      <c r="E20" s="38"/>
      <c r="F20" s="38"/>
      <c r="G20" s="38"/>
      <c r="H20" s="38"/>
      <c r="I20" s="32" t="s">
        <v>26</v>
      </c>
      <c r="J20" s="27" t="str">
        <f>IF('Rekapitulace stavby'!AN16="","",'Rekapitulace stavby'!AN16)</f>
        <v/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tr">
        <f>IF('Rekapitulace stavby'!E17="","",'Rekapitulace stavby'!E17)</f>
        <v>ing.Jan Chaloupský, U Hřiště 639, Trutnov</v>
      </c>
      <c r="F21" s="38"/>
      <c r="G21" s="38"/>
      <c r="H21" s="38"/>
      <c r="I21" s="32" t="s">
        <v>28</v>
      </c>
      <c r="J21" s="27" t="str">
        <f>IF('Rekapitulace stavby'!AN17="","",'Rekapitulace stavby'!AN17)</f>
        <v/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34</v>
      </c>
      <c r="E23" s="38"/>
      <c r="F23" s="38"/>
      <c r="G23" s="38"/>
      <c r="H23" s="38"/>
      <c r="I23" s="32" t="s">
        <v>26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>ing. V. Švehla</v>
      </c>
      <c r="F24" s="38"/>
      <c r="G24" s="38"/>
      <c r="H24" s="38"/>
      <c r="I24" s="32" t="s">
        <v>28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36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3"/>
      <c r="B27" s="124"/>
      <c r="C27" s="123"/>
      <c r="D27" s="123"/>
      <c r="E27" s="36" t="s">
        <v>1</v>
      </c>
      <c r="F27" s="36"/>
      <c r="G27" s="36"/>
      <c r="H27" s="36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7" t="s">
        <v>37</v>
      </c>
      <c r="E30" s="38"/>
      <c r="F30" s="38"/>
      <c r="G30" s="38"/>
      <c r="H30" s="38"/>
      <c r="I30" s="38"/>
      <c r="J30" s="96">
        <f>ROUND(J127, 0)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43" t="s">
        <v>38</v>
      </c>
      <c r="J32" s="43" t="s">
        <v>40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8" t="s">
        <v>41</v>
      </c>
      <c r="E33" s="32" t="s">
        <v>42</v>
      </c>
      <c r="F33" s="129">
        <f>ROUND((SUM(BE127:BE270)),  0)</f>
        <v>0</v>
      </c>
      <c r="G33" s="38"/>
      <c r="H33" s="38"/>
      <c r="I33" s="130">
        <v>0.20999999999999999</v>
      </c>
      <c r="J33" s="129">
        <f>ROUND(((SUM(BE127:BE270))*I33),  0)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43</v>
      </c>
      <c r="F34" s="129">
        <f>ROUND((SUM(BF127:BF270)),  0)</f>
        <v>0</v>
      </c>
      <c r="G34" s="38"/>
      <c r="H34" s="38"/>
      <c r="I34" s="130">
        <v>0.14999999999999999</v>
      </c>
      <c r="J34" s="129">
        <f>ROUND(((SUM(BF127:BF270))*I34),  0)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29">
        <f>ROUND((SUM(BG127:BG270)),  0)</f>
        <v>0</v>
      </c>
      <c r="G35" s="38"/>
      <c r="H35" s="38"/>
      <c r="I35" s="130">
        <v>0.20999999999999999</v>
      </c>
      <c r="J35" s="129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29">
        <f>ROUND((SUM(BH127:BH270)),  0)</f>
        <v>0</v>
      </c>
      <c r="G36" s="38"/>
      <c r="H36" s="38"/>
      <c r="I36" s="130">
        <v>0.14999999999999999</v>
      </c>
      <c r="J36" s="129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46</v>
      </c>
      <c r="F37" s="129">
        <f>ROUND((SUM(BI127:BI270)),  0)</f>
        <v>0</v>
      </c>
      <c r="G37" s="38"/>
      <c r="H37" s="38"/>
      <c r="I37" s="130">
        <v>0</v>
      </c>
      <c r="J37" s="129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1"/>
      <c r="D39" s="132" t="s">
        <v>47</v>
      </c>
      <c r="E39" s="81"/>
      <c r="F39" s="81"/>
      <c r="G39" s="133" t="s">
        <v>48</v>
      </c>
      <c r="H39" s="134" t="s">
        <v>49</v>
      </c>
      <c r="I39" s="81"/>
      <c r="J39" s="135">
        <f>SUM(J30:J37)</f>
        <v>0</v>
      </c>
      <c r="K39" s="136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37" t="s">
        <v>53</v>
      </c>
      <c r="G61" s="58" t="s">
        <v>52</v>
      </c>
      <c r="H61" s="41"/>
      <c r="I61" s="41"/>
      <c r="J61" s="138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37" t="s">
        <v>53</v>
      </c>
      <c r="G76" s="58" t="s">
        <v>52</v>
      </c>
      <c r="H76" s="41"/>
      <c r="I76" s="41"/>
      <c r="J76" s="138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272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2" t="str">
        <f>E7</f>
        <v>Rekonstrukce a snížení EN objektu, Krkonošská 272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122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4 - Zdravotní technika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38"/>
      <c r="E89" s="38"/>
      <c r="F89" s="27" t="str">
        <f>F12</f>
        <v xml:space="preserve"> </v>
      </c>
      <c r="G89" s="38"/>
      <c r="H89" s="38"/>
      <c r="I89" s="32" t="s">
        <v>23</v>
      </c>
      <c r="J89" s="69" t="str">
        <f>IF(J12="","",J12)</f>
        <v>17. 10. 2023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25</v>
      </c>
      <c r="D91" s="38"/>
      <c r="E91" s="38"/>
      <c r="F91" s="27" t="str">
        <f>E15</f>
        <v>Město Vrchlabí, Zámek č.p.1, Vrchlabí</v>
      </c>
      <c r="G91" s="38"/>
      <c r="H91" s="38"/>
      <c r="I91" s="32" t="s">
        <v>31</v>
      </c>
      <c r="J91" s="36" t="str">
        <f>E21</f>
        <v>ing.Jan Chaloupský, U Hřiště 639, Trutnov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38"/>
      <c r="E92" s="38"/>
      <c r="F92" s="27" t="str">
        <f>IF(E18="","",E18)</f>
        <v>Vyplň údaj</v>
      </c>
      <c r="G92" s="38"/>
      <c r="H92" s="38"/>
      <c r="I92" s="32" t="s">
        <v>34</v>
      </c>
      <c r="J92" s="36" t="str">
        <f>E24</f>
        <v>ing. V. Švehla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9" t="s">
        <v>273</v>
      </c>
      <c r="D94" s="131"/>
      <c r="E94" s="131"/>
      <c r="F94" s="131"/>
      <c r="G94" s="131"/>
      <c r="H94" s="131"/>
      <c r="I94" s="131"/>
      <c r="J94" s="140" t="s">
        <v>274</v>
      </c>
      <c r="K94" s="131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1" t="s">
        <v>275</v>
      </c>
      <c r="D96" s="38"/>
      <c r="E96" s="38"/>
      <c r="F96" s="38"/>
      <c r="G96" s="38"/>
      <c r="H96" s="38"/>
      <c r="I96" s="38"/>
      <c r="J96" s="96">
        <f>J127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276</v>
      </c>
    </row>
    <row r="97" s="9" customFormat="1" ht="24.96" customHeight="1">
      <c r="A97" s="9"/>
      <c r="B97" s="142"/>
      <c r="C97" s="9"/>
      <c r="D97" s="143" t="s">
        <v>277</v>
      </c>
      <c r="E97" s="144"/>
      <c r="F97" s="144"/>
      <c r="G97" s="144"/>
      <c r="H97" s="144"/>
      <c r="I97" s="144"/>
      <c r="J97" s="145">
        <f>J128</f>
        <v>0</v>
      </c>
      <c r="K97" s="9"/>
      <c r="L97" s="14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6"/>
      <c r="C98" s="10"/>
      <c r="D98" s="147" t="s">
        <v>3208</v>
      </c>
      <c r="E98" s="148"/>
      <c r="F98" s="148"/>
      <c r="G98" s="148"/>
      <c r="H98" s="148"/>
      <c r="I98" s="148"/>
      <c r="J98" s="149">
        <f>J129</f>
        <v>0</v>
      </c>
      <c r="K98" s="10"/>
      <c r="L98" s="14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6"/>
      <c r="C99" s="10"/>
      <c r="D99" s="147" t="s">
        <v>3209</v>
      </c>
      <c r="E99" s="148"/>
      <c r="F99" s="148"/>
      <c r="G99" s="148"/>
      <c r="H99" s="148"/>
      <c r="I99" s="148"/>
      <c r="J99" s="149">
        <f>J157</f>
        <v>0</v>
      </c>
      <c r="K99" s="10"/>
      <c r="L99" s="14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6"/>
      <c r="C100" s="10"/>
      <c r="D100" s="147" t="s">
        <v>3210</v>
      </c>
      <c r="E100" s="148"/>
      <c r="F100" s="148"/>
      <c r="G100" s="148"/>
      <c r="H100" s="148"/>
      <c r="I100" s="148"/>
      <c r="J100" s="149">
        <f>J166</f>
        <v>0</v>
      </c>
      <c r="K100" s="10"/>
      <c r="L100" s="14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42"/>
      <c r="C101" s="9"/>
      <c r="D101" s="143" t="s">
        <v>287</v>
      </c>
      <c r="E101" s="144"/>
      <c r="F101" s="144"/>
      <c r="G101" s="144"/>
      <c r="H101" s="144"/>
      <c r="I101" s="144"/>
      <c r="J101" s="145">
        <f>J186</f>
        <v>0</v>
      </c>
      <c r="K101" s="9"/>
      <c r="L101" s="14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46"/>
      <c r="C102" s="10"/>
      <c r="D102" s="147" t="s">
        <v>3211</v>
      </c>
      <c r="E102" s="148"/>
      <c r="F102" s="148"/>
      <c r="G102" s="148"/>
      <c r="H102" s="148"/>
      <c r="I102" s="148"/>
      <c r="J102" s="149">
        <f>J187</f>
        <v>0</v>
      </c>
      <c r="K102" s="10"/>
      <c r="L102" s="14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6"/>
      <c r="C103" s="10"/>
      <c r="D103" s="147" t="s">
        <v>3212</v>
      </c>
      <c r="E103" s="148"/>
      <c r="F103" s="148"/>
      <c r="G103" s="148"/>
      <c r="H103" s="148"/>
      <c r="I103" s="148"/>
      <c r="J103" s="149">
        <f>J208</f>
        <v>0</v>
      </c>
      <c r="K103" s="10"/>
      <c r="L103" s="14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6"/>
      <c r="C104" s="10"/>
      <c r="D104" s="147" t="s">
        <v>3213</v>
      </c>
      <c r="E104" s="148"/>
      <c r="F104" s="148"/>
      <c r="G104" s="148"/>
      <c r="H104" s="148"/>
      <c r="I104" s="148"/>
      <c r="J104" s="149">
        <f>J227</f>
        <v>0</v>
      </c>
      <c r="K104" s="10"/>
      <c r="L104" s="14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6"/>
      <c r="C105" s="10"/>
      <c r="D105" s="147" t="s">
        <v>3214</v>
      </c>
      <c r="E105" s="148"/>
      <c r="F105" s="148"/>
      <c r="G105" s="148"/>
      <c r="H105" s="148"/>
      <c r="I105" s="148"/>
      <c r="J105" s="149">
        <f>J241</f>
        <v>0</v>
      </c>
      <c r="K105" s="10"/>
      <c r="L105" s="14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6"/>
      <c r="C106" s="10"/>
      <c r="D106" s="147" t="s">
        <v>3215</v>
      </c>
      <c r="E106" s="148"/>
      <c r="F106" s="148"/>
      <c r="G106" s="148"/>
      <c r="H106" s="148"/>
      <c r="I106" s="148"/>
      <c r="J106" s="149">
        <f>J265</f>
        <v>0</v>
      </c>
      <c r="K106" s="10"/>
      <c r="L106" s="14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42"/>
      <c r="C107" s="9"/>
      <c r="D107" s="143" t="s">
        <v>305</v>
      </c>
      <c r="E107" s="144"/>
      <c r="F107" s="144"/>
      <c r="G107" s="144"/>
      <c r="H107" s="144"/>
      <c r="I107" s="144"/>
      <c r="J107" s="145">
        <f>J269</f>
        <v>0</v>
      </c>
      <c r="K107" s="9"/>
      <c r="L107" s="142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306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17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122" t="str">
        <f>E7</f>
        <v>Rekonstrukce a snížení EN objektu, Krkonošská 272</v>
      </c>
      <c r="F117" s="32"/>
      <c r="G117" s="32"/>
      <c r="H117" s="32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122</v>
      </c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38"/>
      <c r="D119" s="38"/>
      <c r="E119" s="67" t="str">
        <f>E9</f>
        <v>4 - Zdravotní technika</v>
      </c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21</v>
      </c>
      <c r="D121" s="38"/>
      <c r="E121" s="38"/>
      <c r="F121" s="27" t="str">
        <f>F12</f>
        <v xml:space="preserve"> </v>
      </c>
      <c r="G121" s="38"/>
      <c r="H121" s="38"/>
      <c r="I121" s="32" t="s">
        <v>23</v>
      </c>
      <c r="J121" s="69" t="str">
        <f>IF(J12="","",J12)</f>
        <v>17. 10. 2023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25</v>
      </c>
      <c r="D123" s="38"/>
      <c r="E123" s="38"/>
      <c r="F123" s="27" t="str">
        <f>E15</f>
        <v>Město Vrchlabí, Zámek č.p.1, Vrchlabí</v>
      </c>
      <c r="G123" s="38"/>
      <c r="H123" s="38"/>
      <c r="I123" s="32" t="s">
        <v>31</v>
      </c>
      <c r="J123" s="36" t="str">
        <f>E21</f>
        <v>ing.Jan Chaloupský, U Hřiště 639, Trutnov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29</v>
      </c>
      <c r="D124" s="38"/>
      <c r="E124" s="38"/>
      <c r="F124" s="27" t="str">
        <f>IF(E18="","",E18)</f>
        <v>Vyplň údaj</v>
      </c>
      <c r="G124" s="38"/>
      <c r="H124" s="38"/>
      <c r="I124" s="32" t="s">
        <v>34</v>
      </c>
      <c r="J124" s="36" t="str">
        <f>E24</f>
        <v>ing. V. Švehla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50"/>
      <c r="B126" s="151"/>
      <c r="C126" s="152" t="s">
        <v>307</v>
      </c>
      <c r="D126" s="153" t="s">
        <v>62</v>
      </c>
      <c r="E126" s="153" t="s">
        <v>58</v>
      </c>
      <c r="F126" s="153" t="s">
        <v>59</v>
      </c>
      <c r="G126" s="153" t="s">
        <v>308</v>
      </c>
      <c r="H126" s="153" t="s">
        <v>309</v>
      </c>
      <c r="I126" s="153" t="s">
        <v>310</v>
      </c>
      <c r="J126" s="153" t="s">
        <v>274</v>
      </c>
      <c r="K126" s="154" t="s">
        <v>311</v>
      </c>
      <c r="L126" s="155"/>
      <c r="M126" s="86" t="s">
        <v>1</v>
      </c>
      <c r="N126" s="87" t="s">
        <v>41</v>
      </c>
      <c r="O126" s="87" t="s">
        <v>312</v>
      </c>
      <c r="P126" s="87" t="s">
        <v>313</v>
      </c>
      <c r="Q126" s="87" t="s">
        <v>314</v>
      </c>
      <c r="R126" s="87" t="s">
        <v>315</v>
      </c>
      <c r="S126" s="87" t="s">
        <v>316</v>
      </c>
      <c r="T126" s="88" t="s">
        <v>317</v>
      </c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</row>
    <row r="127" s="2" customFormat="1" ht="22.8" customHeight="1">
      <c r="A127" s="38"/>
      <c r="B127" s="39"/>
      <c r="C127" s="93" t="s">
        <v>318</v>
      </c>
      <c r="D127" s="38"/>
      <c r="E127" s="38"/>
      <c r="F127" s="38"/>
      <c r="G127" s="38"/>
      <c r="H127" s="38"/>
      <c r="I127" s="38"/>
      <c r="J127" s="156">
        <f>BK127</f>
        <v>0</v>
      </c>
      <c r="K127" s="38"/>
      <c r="L127" s="39"/>
      <c r="M127" s="89"/>
      <c r="N127" s="73"/>
      <c r="O127" s="90"/>
      <c r="P127" s="157">
        <f>P128+P186+P269</f>
        <v>0</v>
      </c>
      <c r="Q127" s="90"/>
      <c r="R127" s="157">
        <f>R128+R186+R269</f>
        <v>0</v>
      </c>
      <c r="S127" s="90"/>
      <c r="T127" s="158">
        <f>T128+T186+T269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9" t="s">
        <v>76</v>
      </c>
      <c r="AU127" s="19" t="s">
        <v>276</v>
      </c>
      <c r="BK127" s="159">
        <f>BK128+BK186+BK269</f>
        <v>0</v>
      </c>
    </row>
    <row r="128" s="12" customFormat="1" ht="25.92" customHeight="1">
      <c r="A128" s="12"/>
      <c r="B128" s="160"/>
      <c r="C128" s="12"/>
      <c r="D128" s="161" t="s">
        <v>76</v>
      </c>
      <c r="E128" s="162" t="s">
        <v>319</v>
      </c>
      <c r="F128" s="162" t="s">
        <v>320</v>
      </c>
      <c r="G128" s="12"/>
      <c r="H128" s="12"/>
      <c r="I128" s="163"/>
      <c r="J128" s="164">
        <f>BK128</f>
        <v>0</v>
      </c>
      <c r="K128" s="12"/>
      <c r="L128" s="160"/>
      <c r="M128" s="165"/>
      <c r="N128" s="166"/>
      <c r="O128" s="166"/>
      <c r="P128" s="167">
        <f>P129+P157+P166</f>
        <v>0</v>
      </c>
      <c r="Q128" s="166"/>
      <c r="R128" s="167">
        <f>R129+R157+R166</f>
        <v>0</v>
      </c>
      <c r="S128" s="166"/>
      <c r="T128" s="168">
        <f>T129+T157+T166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1" t="s">
        <v>8</v>
      </c>
      <c r="AT128" s="169" t="s">
        <v>76</v>
      </c>
      <c r="AU128" s="169" t="s">
        <v>77</v>
      </c>
      <c r="AY128" s="161" t="s">
        <v>321</v>
      </c>
      <c r="BK128" s="170">
        <f>BK129+BK157+BK166</f>
        <v>0</v>
      </c>
    </row>
    <row r="129" s="12" customFormat="1" ht="22.8" customHeight="1">
      <c r="A129" s="12"/>
      <c r="B129" s="160"/>
      <c r="C129" s="12"/>
      <c r="D129" s="161" t="s">
        <v>76</v>
      </c>
      <c r="E129" s="171" t="s">
        <v>8</v>
      </c>
      <c r="F129" s="171" t="s">
        <v>3216</v>
      </c>
      <c r="G129" s="12"/>
      <c r="H129" s="12"/>
      <c r="I129" s="163"/>
      <c r="J129" s="172">
        <f>BK129</f>
        <v>0</v>
      </c>
      <c r="K129" s="12"/>
      <c r="L129" s="160"/>
      <c r="M129" s="165"/>
      <c r="N129" s="166"/>
      <c r="O129" s="166"/>
      <c r="P129" s="167">
        <f>SUM(P130:P156)</f>
        <v>0</v>
      </c>
      <c r="Q129" s="166"/>
      <c r="R129" s="167">
        <f>SUM(R130:R156)</f>
        <v>0</v>
      </c>
      <c r="S129" s="166"/>
      <c r="T129" s="168">
        <f>SUM(T130:T156)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1" t="s">
        <v>8</v>
      </c>
      <c r="AT129" s="169" t="s">
        <v>76</v>
      </c>
      <c r="AU129" s="169" t="s">
        <v>8</v>
      </c>
      <c r="AY129" s="161" t="s">
        <v>321</v>
      </c>
      <c r="BK129" s="170">
        <f>SUM(BK130:BK156)</f>
        <v>0</v>
      </c>
    </row>
    <row r="130" s="2" customFormat="1" ht="44.25" customHeight="1">
      <c r="A130" s="38"/>
      <c r="B130" s="173"/>
      <c r="C130" s="174" t="s">
        <v>8</v>
      </c>
      <c r="D130" s="174" t="s">
        <v>323</v>
      </c>
      <c r="E130" s="175" t="s">
        <v>3217</v>
      </c>
      <c r="F130" s="176" t="s">
        <v>3218</v>
      </c>
      <c r="G130" s="177" t="s">
        <v>326</v>
      </c>
      <c r="H130" s="178">
        <v>13.199999999999999</v>
      </c>
      <c r="I130" s="179"/>
      <c r="J130" s="180">
        <f>ROUND(I130*H130,0)</f>
        <v>0</v>
      </c>
      <c r="K130" s="176" t="s">
        <v>1</v>
      </c>
      <c r="L130" s="39"/>
      <c r="M130" s="181" t="s">
        <v>1</v>
      </c>
      <c r="N130" s="182" t="s">
        <v>42</v>
      </c>
      <c r="O130" s="77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85" t="s">
        <v>91</v>
      </c>
      <c r="AT130" s="185" t="s">
        <v>323</v>
      </c>
      <c r="AU130" s="185" t="s">
        <v>85</v>
      </c>
      <c r="AY130" s="19" t="s">
        <v>321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19" t="s">
        <v>8</v>
      </c>
      <c r="BK130" s="186">
        <f>ROUND(I130*H130,0)</f>
        <v>0</v>
      </c>
      <c r="BL130" s="19" t="s">
        <v>91</v>
      </c>
      <c r="BM130" s="185" t="s">
        <v>85</v>
      </c>
    </row>
    <row r="131" s="13" customFormat="1">
      <c r="A131" s="13"/>
      <c r="B131" s="187"/>
      <c r="C131" s="13"/>
      <c r="D131" s="188" t="s">
        <v>329</v>
      </c>
      <c r="E131" s="189" t="s">
        <v>1</v>
      </c>
      <c r="F131" s="190" t="s">
        <v>3219</v>
      </c>
      <c r="G131" s="13"/>
      <c r="H131" s="191">
        <v>10.800000000000001</v>
      </c>
      <c r="I131" s="192"/>
      <c r="J131" s="13"/>
      <c r="K131" s="13"/>
      <c r="L131" s="187"/>
      <c r="M131" s="193"/>
      <c r="N131" s="194"/>
      <c r="O131" s="194"/>
      <c r="P131" s="194"/>
      <c r="Q131" s="194"/>
      <c r="R131" s="194"/>
      <c r="S131" s="194"/>
      <c r="T131" s="19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9" t="s">
        <v>329</v>
      </c>
      <c r="AU131" s="189" t="s">
        <v>85</v>
      </c>
      <c r="AV131" s="13" t="s">
        <v>85</v>
      </c>
      <c r="AW131" s="13" t="s">
        <v>33</v>
      </c>
      <c r="AX131" s="13" t="s">
        <v>77</v>
      </c>
      <c r="AY131" s="189" t="s">
        <v>321</v>
      </c>
    </row>
    <row r="132" s="13" customFormat="1">
      <c r="A132" s="13"/>
      <c r="B132" s="187"/>
      <c r="C132" s="13"/>
      <c r="D132" s="188" t="s">
        <v>329</v>
      </c>
      <c r="E132" s="189" t="s">
        <v>1</v>
      </c>
      <c r="F132" s="190" t="s">
        <v>3220</v>
      </c>
      <c r="G132" s="13"/>
      <c r="H132" s="191">
        <v>2.3999999999999999</v>
      </c>
      <c r="I132" s="192"/>
      <c r="J132" s="13"/>
      <c r="K132" s="13"/>
      <c r="L132" s="187"/>
      <c r="M132" s="193"/>
      <c r="N132" s="194"/>
      <c r="O132" s="194"/>
      <c r="P132" s="194"/>
      <c r="Q132" s="194"/>
      <c r="R132" s="194"/>
      <c r="S132" s="194"/>
      <c r="T132" s="19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9" t="s">
        <v>329</v>
      </c>
      <c r="AU132" s="189" t="s">
        <v>85</v>
      </c>
      <c r="AV132" s="13" t="s">
        <v>85</v>
      </c>
      <c r="AW132" s="13" t="s">
        <v>33</v>
      </c>
      <c r="AX132" s="13" t="s">
        <v>77</v>
      </c>
      <c r="AY132" s="189" t="s">
        <v>321</v>
      </c>
    </row>
    <row r="133" s="15" customFormat="1">
      <c r="A133" s="15"/>
      <c r="B133" s="204"/>
      <c r="C133" s="15"/>
      <c r="D133" s="188" t="s">
        <v>329</v>
      </c>
      <c r="E133" s="205" t="s">
        <v>1</v>
      </c>
      <c r="F133" s="206" t="s">
        <v>442</v>
      </c>
      <c r="G133" s="15"/>
      <c r="H133" s="207">
        <v>13.200000000000001</v>
      </c>
      <c r="I133" s="208"/>
      <c r="J133" s="15"/>
      <c r="K133" s="15"/>
      <c r="L133" s="204"/>
      <c r="M133" s="209"/>
      <c r="N133" s="210"/>
      <c r="O133" s="210"/>
      <c r="P133" s="210"/>
      <c r="Q133" s="210"/>
      <c r="R133" s="210"/>
      <c r="S133" s="210"/>
      <c r="T133" s="211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05" t="s">
        <v>329</v>
      </c>
      <c r="AU133" s="205" t="s">
        <v>85</v>
      </c>
      <c r="AV133" s="15" t="s">
        <v>91</v>
      </c>
      <c r="AW133" s="15" t="s">
        <v>33</v>
      </c>
      <c r="AX133" s="15" t="s">
        <v>8</v>
      </c>
      <c r="AY133" s="205" t="s">
        <v>321</v>
      </c>
    </row>
    <row r="134" s="2" customFormat="1" ht="37.8" customHeight="1">
      <c r="A134" s="38"/>
      <c r="B134" s="173"/>
      <c r="C134" s="174" t="s">
        <v>85</v>
      </c>
      <c r="D134" s="174" t="s">
        <v>323</v>
      </c>
      <c r="E134" s="175" t="s">
        <v>3221</v>
      </c>
      <c r="F134" s="176" t="s">
        <v>3222</v>
      </c>
      <c r="G134" s="177" t="s">
        <v>326</v>
      </c>
      <c r="H134" s="178">
        <v>3.6000000000000001</v>
      </c>
      <c r="I134" s="179"/>
      <c r="J134" s="180">
        <f>ROUND(I134*H134,0)</f>
        <v>0</v>
      </c>
      <c r="K134" s="176" t="s">
        <v>1</v>
      </c>
      <c r="L134" s="39"/>
      <c r="M134" s="181" t="s">
        <v>1</v>
      </c>
      <c r="N134" s="182" t="s">
        <v>42</v>
      </c>
      <c r="O134" s="77"/>
      <c r="P134" s="183">
        <f>O134*H134</f>
        <v>0</v>
      </c>
      <c r="Q134" s="183">
        <v>0</v>
      </c>
      <c r="R134" s="183">
        <f>Q134*H134</f>
        <v>0</v>
      </c>
      <c r="S134" s="183">
        <v>0</v>
      </c>
      <c r="T134" s="18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85" t="s">
        <v>91</v>
      </c>
      <c r="AT134" s="185" t="s">
        <v>323</v>
      </c>
      <c r="AU134" s="185" t="s">
        <v>85</v>
      </c>
      <c r="AY134" s="19" t="s">
        <v>321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19" t="s">
        <v>8</v>
      </c>
      <c r="BK134" s="186">
        <f>ROUND(I134*H134,0)</f>
        <v>0</v>
      </c>
      <c r="BL134" s="19" t="s">
        <v>91</v>
      </c>
      <c r="BM134" s="185" t="s">
        <v>91</v>
      </c>
    </row>
    <row r="135" s="16" customFormat="1">
      <c r="A135" s="16"/>
      <c r="B135" s="230"/>
      <c r="C135" s="16"/>
      <c r="D135" s="188" t="s">
        <v>329</v>
      </c>
      <c r="E135" s="231" t="s">
        <v>1</v>
      </c>
      <c r="F135" s="232" t="s">
        <v>3223</v>
      </c>
      <c r="G135" s="16"/>
      <c r="H135" s="231" t="s">
        <v>1</v>
      </c>
      <c r="I135" s="233"/>
      <c r="J135" s="16"/>
      <c r="K135" s="16"/>
      <c r="L135" s="230"/>
      <c r="M135" s="234"/>
      <c r="N135" s="235"/>
      <c r="O135" s="235"/>
      <c r="P135" s="235"/>
      <c r="Q135" s="235"/>
      <c r="R135" s="235"/>
      <c r="S135" s="235"/>
      <c r="T135" s="23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31" t="s">
        <v>329</v>
      </c>
      <c r="AU135" s="231" t="s">
        <v>85</v>
      </c>
      <c r="AV135" s="16" t="s">
        <v>8</v>
      </c>
      <c r="AW135" s="16" t="s">
        <v>33</v>
      </c>
      <c r="AX135" s="16" t="s">
        <v>77</v>
      </c>
      <c r="AY135" s="231" t="s">
        <v>321</v>
      </c>
    </row>
    <row r="136" s="13" customFormat="1">
      <c r="A136" s="13"/>
      <c r="B136" s="187"/>
      <c r="C136" s="13"/>
      <c r="D136" s="188" t="s">
        <v>329</v>
      </c>
      <c r="E136" s="189" t="s">
        <v>1</v>
      </c>
      <c r="F136" s="190" t="s">
        <v>3224</v>
      </c>
      <c r="G136" s="13"/>
      <c r="H136" s="191">
        <v>3.6000000000000001</v>
      </c>
      <c r="I136" s="192"/>
      <c r="J136" s="13"/>
      <c r="K136" s="13"/>
      <c r="L136" s="187"/>
      <c r="M136" s="193"/>
      <c r="N136" s="194"/>
      <c r="O136" s="194"/>
      <c r="P136" s="194"/>
      <c r="Q136" s="194"/>
      <c r="R136" s="194"/>
      <c r="S136" s="194"/>
      <c r="T136" s="19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9" t="s">
        <v>329</v>
      </c>
      <c r="AU136" s="189" t="s">
        <v>85</v>
      </c>
      <c r="AV136" s="13" t="s">
        <v>85</v>
      </c>
      <c r="AW136" s="13" t="s">
        <v>33</v>
      </c>
      <c r="AX136" s="13" t="s">
        <v>77</v>
      </c>
      <c r="AY136" s="189" t="s">
        <v>321</v>
      </c>
    </row>
    <row r="137" s="15" customFormat="1">
      <c r="A137" s="15"/>
      <c r="B137" s="204"/>
      <c r="C137" s="15"/>
      <c r="D137" s="188" t="s">
        <v>329</v>
      </c>
      <c r="E137" s="205" t="s">
        <v>1</v>
      </c>
      <c r="F137" s="206" t="s">
        <v>442</v>
      </c>
      <c r="G137" s="15"/>
      <c r="H137" s="207">
        <v>3.6000000000000001</v>
      </c>
      <c r="I137" s="208"/>
      <c r="J137" s="15"/>
      <c r="K137" s="15"/>
      <c r="L137" s="204"/>
      <c r="M137" s="209"/>
      <c r="N137" s="210"/>
      <c r="O137" s="210"/>
      <c r="P137" s="210"/>
      <c r="Q137" s="210"/>
      <c r="R137" s="210"/>
      <c r="S137" s="210"/>
      <c r="T137" s="211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05" t="s">
        <v>329</v>
      </c>
      <c r="AU137" s="205" t="s">
        <v>85</v>
      </c>
      <c r="AV137" s="15" t="s">
        <v>91</v>
      </c>
      <c r="AW137" s="15" t="s">
        <v>33</v>
      </c>
      <c r="AX137" s="15" t="s">
        <v>8</v>
      </c>
      <c r="AY137" s="205" t="s">
        <v>321</v>
      </c>
    </row>
    <row r="138" s="2" customFormat="1" ht="62.7" customHeight="1">
      <c r="A138" s="38"/>
      <c r="B138" s="173"/>
      <c r="C138" s="174" t="s">
        <v>88</v>
      </c>
      <c r="D138" s="174" t="s">
        <v>323</v>
      </c>
      <c r="E138" s="175" t="s">
        <v>3225</v>
      </c>
      <c r="F138" s="176" t="s">
        <v>3226</v>
      </c>
      <c r="G138" s="177" t="s">
        <v>326</v>
      </c>
      <c r="H138" s="178">
        <v>5.5</v>
      </c>
      <c r="I138" s="179"/>
      <c r="J138" s="180">
        <f>ROUND(I138*H138,0)</f>
        <v>0</v>
      </c>
      <c r="K138" s="176" t="s">
        <v>1</v>
      </c>
      <c r="L138" s="39"/>
      <c r="M138" s="181" t="s">
        <v>1</v>
      </c>
      <c r="N138" s="182" t="s">
        <v>42</v>
      </c>
      <c r="O138" s="77"/>
      <c r="P138" s="183">
        <f>O138*H138</f>
        <v>0</v>
      </c>
      <c r="Q138" s="183">
        <v>0</v>
      </c>
      <c r="R138" s="183">
        <f>Q138*H138</f>
        <v>0</v>
      </c>
      <c r="S138" s="183">
        <v>0</v>
      </c>
      <c r="T138" s="18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85" t="s">
        <v>91</v>
      </c>
      <c r="AT138" s="185" t="s">
        <v>323</v>
      </c>
      <c r="AU138" s="185" t="s">
        <v>85</v>
      </c>
      <c r="AY138" s="19" t="s">
        <v>321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19" t="s">
        <v>8</v>
      </c>
      <c r="BK138" s="186">
        <f>ROUND(I138*H138,0)</f>
        <v>0</v>
      </c>
      <c r="BL138" s="19" t="s">
        <v>91</v>
      </c>
      <c r="BM138" s="185" t="s">
        <v>97</v>
      </c>
    </row>
    <row r="139" s="13" customFormat="1">
      <c r="A139" s="13"/>
      <c r="B139" s="187"/>
      <c r="C139" s="13"/>
      <c r="D139" s="188" t="s">
        <v>329</v>
      </c>
      <c r="E139" s="189" t="s">
        <v>1</v>
      </c>
      <c r="F139" s="190" t="s">
        <v>3227</v>
      </c>
      <c r="G139" s="13"/>
      <c r="H139" s="191">
        <v>5.5</v>
      </c>
      <c r="I139" s="192"/>
      <c r="J139" s="13"/>
      <c r="K139" s="13"/>
      <c r="L139" s="187"/>
      <c r="M139" s="193"/>
      <c r="N139" s="194"/>
      <c r="O139" s="194"/>
      <c r="P139" s="194"/>
      <c r="Q139" s="194"/>
      <c r="R139" s="194"/>
      <c r="S139" s="194"/>
      <c r="T139" s="19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9" t="s">
        <v>329</v>
      </c>
      <c r="AU139" s="189" t="s">
        <v>85</v>
      </c>
      <c r="AV139" s="13" t="s">
        <v>85</v>
      </c>
      <c r="AW139" s="13" t="s">
        <v>33</v>
      </c>
      <c r="AX139" s="13" t="s">
        <v>77</v>
      </c>
      <c r="AY139" s="189" t="s">
        <v>321</v>
      </c>
    </row>
    <row r="140" s="15" customFormat="1">
      <c r="A140" s="15"/>
      <c r="B140" s="204"/>
      <c r="C140" s="15"/>
      <c r="D140" s="188" t="s">
        <v>329</v>
      </c>
      <c r="E140" s="205" t="s">
        <v>1</v>
      </c>
      <c r="F140" s="206" t="s">
        <v>442</v>
      </c>
      <c r="G140" s="15"/>
      <c r="H140" s="207">
        <v>5.5</v>
      </c>
      <c r="I140" s="208"/>
      <c r="J140" s="15"/>
      <c r="K140" s="15"/>
      <c r="L140" s="204"/>
      <c r="M140" s="209"/>
      <c r="N140" s="210"/>
      <c r="O140" s="210"/>
      <c r="P140" s="210"/>
      <c r="Q140" s="210"/>
      <c r="R140" s="210"/>
      <c r="S140" s="210"/>
      <c r="T140" s="21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05" t="s">
        <v>329</v>
      </c>
      <c r="AU140" s="205" t="s">
        <v>85</v>
      </c>
      <c r="AV140" s="15" t="s">
        <v>91</v>
      </c>
      <c r="AW140" s="15" t="s">
        <v>33</v>
      </c>
      <c r="AX140" s="15" t="s">
        <v>8</v>
      </c>
      <c r="AY140" s="205" t="s">
        <v>321</v>
      </c>
    </row>
    <row r="141" s="2" customFormat="1" ht="62.7" customHeight="1">
      <c r="A141" s="38"/>
      <c r="B141" s="173"/>
      <c r="C141" s="174" t="s">
        <v>91</v>
      </c>
      <c r="D141" s="174" t="s">
        <v>323</v>
      </c>
      <c r="E141" s="175" t="s">
        <v>343</v>
      </c>
      <c r="F141" s="176" t="s">
        <v>3228</v>
      </c>
      <c r="G141" s="177" t="s">
        <v>326</v>
      </c>
      <c r="H141" s="178">
        <v>7.7000000000000002</v>
      </c>
      <c r="I141" s="179"/>
      <c r="J141" s="180">
        <f>ROUND(I141*H141,0)</f>
        <v>0</v>
      </c>
      <c r="K141" s="176" t="s">
        <v>1</v>
      </c>
      <c r="L141" s="39"/>
      <c r="M141" s="181" t="s">
        <v>1</v>
      </c>
      <c r="N141" s="182" t="s">
        <v>42</v>
      </c>
      <c r="O141" s="77"/>
      <c r="P141" s="183">
        <f>O141*H141</f>
        <v>0</v>
      </c>
      <c r="Q141" s="183">
        <v>0</v>
      </c>
      <c r="R141" s="183">
        <f>Q141*H141</f>
        <v>0</v>
      </c>
      <c r="S141" s="183">
        <v>0</v>
      </c>
      <c r="T141" s="18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85" t="s">
        <v>91</v>
      </c>
      <c r="AT141" s="185" t="s">
        <v>323</v>
      </c>
      <c r="AU141" s="185" t="s">
        <v>85</v>
      </c>
      <c r="AY141" s="19" t="s">
        <v>321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19" t="s">
        <v>8</v>
      </c>
      <c r="BK141" s="186">
        <f>ROUND(I141*H141,0)</f>
        <v>0</v>
      </c>
      <c r="BL141" s="19" t="s">
        <v>91</v>
      </c>
      <c r="BM141" s="185" t="s">
        <v>363</v>
      </c>
    </row>
    <row r="142" s="16" customFormat="1">
      <c r="A142" s="16"/>
      <c r="B142" s="230"/>
      <c r="C142" s="16"/>
      <c r="D142" s="188" t="s">
        <v>329</v>
      </c>
      <c r="E142" s="231" t="s">
        <v>1</v>
      </c>
      <c r="F142" s="232" t="s">
        <v>3229</v>
      </c>
      <c r="G142" s="16"/>
      <c r="H142" s="231" t="s">
        <v>1</v>
      </c>
      <c r="I142" s="233"/>
      <c r="J142" s="16"/>
      <c r="K142" s="16"/>
      <c r="L142" s="230"/>
      <c r="M142" s="234"/>
      <c r="N142" s="235"/>
      <c r="O142" s="235"/>
      <c r="P142" s="235"/>
      <c r="Q142" s="235"/>
      <c r="R142" s="235"/>
      <c r="S142" s="235"/>
      <c r="T142" s="23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31" t="s">
        <v>329</v>
      </c>
      <c r="AU142" s="231" t="s">
        <v>85</v>
      </c>
      <c r="AV142" s="16" t="s">
        <v>8</v>
      </c>
      <c r="AW142" s="16" t="s">
        <v>33</v>
      </c>
      <c r="AX142" s="16" t="s">
        <v>77</v>
      </c>
      <c r="AY142" s="231" t="s">
        <v>321</v>
      </c>
    </row>
    <row r="143" s="13" customFormat="1">
      <c r="A143" s="13"/>
      <c r="B143" s="187"/>
      <c r="C143" s="13"/>
      <c r="D143" s="188" t="s">
        <v>329</v>
      </c>
      <c r="E143" s="189" t="s">
        <v>1</v>
      </c>
      <c r="F143" s="190" t="s">
        <v>3230</v>
      </c>
      <c r="G143" s="13"/>
      <c r="H143" s="191">
        <v>13.199999999999999</v>
      </c>
      <c r="I143" s="192"/>
      <c r="J143" s="13"/>
      <c r="K143" s="13"/>
      <c r="L143" s="187"/>
      <c r="M143" s="193"/>
      <c r="N143" s="194"/>
      <c r="O143" s="194"/>
      <c r="P143" s="194"/>
      <c r="Q143" s="194"/>
      <c r="R143" s="194"/>
      <c r="S143" s="194"/>
      <c r="T143" s="19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9" t="s">
        <v>329</v>
      </c>
      <c r="AU143" s="189" t="s">
        <v>85</v>
      </c>
      <c r="AV143" s="13" t="s">
        <v>85</v>
      </c>
      <c r="AW143" s="13" t="s">
        <v>33</v>
      </c>
      <c r="AX143" s="13" t="s">
        <v>77</v>
      </c>
      <c r="AY143" s="189" t="s">
        <v>321</v>
      </c>
    </row>
    <row r="144" s="13" customFormat="1">
      <c r="A144" s="13"/>
      <c r="B144" s="187"/>
      <c r="C144" s="13"/>
      <c r="D144" s="188" t="s">
        <v>329</v>
      </c>
      <c r="E144" s="189" t="s">
        <v>1</v>
      </c>
      <c r="F144" s="190" t="s">
        <v>3231</v>
      </c>
      <c r="G144" s="13"/>
      <c r="H144" s="191">
        <v>-5.5</v>
      </c>
      <c r="I144" s="192"/>
      <c r="J144" s="13"/>
      <c r="K144" s="13"/>
      <c r="L144" s="187"/>
      <c r="M144" s="193"/>
      <c r="N144" s="194"/>
      <c r="O144" s="194"/>
      <c r="P144" s="194"/>
      <c r="Q144" s="194"/>
      <c r="R144" s="194"/>
      <c r="S144" s="194"/>
      <c r="T144" s="19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9" t="s">
        <v>329</v>
      </c>
      <c r="AU144" s="189" t="s">
        <v>85</v>
      </c>
      <c r="AV144" s="13" t="s">
        <v>85</v>
      </c>
      <c r="AW144" s="13" t="s">
        <v>33</v>
      </c>
      <c r="AX144" s="13" t="s">
        <v>77</v>
      </c>
      <c r="AY144" s="189" t="s">
        <v>321</v>
      </c>
    </row>
    <row r="145" s="15" customFormat="1">
      <c r="A145" s="15"/>
      <c r="B145" s="204"/>
      <c r="C145" s="15"/>
      <c r="D145" s="188" t="s">
        <v>329</v>
      </c>
      <c r="E145" s="205" t="s">
        <v>1</v>
      </c>
      <c r="F145" s="206" t="s">
        <v>442</v>
      </c>
      <c r="G145" s="15"/>
      <c r="H145" s="207">
        <v>7.6999999999999993</v>
      </c>
      <c r="I145" s="208"/>
      <c r="J145" s="15"/>
      <c r="K145" s="15"/>
      <c r="L145" s="204"/>
      <c r="M145" s="209"/>
      <c r="N145" s="210"/>
      <c r="O145" s="210"/>
      <c r="P145" s="210"/>
      <c r="Q145" s="210"/>
      <c r="R145" s="210"/>
      <c r="S145" s="210"/>
      <c r="T145" s="21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05" t="s">
        <v>329</v>
      </c>
      <c r="AU145" s="205" t="s">
        <v>85</v>
      </c>
      <c r="AV145" s="15" t="s">
        <v>91</v>
      </c>
      <c r="AW145" s="15" t="s">
        <v>33</v>
      </c>
      <c r="AX145" s="15" t="s">
        <v>8</v>
      </c>
      <c r="AY145" s="205" t="s">
        <v>321</v>
      </c>
    </row>
    <row r="146" s="2" customFormat="1" ht="44.25" customHeight="1">
      <c r="A146" s="38"/>
      <c r="B146" s="173"/>
      <c r="C146" s="174" t="s">
        <v>94</v>
      </c>
      <c r="D146" s="174" t="s">
        <v>323</v>
      </c>
      <c r="E146" s="175" t="s">
        <v>3232</v>
      </c>
      <c r="F146" s="176" t="s">
        <v>3233</v>
      </c>
      <c r="G146" s="177" t="s">
        <v>326</v>
      </c>
      <c r="H146" s="178">
        <v>5.5</v>
      </c>
      <c r="I146" s="179"/>
      <c r="J146" s="180">
        <f>ROUND(I146*H146,0)</f>
        <v>0</v>
      </c>
      <c r="K146" s="176" t="s">
        <v>1</v>
      </c>
      <c r="L146" s="39"/>
      <c r="M146" s="181" t="s">
        <v>1</v>
      </c>
      <c r="N146" s="182" t="s">
        <v>42</v>
      </c>
      <c r="O146" s="77"/>
      <c r="P146" s="183">
        <f>O146*H146</f>
        <v>0</v>
      </c>
      <c r="Q146" s="183">
        <v>0</v>
      </c>
      <c r="R146" s="183">
        <f>Q146*H146</f>
        <v>0</v>
      </c>
      <c r="S146" s="183">
        <v>0</v>
      </c>
      <c r="T146" s="18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85" t="s">
        <v>91</v>
      </c>
      <c r="AT146" s="185" t="s">
        <v>323</v>
      </c>
      <c r="AU146" s="185" t="s">
        <v>85</v>
      </c>
      <c r="AY146" s="19" t="s">
        <v>321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19" t="s">
        <v>8</v>
      </c>
      <c r="BK146" s="186">
        <f>ROUND(I146*H146,0)</f>
        <v>0</v>
      </c>
      <c r="BL146" s="19" t="s">
        <v>91</v>
      </c>
      <c r="BM146" s="185" t="s">
        <v>375</v>
      </c>
    </row>
    <row r="147" s="13" customFormat="1">
      <c r="A147" s="13"/>
      <c r="B147" s="187"/>
      <c r="C147" s="13"/>
      <c r="D147" s="188" t="s">
        <v>329</v>
      </c>
      <c r="E147" s="189" t="s">
        <v>1</v>
      </c>
      <c r="F147" s="190" t="s">
        <v>3234</v>
      </c>
      <c r="G147" s="13"/>
      <c r="H147" s="191">
        <v>5.5</v>
      </c>
      <c r="I147" s="192"/>
      <c r="J147" s="13"/>
      <c r="K147" s="13"/>
      <c r="L147" s="187"/>
      <c r="M147" s="193"/>
      <c r="N147" s="194"/>
      <c r="O147" s="194"/>
      <c r="P147" s="194"/>
      <c r="Q147" s="194"/>
      <c r="R147" s="194"/>
      <c r="S147" s="194"/>
      <c r="T147" s="19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9" t="s">
        <v>329</v>
      </c>
      <c r="AU147" s="189" t="s">
        <v>85</v>
      </c>
      <c r="AV147" s="13" t="s">
        <v>85</v>
      </c>
      <c r="AW147" s="13" t="s">
        <v>33</v>
      </c>
      <c r="AX147" s="13" t="s">
        <v>77</v>
      </c>
      <c r="AY147" s="189" t="s">
        <v>321</v>
      </c>
    </row>
    <row r="148" s="15" customFormat="1">
      <c r="A148" s="15"/>
      <c r="B148" s="204"/>
      <c r="C148" s="15"/>
      <c r="D148" s="188" t="s">
        <v>329</v>
      </c>
      <c r="E148" s="205" t="s">
        <v>1</v>
      </c>
      <c r="F148" s="206" t="s">
        <v>442</v>
      </c>
      <c r="G148" s="15"/>
      <c r="H148" s="207">
        <v>5.5</v>
      </c>
      <c r="I148" s="208"/>
      <c r="J148" s="15"/>
      <c r="K148" s="15"/>
      <c r="L148" s="204"/>
      <c r="M148" s="209"/>
      <c r="N148" s="210"/>
      <c r="O148" s="210"/>
      <c r="P148" s="210"/>
      <c r="Q148" s="210"/>
      <c r="R148" s="210"/>
      <c r="S148" s="210"/>
      <c r="T148" s="211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05" t="s">
        <v>329</v>
      </c>
      <c r="AU148" s="205" t="s">
        <v>85</v>
      </c>
      <c r="AV148" s="15" t="s">
        <v>91</v>
      </c>
      <c r="AW148" s="15" t="s">
        <v>33</v>
      </c>
      <c r="AX148" s="15" t="s">
        <v>8</v>
      </c>
      <c r="AY148" s="205" t="s">
        <v>321</v>
      </c>
    </row>
    <row r="149" s="2" customFormat="1" ht="44.25" customHeight="1">
      <c r="A149" s="38"/>
      <c r="B149" s="173"/>
      <c r="C149" s="174" t="s">
        <v>97</v>
      </c>
      <c r="D149" s="174" t="s">
        <v>323</v>
      </c>
      <c r="E149" s="175" t="s">
        <v>347</v>
      </c>
      <c r="F149" s="176" t="s">
        <v>3235</v>
      </c>
      <c r="G149" s="177" t="s">
        <v>349</v>
      </c>
      <c r="H149" s="178">
        <v>9.9000000000000004</v>
      </c>
      <c r="I149" s="179"/>
      <c r="J149" s="180">
        <f>ROUND(I149*H149,0)</f>
        <v>0</v>
      </c>
      <c r="K149" s="176" t="s">
        <v>1</v>
      </c>
      <c r="L149" s="39"/>
      <c r="M149" s="181" t="s">
        <v>1</v>
      </c>
      <c r="N149" s="182" t="s">
        <v>42</v>
      </c>
      <c r="O149" s="77"/>
      <c r="P149" s="183">
        <f>O149*H149</f>
        <v>0</v>
      </c>
      <c r="Q149" s="183">
        <v>0</v>
      </c>
      <c r="R149" s="183">
        <f>Q149*H149</f>
        <v>0</v>
      </c>
      <c r="S149" s="183">
        <v>0</v>
      </c>
      <c r="T149" s="18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85" t="s">
        <v>91</v>
      </c>
      <c r="AT149" s="185" t="s">
        <v>323</v>
      </c>
      <c r="AU149" s="185" t="s">
        <v>85</v>
      </c>
      <c r="AY149" s="19" t="s">
        <v>321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19" t="s">
        <v>8</v>
      </c>
      <c r="BK149" s="186">
        <f>ROUND(I149*H149,0)</f>
        <v>0</v>
      </c>
      <c r="BL149" s="19" t="s">
        <v>91</v>
      </c>
      <c r="BM149" s="185" t="s">
        <v>386</v>
      </c>
    </row>
    <row r="150" s="13" customFormat="1">
      <c r="A150" s="13"/>
      <c r="B150" s="187"/>
      <c r="C150" s="13"/>
      <c r="D150" s="188" t="s">
        <v>329</v>
      </c>
      <c r="E150" s="189" t="s">
        <v>1</v>
      </c>
      <c r="F150" s="190" t="s">
        <v>3236</v>
      </c>
      <c r="G150" s="13"/>
      <c r="H150" s="191">
        <v>9.9000000000000004</v>
      </c>
      <c r="I150" s="192"/>
      <c r="J150" s="13"/>
      <c r="K150" s="13"/>
      <c r="L150" s="187"/>
      <c r="M150" s="193"/>
      <c r="N150" s="194"/>
      <c r="O150" s="194"/>
      <c r="P150" s="194"/>
      <c r="Q150" s="194"/>
      <c r="R150" s="194"/>
      <c r="S150" s="194"/>
      <c r="T150" s="19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9" t="s">
        <v>329</v>
      </c>
      <c r="AU150" s="189" t="s">
        <v>85</v>
      </c>
      <c r="AV150" s="13" t="s">
        <v>85</v>
      </c>
      <c r="AW150" s="13" t="s">
        <v>33</v>
      </c>
      <c r="AX150" s="13" t="s">
        <v>77</v>
      </c>
      <c r="AY150" s="189" t="s">
        <v>321</v>
      </c>
    </row>
    <row r="151" s="15" customFormat="1">
      <c r="A151" s="15"/>
      <c r="B151" s="204"/>
      <c r="C151" s="15"/>
      <c r="D151" s="188" t="s">
        <v>329</v>
      </c>
      <c r="E151" s="205" t="s">
        <v>1</v>
      </c>
      <c r="F151" s="206" t="s">
        <v>442</v>
      </c>
      <c r="G151" s="15"/>
      <c r="H151" s="207">
        <v>9.9000000000000004</v>
      </c>
      <c r="I151" s="208"/>
      <c r="J151" s="15"/>
      <c r="K151" s="15"/>
      <c r="L151" s="204"/>
      <c r="M151" s="209"/>
      <c r="N151" s="210"/>
      <c r="O151" s="210"/>
      <c r="P151" s="210"/>
      <c r="Q151" s="210"/>
      <c r="R151" s="210"/>
      <c r="S151" s="210"/>
      <c r="T151" s="211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05" t="s">
        <v>329</v>
      </c>
      <c r="AU151" s="205" t="s">
        <v>85</v>
      </c>
      <c r="AV151" s="15" t="s">
        <v>91</v>
      </c>
      <c r="AW151" s="15" t="s">
        <v>33</v>
      </c>
      <c r="AX151" s="15" t="s">
        <v>8</v>
      </c>
      <c r="AY151" s="205" t="s">
        <v>321</v>
      </c>
    </row>
    <row r="152" s="2" customFormat="1" ht="44.25" customHeight="1">
      <c r="A152" s="38"/>
      <c r="B152" s="173"/>
      <c r="C152" s="174" t="s">
        <v>100</v>
      </c>
      <c r="D152" s="174" t="s">
        <v>323</v>
      </c>
      <c r="E152" s="175" t="s">
        <v>3237</v>
      </c>
      <c r="F152" s="176" t="s">
        <v>3238</v>
      </c>
      <c r="G152" s="177" t="s">
        <v>326</v>
      </c>
      <c r="H152" s="178">
        <v>7.7000000000000002</v>
      </c>
      <c r="I152" s="179"/>
      <c r="J152" s="180">
        <f>ROUND(I152*H152,0)</f>
        <v>0</v>
      </c>
      <c r="K152" s="176" t="s">
        <v>1</v>
      </c>
      <c r="L152" s="39"/>
      <c r="M152" s="181" t="s">
        <v>1</v>
      </c>
      <c r="N152" s="182" t="s">
        <v>42</v>
      </c>
      <c r="O152" s="77"/>
      <c r="P152" s="183">
        <f>O152*H152</f>
        <v>0</v>
      </c>
      <c r="Q152" s="183">
        <v>0</v>
      </c>
      <c r="R152" s="183">
        <f>Q152*H152</f>
        <v>0</v>
      </c>
      <c r="S152" s="183">
        <v>0</v>
      </c>
      <c r="T152" s="18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85" t="s">
        <v>91</v>
      </c>
      <c r="AT152" s="185" t="s">
        <v>323</v>
      </c>
      <c r="AU152" s="185" t="s">
        <v>85</v>
      </c>
      <c r="AY152" s="19" t="s">
        <v>321</v>
      </c>
      <c r="BE152" s="186">
        <f>IF(N152="základní",J152,0)</f>
        <v>0</v>
      </c>
      <c r="BF152" s="186">
        <f>IF(N152="snížená",J152,0)</f>
        <v>0</v>
      </c>
      <c r="BG152" s="186">
        <f>IF(N152="zákl. přenesená",J152,0)</f>
        <v>0</v>
      </c>
      <c r="BH152" s="186">
        <f>IF(N152="sníž. přenesená",J152,0)</f>
        <v>0</v>
      </c>
      <c r="BI152" s="186">
        <f>IF(N152="nulová",J152,0)</f>
        <v>0</v>
      </c>
      <c r="BJ152" s="19" t="s">
        <v>8</v>
      </c>
      <c r="BK152" s="186">
        <f>ROUND(I152*H152,0)</f>
        <v>0</v>
      </c>
      <c r="BL152" s="19" t="s">
        <v>91</v>
      </c>
      <c r="BM152" s="185" t="s">
        <v>401</v>
      </c>
    </row>
    <row r="153" s="16" customFormat="1">
      <c r="A153" s="16"/>
      <c r="B153" s="230"/>
      <c r="C153" s="16"/>
      <c r="D153" s="188" t="s">
        <v>329</v>
      </c>
      <c r="E153" s="231" t="s">
        <v>1</v>
      </c>
      <c r="F153" s="232" t="s">
        <v>3239</v>
      </c>
      <c r="G153" s="16"/>
      <c r="H153" s="231" t="s">
        <v>1</v>
      </c>
      <c r="I153" s="233"/>
      <c r="J153" s="16"/>
      <c r="K153" s="16"/>
      <c r="L153" s="230"/>
      <c r="M153" s="234"/>
      <c r="N153" s="235"/>
      <c r="O153" s="235"/>
      <c r="P153" s="235"/>
      <c r="Q153" s="235"/>
      <c r="R153" s="235"/>
      <c r="S153" s="235"/>
      <c r="T153" s="23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31" t="s">
        <v>329</v>
      </c>
      <c r="AU153" s="231" t="s">
        <v>85</v>
      </c>
      <c r="AV153" s="16" t="s">
        <v>8</v>
      </c>
      <c r="AW153" s="16" t="s">
        <v>33</v>
      </c>
      <c r="AX153" s="16" t="s">
        <v>77</v>
      </c>
      <c r="AY153" s="231" t="s">
        <v>321</v>
      </c>
    </row>
    <row r="154" s="13" customFormat="1">
      <c r="A154" s="13"/>
      <c r="B154" s="187"/>
      <c r="C154" s="13"/>
      <c r="D154" s="188" t="s">
        <v>329</v>
      </c>
      <c r="E154" s="189" t="s">
        <v>1</v>
      </c>
      <c r="F154" s="190" t="s">
        <v>3240</v>
      </c>
      <c r="G154" s="13"/>
      <c r="H154" s="191">
        <v>13.199999999999999</v>
      </c>
      <c r="I154" s="192"/>
      <c r="J154" s="13"/>
      <c r="K154" s="13"/>
      <c r="L154" s="187"/>
      <c r="M154" s="193"/>
      <c r="N154" s="194"/>
      <c r="O154" s="194"/>
      <c r="P154" s="194"/>
      <c r="Q154" s="194"/>
      <c r="R154" s="194"/>
      <c r="S154" s="194"/>
      <c r="T154" s="19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9" t="s">
        <v>329</v>
      </c>
      <c r="AU154" s="189" t="s">
        <v>85</v>
      </c>
      <c r="AV154" s="13" t="s">
        <v>85</v>
      </c>
      <c r="AW154" s="13" t="s">
        <v>33</v>
      </c>
      <c r="AX154" s="13" t="s">
        <v>77</v>
      </c>
      <c r="AY154" s="189" t="s">
        <v>321</v>
      </c>
    </row>
    <row r="155" s="13" customFormat="1">
      <c r="A155" s="13"/>
      <c r="B155" s="187"/>
      <c r="C155" s="13"/>
      <c r="D155" s="188" t="s">
        <v>329</v>
      </c>
      <c r="E155" s="189" t="s">
        <v>1</v>
      </c>
      <c r="F155" s="190" t="s">
        <v>3241</v>
      </c>
      <c r="G155" s="13"/>
      <c r="H155" s="191">
        <v>-5.5</v>
      </c>
      <c r="I155" s="192"/>
      <c r="J155" s="13"/>
      <c r="K155" s="13"/>
      <c r="L155" s="187"/>
      <c r="M155" s="193"/>
      <c r="N155" s="194"/>
      <c r="O155" s="194"/>
      <c r="P155" s="194"/>
      <c r="Q155" s="194"/>
      <c r="R155" s="194"/>
      <c r="S155" s="194"/>
      <c r="T155" s="19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9" t="s">
        <v>329</v>
      </c>
      <c r="AU155" s="189" t="s">
        <v>85</v>
      </c>
      <c r="AV155" s="13" t="s">
        <v>85</v>
      </c>
      <c r="AW155" s="13" t="s">
        <v>33</v>
      </c>
      <c r="AX155" s="13" t="s">
        <v>77</v>
      </c>
      <c r="AY155" s="189" t="s">
        <v>321</v>
      </c>
    </row>
    <row r="156" s="15" customFormat="1">
      <c r="A156" s="15"/>
      <c r="B156" s="204"/>
      <c r="C156" s="15"/>
      <c r="D156" s="188" t="s">
        <v>329</v>
      </c>
      <c r="E156" s="205" t="s">
        <v>1</v>
      </c>
      <c r="F156" s="206" t="s">
        <v>442</v>
      </c>
      <c r="G156" s="15"/>
      <c r="H156" s="207">
        <v>7.6999999999999993</v>
      </c>
      <c r="I156" s="208"/>
      <c r="J156" s="15"/>
      <c r="K156" s="15"/>
      <c r="L156" s="204"/>
      <c r="M156" s="209"/>
      <c r="N156" s="210"/>
      <c r="O156" s="210"/>
      <c r="P156" s="210"/>
      <c r="Q156" s="210"/>
      <c r="R156" s="210"/>
      <c r="S156" s="210"/>
      <c r="T156" s="21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05" t="s">
        <v>329</v>
      </c>
      <c r="AU156" s="205" t="s">
        <v>85</v>
      </c>
      <c r="AV156" s="15" t="s">
        <v>91</v>
      </c>
      <c r="AW156" s="15" t="s">
        <v>33</v>
      </c>
      <c r="AX156" s="15" t="s">
        <v>8</v>
      </c>
      <c r="AY156" s="205" t="s">
        <v>321</v>
      </c>
    </row>
    <row r="157" s="12" customFormat="1" ht="22.8" customHeight="1">
      <c r="A157" s="12"/>
      <c r="B157" s="160"/>
      <c r="C157" s="12"/>
      <c r="D157" s="161" t="s">
        <v>76</v>
      </c>
      <c r="E157" s="171" t="s">
        <v>91</v>
      </c>
      <c r="F157" s="171" t="s">
        <v>3242</v>
      </c>
      <c r="G157" s="12"/>
      <c r="H157" s="12"/>
      <c r="I157" s="163"/>
      <c r="J157" s="172">
        <f>BK157</f>
        <v>0</v>
      </c>
      <c r="K157" s="12"/>
      <c r="L157" s="160"/>
      <c r="M157" s="165"/>
      <c r="N157" s="166"/>
      <c r="O157" s="166"/>
      <c r="P157" s="167">
        <f>SUM(P158:P165)</f>
        <v>0</v>
      </c>
      <c r="Q157" s="166"/>
      <c r="R157" s="167">
        <f>SUM(R158:R165)</f>
        <v>0</v>
      </c>
      <c r="S157" s="166"/>
      <c r="T157" s="168">
        <f>SUM(T158:T165)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61" t="s">
        <v>8</v>
      </c>
      <c r="AT157" s="169" t="s">
        <v>76</v>
      </c>
      <c r="AU157" s="169" t="s">
        <v>8</v>
      </c>
      <c r="AY157" s="161" t="s">
        <v>321</v>
      </c>
      <c r="BK157" s="170">
        <f>SUM(BK158:BK165)</f>
        <v>0</v>
      </c>
    </row>
    <row r="158" s="2" customFormat="1" ht="24.15" customHeight="1">
      <c r="A158" s="38"/>
      <c r="B158" s="173"/>
      <c r="C158" s="174" t="s">
        <v>363</v>
      </c>
      <c r="D158" s="174" t="s">
        <v>323</v>
      </c>
      <c r="E158" s="175" t="s">
        <v>3243</v>
      </c>
      <c r="F158" s="176" t="s">
        <v>3244</v>
      </c>
      <c r="G158" s="177" t="s">
        <v>326</v>
      </c>
      <c r="H158" s="178">
        <v>5.5</v>
      </c>
      <c r="I158" s="179"/>
      <c r="J158" s="180">
        <f>ROUND(I158*H158,0)</f>
        <v>0</v>
      </c>
      <c r="K158" s="176" t="s">
        <v>1</v>
      </c>
      <c r="L158" s="39"/>
      <c r="M158" s="181" t="s">
        <v>1</v>
      </c>
      <c r="N158" s="182" t="s">
        <v>42</v>
      </c>
      <c r="O158" s="77"/>
      <c r="P158" s="183">
        <f>O158*H158</f>
        <v>0</v>
      </c>
      <c r="Q158" s="183">
        <v>0</v>
      </c>
      <c r="R158" s="183">
        <f>Q158*H158</f>
        <v>0</v>
      </c>
      <c r="S158" s="183">
        <v>0</v>
      </c>
      <c r="T158" s="18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85" t="s">
        <v>91</v>
      </c>
      <c r="AT158" s="185" t="s">
        <v>323</v>
      </c>
      <c r="AU158" s="185" t="s">
        <v>85</v>
      </c>
      <c r="AY158" s="19" t="s">
        <v>321</v>
      </c>
      <c r="BE158" s="186">
        <f>IF(N158="základní",J158,0)</f>
        <v>0</v>
      </c>
      <c r="BF158" s="186">
        <f>IF(N158="snížená",J158,0)</f>
        <v>0</v>
      </c>
      <c r="BG158" s="186">
        <f>IF(N158="zákl. přenesená",J158,0)</f>
        <v>0</v>
      </c>
      <c r="BH158" s="186">
        <f>IF(N158="sníž. přenesená",J158,0)</f>
        <v>0</v>
      </c>
      <c r="BI158" s="186">
        <f>IF(N158="nulová",J158,0)</f>
        <v>0</v>
      </c>
      <c r="BJ158" s="19" t="s">
        <v>8</v>
      </c>
      <c r="BK158" s="186">
        <f>ROUND(I158*H158,0)</f>
        <v>0</v>
      </c>
      <c r="BL158" s="19" t="s">
        <v>91</v>
      </c>
      <c r="BM158" s="185" t="s">
        <v>415</v>
      </c>
    </row>
    <row r="159" s="13" customFormat="1">
      <c r="A159" s="13"/>
      <c r="B159" s="187"/>
      <c r="C159" s="13"/>
      <c r="D159" s="188" t="s">
        <v>329</v>
      </c>
      <c r="E159" s="189" t="s">
        <v>1</v>
      </c>
      <c r="F159" s="190" t="s">
        <v>3245</v>
      </c>
      <c r="G159" s="13"/>
      <c r="H159" s="191">
        <v>4.5</v>
      </c>
      <c r="I159" s="192"/>
      <c r="J159" s="13"/>
      <c r="K159" s="13"/>
      <c r="L159" s="187"/>
      <c r="M159" s="193"/>
      <c r="N159" s="194"/>
      <c r="O159" s="194"/>
      <c r="P159" s="194"/>
      <c r="Q159" s="194"/>
      <c r="R159" s="194"/>
      <c r="S159" s="194"/>
      <c r="T159" s="19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9" t="s">
        <v>329</v>
      </c>
      <c r="AU159" s="189" t="s">
        <v>85</v>
      </c>
      <c r="AV159" s="13" t="s">
        <v>85</v>
      </c>
      <c r="AW159" s="13" t="s">
        <v>33</v>
      </c>
      <c r="AX159" s="13" t="s">
        <v>77</v>
      </c>
      <c r="AY159" s="189" t="s">
        <v>321</v>
      </c>
    </row>
    <row r="160" s="13" customFormat="1">
      <c r="A160" s="13"/>
      <c r="B160" s="187"/>
      <c r="C160" s="13"/>
      <c r="D160" s="188" t="s">
        <v>329</v>
      </c>
      <c r="E160" s="189" t="s">
        <v>1</v>
      </c>
      <c r="F160" s="190" t="s">
        <v>3246</v>
      </c>
      <c r="G160" s="13"/>
      <c r="H160" s="191">
        <v>1</v>
      </c>
      <c r="I160" s="192"/>
      <c r="J160" s="13"/>
      <c r="K160" s="13"/>
      <c r="L160" s="187"/>
      <c r="M160" s="193"/>
      <c r="N160" s="194"/>
      <c r="O160" s="194"/>
      <c r="P160" s="194"/>
      <c r="Q160" s="194"/>
      <c r="R160" s="194"/>
      <c r="S160" s="194"/>
      <c r="T160" s="19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9" t="s">
        <v>329</v>
      </c>
      <c r="AU160" s="189" t="s">
        <v>85</v>
      </c>
      <c r="AV160" s="13" t="s">
        <v>85</v>
      </c>
      <c r="AW160" s="13" t="s">
        <v>33</v>
      </c>
      <c r="AX160" s="13" t="s">
        <v>77</v>
      </c>
      <c r="AY160" s="189" t="s">
        <v>321</v>
      </c>
    </row>
    <row r="161" s="15" customFormat="1">
      <c r="A161" s="15"/>
      <c r="B161" s="204"/>
      <c r="C161" s="15"/>
      <c r="D161" s="188" t="s">
        <v>329</v>
      </c>
      <c r="E161" s="205" t="s">
        <v>1</v>
      </c>
      <c r="F161" s="206" t="s">
        <v>442</v>
      </c>
      <c r="G161" s="15"/>
      <c r="H161" s="207">
        <v>5.5</v>
      </c>
      <c r="I161" s="208"/>
      <c r="J161" s="15"/>
      <c r="K161" s="15"/>
      <c r="L161" s="204"/>
      <c r="M161" s="209"/>
      <c r="N161" s="210"/>
      <c r="O161" s="210"/>
      <c r="P161" s="210"/>
      <c r="Q161" s="210"/>
      <c r="R161" s="210"/>
      <c r="S161" s="210"/>
      <c r="T161" s="21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05" t="s">
        <v>329</v>
      </c>
      <c r="AU161" s="205" t="s">
        <v>85</v>
      </c>
      <c r="AV161" s="15" t="s">
        <v>91</v>
      </c>
      <c r="AW161" s="15" t="s">
        <v>33</v>
      </c>
      <c r="AX161" s="15" t="s">
        <v>8</v>
      </c>
      <c r="AY161" s="205" t="s">
        <v>321</v>
      </c>
    </row>
    <row r="162" s="2" customFormat="1" ht="16.5" customHeight="1">
      <c r="A162" s="38"/>
      <c r="B162" s="173"/>
      <c r="C162" s="212" t="s">
        <v>368</v>
      </c>
      <c r="D162" s="212" t="s">
        <v>550</v>
      </c>
      <c r="E162" s="213" t="s">
        <v>3247</v>
      </c>
      <c r="F162" s="214" t="s">
        <v>3248</v>
      </c>
      <c r="G162" s="215" t="s">
        <v>349</v>
      </c>
      <c r="H162" s="216">
        <v>9.0969999999999995</v>
      </c>
      <c r="I162" s="217"/>
      <c r="J162" s="218">
        <f>ROUND(I162*H162,0)</f>
        <v>0</v>
      </c>
      <c r="K162" s="214" t="s">
        <v>1</v>
      </c>
      <c r="L162" s="219"/>
      <c r="M162" s="220" t="s">
        <v>1</v>
      </c>
      <c r="N162" s="221" t="s">
        <v>42</v>
      </c>
      <c r="O162" s="77"/>
      <c r="P162" s="183">
        <f>O162*H162</f>
        <v>0</v>
      </c>
      <c r="Q162" s="183">
        <v>0</v>
      </c>
      <c r="R162" s="183">
        <f>Q162*H162</f>
        <v>0</v>
      </c>
      <c r="S162" s="183">
        <v>0</v>
      </c>
      <c r="T162" s="18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85" t="s">
        <v>363</v>
      </c>
      <c r="AT162" s="185" t="s">
        <v>550</v>
      </c>
      <c r="AU162" s="185" t="s">
        <v>85</v>
      </c>
      <c r="AY162" s="19" t="s">
        <v>321</v>
      </c>
      <c r="BE162" s="186">
        <f>IF(N162="základní",J162,0)</f>
        <v>0</v>
      </c>
      <c r="BF162" s="186">
        <f>IF(N162="snížená",J162,0)</f>
        <v>0</v>
      </c>
      <c r="BG162" s="186">
        <f>IF(N162="zákl. přenesená",J162,0)</f>
        <v>0</v>
      </c>
      <c r="BH162" s="186">
        <f>IF(N162="sníž. přenesená",J162,0)</f>
        <v>0</v>
      </c>
      <c r="BI162" s="186">
        <f>IF(N162="nulová",J162,0)</f>
        <v>0</v>
      </c>
      <c r="BJ162" s="19" t="s">
        <v>8</v>
      </c>
      <c r="BK162" s="186">
        <f>ROUND(I162*H162,0)</f>
        <v>0</v>
      </c>
      <c r="BL162" s="19" t="s">
        <v>91</v>
      </c>
      <c r="BM162" s="185" t="s">
        <v>420</v>
      </c>
    </row>
    <row r="163" s="13" customFormat="1">
      <c r="A163" s="13"/>
      <c r="B163" s="187"/>
      <c r="C163" s="13"/>
      <c r="D163" s="188" t="s">
        <v>329</v>
      </c>
      <c r="E163" s="189" t="s">
        <v>1</v>
      </c>
      <c r="F163" s="190" t="s">
        <v>3249</v>
      </c>
      <c r="G163" s="13"/>
      <c r="H163" s="191">
        <v>7.4429999999999996</v>
      </c>
      <c r="I163" s="192"/>
      <c r="J163" s="13"/>
      <c r="K163" s="13"/>
      <c r="L163" s="187"/>
      <c r="M163" s="193"/>
      <c r="N163" s="194"/>
      <c r="O163" s="194"/>
      <c r="P163" s="194"/>
      <c r="Q163" s="194"/>
      <c r="R163" s="194"/>
      <c r="S163" s="194"/>
      <c r="T163" s="19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9" t="s">
        <v>329</v>
      </c>
      <c r="AU163" s="189" t="s">
        <v>85</v>
      </c>
      <c r="AV163" s="13" t="s">
        <v>85</v>
      </c>
      <c r="AW163" s="13" t="s">
        <v>33</v>
      </c>
      <c r="AX163" s="13" t="s">
        <v>77</v>
      </c>
      <c r="AY163" s="189" t="s">
        <v>321</v>
      </c>
    </row>
    <row r="164" s="13" customFormat="1">
      <c r="A164" s="13"/>
      <c r="B164" s="187"/>
      <c r="C164" s="13"/>
      <c r="D164" s="188" t="s">
        <v>329</v>
      </c>
      <c r="E164" s="189" t="s">
        <v>1</v>
      </c>
      <c r="F164" s="190" t="s">
        <v>3250</v>
      </c>
      <c r="G164" s="13"/>
      <c r="H164" s="191">
        <v>1.6539999999999999</v>
      </c>
      <c r="I164" s="192"/>
      <c r="J164" s="13"/>
      <c r="K164" s="13"/>
      <c r="L164" s="187"/>
      <c r="M164" s="193"/>
      <c r="N164" s="194"/>
      <c r="O164" s="194"/>
      <c r="P164" s="194"/>
      <c r="Q164" s="194"/>
      <c r="R164" s="194"/>
      <c r="S164" s="194"/>
      <c r="T164" s="19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9" t="s">
        <v>329</v>
      </c>
      <c r="AU164" s="189" t="s">
        <v>85</v>
      </c>
      <c r="AV164" s="13" t="s">
        <v>85</v>
      </c>
      <c r="AW164" s="13" t="s">
        <v>33</v>
      </c>
      <c r="AX164" s="13" t="s">
        <v>77</v>
      </c>
      <c r="AY164" s="189" t="s">
        <v>321</v>
      </c>
    </row>
    <row r="165" s="15" customFormat="1">
      <c r="A165" s="15"/>
      <c r="B165" s="204"/>
      <c r="C165" s="15"/>
      <c r="D165" s="188" t="s">
        <v>329</v>
      </c>
      <c r="E165" s="205" t="s">
        <v>1</v>
      </c>
      <c r="F165" s="206" t="s">
        <v>442</v>
      </c>
      <c r="G165" s="15"/>
      <c r="H165" s="207">
        <v>9.0969999999999995</v>
      </c>
      <c r="I165" s="208"/>
      <c r="J165" s="15"/>
      <c r="K165" s="15"/>
      <c r="L165" s="204"/>
      <c r="M165" s="209"/>
      <c r="N165" s="210"/>
      <c r="O165" s="210"/>
      <c r="P165" s="210"/>
      <c r="Q165" s="210"/>
      <c r="R165" s="210"/>
      <c r="S165" s="210"/>
      <c r="T165" s="211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05" t="s">
        <v>329</v>
      </c>
      <c r="AU165" s="205" t="s">
        <v>85</v>
      </c>
      <c r="AV165" s="15" t="s">
        <v>91</v>
      </c>
      <c r="AW165" s="15" t="s">
        <v>33</v>
      </c>
      <c r="AX165" s="15" t="s">
        <v>8</v>
      </c>
      <c r="AY165" s="205" t="s">
        <v>321</v>
      </c>
    </row>
    <row r="166" s="12" customFormat="1" ht="22.8" customHeight="1">
      <c r="A166" s="12"/>
      <c r="B166" s="160"/>
      <c r="C166" s="12"/>
      <c r="D166" s="161" t="s">
        <v>76</v>
      </c>
      <c r="E166" s="171" t="s">
        <v>363</v>
      </c>
      <c r="F166" s="171" t="s">
        <v>3251</v>
      </c>
      <c r="G166" s="12"/>
      <c r="H166" s="12"/>
      <c r="I166" s="163"/>
      <c r="J166" s="172">
        <f>BK166</f>
        <v>0</v>
      </c>
      <c r="K166" s="12"/>
      <c r="L166" s="160"/>
      <c r="M166" s="165"/>
      <c r="N166" s="166"/>
      <c r="O166" s="166"/>
      <c r="P166" s="167">
        <f>SUM(P167:P185)</f>
        <v>0</v>
      </c>
      <c r="Q166" s="166"/>
      <c r="R166" s="167">
        <f>SUM(R167:R185)</f>
        <v>0</v>
      </c>
      <c r="S166" s="166"/>
      <c r="T166" s="168">
        <f>SUM(T167:T185)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61" t="s">
        <v>8</v>
      </c>
      <c r="AT166" s="169" t="s">
        <v>76</v>
      </c>
      <c r="AU166" s="169" t="s">
        <v>8</v>
      </c>
      <c r="AY166" s="161" t="s">
        <v>321</v>
      </c>
      <c r="BK166" s="170">
        <f>SUM(BK167:BK185)</f>
        <v>0</v>
      </c>
    </row>
    <row r="167" s="2" customFormat="1" ht="33" customHeight="1">
      <c r="A167" s="38"/>
      <c r="B167" s="173"/>
      <c r="C167" s="174" t="s">
        <v>375</v>
      </c>
      <c r="D167" s="174" t="s">
        <v>323</v>
      </c>
      <c r="E167" s="175" t="s">
        <v>3252</v>
      </c>
      <c r="F167" s="176" t="s">
        <v>3253</v>
      </c>
      <c r="G167" s="177" t="s">
        <v>497</v>
      </c>
      <c r="H167" s="178">
        <v>5</v>
      </c>
      <c r="I167" s="179"/>
      <c r="J167" s="180">
        <f>ROUND(I167*H167,0)</f>
        <v>0</v>
      </c>
      <c r="K167" s="176" t="s">
        <v>327</v>
      </c>
      <c r="L167" s="39"/>
      <c r="M167" s="181" t="s">
        <v>1</v>
      </c>
      <c r="N167" s="182" t="s">
        <v>42</v>
      </c>
      <c r="O167" s="77"/>
      <c r="P167" s="183">
        <f>O167*H167</f>
        <v>0</v>
      </c>
      <c r="Q167" s="183">
        <v>0</v>
      </c>
      <c r="R167" s="183">
        <f>Q167*H167</f>
        <v>0</v>
      </c>
      <c r="S167" s="183">
        <v>0</v>
      </c>
      <c r="T167" s="18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85" t="s">
        <v>91</v>
      </c>
      <c r="AT167" s="185" t="s">
        <v>323</v>
      </c>
      <c r="AU167" s="185" t="s">
        <v>85</v>
      </c>
      <c r="AY167" s="19" t="s">
        <v>321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19" t="s">
        <v>8</v>
      </c>
      <c r="BK167" s="186">
        <f>ROUND(I167*H167,0)</f>
        <v>0</v>
      </c>
      <c r="BL167" s="19" t="s">
        <v>91</v>
      </c>
      <c r="BM167" s="185" t="s">
        <v>443</v>
      </c>
    </row>
    <row r="168" s="2" customFormat="1" ht="24.15" customHeight="1">
      <c r="A168" s="38"/>
      <c r="B168" s="173"/>
      <c r="C168" s="212" t="s">
        <v>380</v>
      </c>
      <c r="D168" s="212" t="s">
        <v>550</v>
      </c>
      <c r="E168" s="213" t="s">
        <v>3254</v>
      </c>
      <c r="F168" s="214" t="s">
        <v>3255</v>
      </c>
      <c r="G168" s="215" t="s">
        <v>497</v>
      </c>
      <c r="H168" s="216">
        <v>5</v>
      </c>
      <c r="I168" s="217"/>
      <c r="J168" s="218">
        <f>ROUND(I168*H168,0)</f>
        <v>0</v>
      </c>
      <c r="K168" s="214" t="s">
        <v>327</v>
      </c>
      <c r="L168" s="219"/>
      <c r="M168" s="220" t="s">
        <v>1</v>
      </c>
      <c r="N168" s="221" t="s">
        <v>42</v>
      </c>
      <c r="O168" s="77"/>
      <c r="P168" s="183">
        <f>O168*H168</f>
        <v>0</v>
      </c>
      <c r="Q168" s="183">
        <v>0</v>
      </c>
      <c r="R168" s="183">
        <f>Q168*H168</f>
        <v>0</v>
      </c>
      <c r="S168" s="183">
        <v>0</v>
      </c>
      <c r="T168" s="18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85" t="s">
        <v>363</v>
      </c>
      <c r="AT168" s="185" t="s">
        <v>550</v>
      </c>
      <c r="AU168" s="185" t="s">
        <v>85</v>
      </c>
      <c r="AY168" s="19" t="s">
        <v>321</v>
      </c>
      <c r="BE168" s="186">
        <f>IF(N168="základní",J168,0)</f>
        <v>0</v>
      </c>
      <c r="BF168" s="186">
        <f>IF(N168="snížená",J168,0)</f>
        <v>0</v>
      </c>
      <c r="BG168" s="186">
        <f>IF(N168="zákl. přenesená",J168,0)</f>
        <v>0</v>
      </c>
      <c r="BH168" s="186">
        <f>IF(N168="sníž. přenesená",J168,0)</f>
        <v>0</v>
      </c>
      <c r="BI168" s="186">
        <f>IF(N168="nulová",J168,0)</f>
        <v>0</v>
      </c>
      <c r="BJ168" s="19" t="s">
        <v>8</v>
      </c>
      <c r="BK168" s="186">
        <f>ROUND(I168*H168,0)</f>
        <v>0</v>
      </c>
      <c r="BL168" s="19" t="s">
        <v>91</v>
      </c>
      <c r="BM168" s="185" t="s">
        <v>459</v>
      </c>
    </row>
    <row r="169" s="13" customFormat="1">
      <c r="A169" s="13"/>
      <c r="B169" s="187"/>
      <c r="C169" s="13"/>
      <c r="D169" s="188" t="s">
        <v>329</v>
      </c>
      <c r="E169" s="189" t="s">
        <v>1</v>
      </c>
      <c r="F169" s="190" t="s">
        <v>3256</v>
      </c>
      <c r="G169" s="13"/>
      <c r="H169" s="191">
        <v>5</v>
      </c>
      <c r="I169" s="192"/>
      <c r="J169" s="13"/>
      <c r="K169" s="13"/>
      <c r="L169" s="187"/>
      <c r="M169" s="193"/>
      <c r="N169" s="194"/>
      <c r="O169" s="194"/>
      <c r="P169" s="194"/>
      <c r="Q169" s="194"/>
      <c r="R169" s="194"/>
      <c r="S169" s="194"/>
      <c r="T169" s="19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9" t="s">
        <v>329</v>
      </c>
      <c r="AU169" s="189" t="s">
        <v>85</v>
      </c>
      <c r="AV169" s="13" t="s">
        <v>85</v>
      </c>
      <c r="AW169" s="13" t="s">
        <v>33</v>
      </c>
      <c r="AX169" s="13" t="s">
        <v>77</v>
      </c>
      <c r="AY169" s="189" t="s">
        <v>321</v>
      </c>
    </row>
    <row r="170" s="15" customFormat="1">
      <c r="A170" s="15"/>
      <c r="B170" s="204"/>
      <c r="C170" s="15"/>
      <c r="D170" s="188" t="s">
        <v>329</v>
      </c>
      <c r="E170" s="205" t="s">
        <v>1</v>
      </c>
      <c r="F170" s="206" t="s">
        <v>442</v>
      </c>
      <c r="G170" s="15"/>
      <c r="H170" s="207">
        <v>5</v>
      </c>
      <c r="I170" s="208"/>
      <c r="J170" s="15"/>
      <c r="K170" s="15"/>
      <c r="L170" s="204"/>
      <c r="M170" s="209"/>
      <c r="N170" s="210"/>
      <c r="O170" s="210"/>
      <c r="P170" s="210"/>
      <c r="Q170" s="210"/>
      <c r="R170" s="210"/>
      <c r="S170" s="210"/>
      <c r="T170" s="211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05" t="s">
        <v>329</v>
      </c>
      <c r="AU170" s="205" t="s">
        <v>85</v>
      </c>
      <c r="AV170" s="15" t="s">
        <v>91</v>
      </c>
      <c r="AW170" s="15" t="s">
        <v>33</v>
      </c>
      <c r="AX170" s="15" t="s">
        <v>8</v>
      </c>
      <c r="AY170" s="205" t="s">
        <v>321</v>
      </c>
    </row>
    <row r="171" s="2" customFormat="1" ht="33" customHeight="1">
      <c r="A171" s="38"/>
      <c r="B171" s="173"/>
      <c r="C171" s="174" t="s">
        <v>386</v>
      </c>
      <c r="D171" s="174" t="s">
        <v>323</v>
      </c>
      <c r="E171" s="175" t="s">
        <v>3257</v>
      </c>
      <c r="F171" s="176" t="s">
        <v>3258</v>
      </c>
      <c r="G171" s="177" t="s">
        <v>497</v>
      </c>
      <c r="H171" s="178">
        <v>10</v>
      </c>
      <c r="I171" s="179"/>
      <c r="J171" s="180">
        <f>ROUND(I171*H171,0)</f>
        <v>0</v>
      </c>
      <c r="K171" s="176" t="s">
        <v>327</v>
      </c>
      <c r="L171" s="39"/>
      <c r="M171" s="181" t="s">
        <v>1</v>
      </c>
      <c r="N171" s="182" t="s">
        <v>42</v>
      </c>
      <c r="O171" s="77"/>
      <c r="P171" s="183">
        <f>O171*H171</f>
        <v>0</v>
      </c>
      <c r="Q171" s="183">
        <v>0</v>
      </c>
      <c r="R171" s="183">
        <f>Q171*H171</f>
        <v>0</v>
      </c>
      <c r="S171" s="183">
        <v>0</v>
      </c>
      <c r="T171" s="18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85" t="s">
        <v>91</v>
      </c>
      <c r="AT171" s="185" t="s">
        <v>323</v>
      </c>
      <c r="AU171" s="185" t="s">
        <v>85</v>
      </c>
      <c r="AY171" s="19" t="s">
        <v>321</v>
      </c>
      <c r="BE171" s="186">
        <f>IF(N171="základní",J171,0)</f>
        <v>0</v>
      </c>
      <c r="BF171" s="186">
        <f>IF(N171="snížená",J171,0)</f>
        <v>0</v>
      </c>
      <c r="BG171" s="186">
        <f>IF(N171="zákl. přenesená",J171,0)</f>
        <v>0</v>
      </c>
      <c r="BH171" s="186">
        <f>IF(N171="sníž. přenesená",J171,0)</f>
        <v>0</v>
      </c>
      <c r="BI171" s="186">
        <f>IF(N171="nulová",J171,0)</f>
        <v>0</v>
      </c>
      <c r="BJ171" s="19" t="s">
        <v>8</v>
      </c>
      <c r="BK171" s="186">
        <f>ROUND(I171*H171,0)</f>
        <v>0</v>
      </c>
      <c r="BL171" s="19" t="s">
        <v>91</v>
      </c>
      <c r="BM171" s="185" t="s">
        <v>471</v>
      </c>
    </row>
    <row r="172" s="2" customFormat="1" ht="24.15" customHeight="1">
      <c r="A172" s="38"/>
      <c r="B172" s="173"/>
      <c r="C172" s="212" t="s">
        <v>392</v>
      </c>
      <c r="D172" s="212" t="s">
        <v>550</v>
      </c>
      <c r="E172" s="213" t="s">
        <v>3259</v>
      </c>
      <c r="F172" s="214" t="s">
        <v>3260</v>
      </c>
      <c r="G172" s="215" t="s">
        <v>497</v>
      </c>
      <c r="H172" s="216">
        <v>10</v>
      </c>
      <c r="I172" s="217"/>
      <c r="J172" s="218">
        <f>ROUND(I172*H172,0)</f>
        <v>0</v>
      </c>
      <c r="K172" s="214" t="s">
        <v>327</v>
      </c>
      <c r="L172" s="219"/>
      <c r="M172" s="220" t="s">
        <v>1</v>
      </c>
      <c r="N172" s="221" t="s">
        <v>42</v>
      </c>
      <c r="O172" s="77"/>
      <c r="P172" s="183">
        <f>O172*H172</f>
        <v>0</v>
      </c>
      <c r="Q172" s="183">
        <v>0</v>
      </c>
      <c r="R172" s="183">
        <f>Q172*H172</f>
        <v>0</v>
      </c>
      <c r="S172" s="183">
        <v>0</v>
      </c>
      <c r="T172" s="18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85" t="s">
        <v>363</v>
      </c>
      <c r="AT172" s="185" t="s">
        <v>550</v>
      </c>
      <c r="AU172" s="185" t="s">
        <v>85</v>
      </c>
      <c r="AY172" s="19" t="s">
        <v>321</v>
      </c>
      <c r="BE172" s="186">
        <f>IF(N172="základní",J172,0)</f>
        <v>0</v>
      </c>
      <c r="BF172" s="186">
        <f>IF(N172="snížená",J172,0)</f>
        <v>0</v>
      </c>
      <c r="BG172" s="186">
        <f>IF(N172="zákl. přenesená",J172,0)</f>
        <v>0</v>
      </c>
      <c r="BH172" s="186">
        <f>IF(N172="sníž. přenesená",J172,0)</f>
        <v>0</v>
      </c>
      <c r="BI172" s="186">
        <f>IF(N172="nulová",J172,0)</f>
        <v>0</v>
      </c>
      <c r="BJ172" s="19" t="s">
        <v>8</v>
      </c>
      <c r="BK172" s="186">
        <f>ROUND(I172*H172,0)</f>
        <v>0</v>
      </c>
      <c r="BL172" s="19" t="s">
        <v>91</v>
      </c>
      <c r="BM172" s="185" t="s">
        <v>494</v>
      </c>
    </row>
    <row r="173" s="13" customFormat="1">
      <c r="A173" s="13"/>
      <c r="B173" s="187"/>
      <c r="C173" s="13"/>
      <c r="D173" s="188" t="s">
        <v>329</v>
      </c>
      <c r="E173" s="189" t="s">
        <v>1</v>
      </c>
      <c r="F173" s="190" t="s">
        <v>3261</v>
      </c>
      <c r="G173" s="13"/>
      <c r="H173" s="191">
        <v>10</v>
      </c>
      <c r="I173" s="192"/>
      <c r="J173" s="13"/>
      <c r="K173" s="13"/>
      <c r="L173" s="187"/>
      <c r="M173" s="193"/>
      <c r="N173" s="194"/>
      <c r="O173" s="194"/>
      <c r="P173" s="194"/>
      <c r="Q173" s="194"/>
      <c r="R173" s="194"/>
      <c r="S173" s="194"/>
      <c r="T173" s="19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9" t="s">
        <v>329</v>
      </c>
      <c r="AU173" s="189" t="s">
        <v>85</v>
      </c>
      <c r="AV173" s="13" t="s">
        <v>85</v>
      </c>
      <c r="AW173" s="13" t="s">
        <v>33</v>
      </c>
      <c r="AX173" s="13" t="s">
        <v>77</v>
      </c>
      <c r="AY173" s="189" t="s">
        <v>321</v>
      </c>
    </row>
    <row r="174" s="15" customFormat="1">
      <c r="A174" s="15"/>
      <c r="B174" s="204"/>
      <c r="C174" s="15"/>
      <c r="D174" s="188" t="s">
        <v>329</v>
      </c>
      <c r="E174" s="205" t="s">
        <v>1</v>
      </c>
      <c r="F174" s="206" t="s">
        <v>442</v>
      </c>
      <c r="G174" s="15"/>
      <c r="H174" s="207">
        <v>10</v>
      </c>
      <c r="I174" s="208"/>
      <c r="J174" s="15"/>
      <c r="K174" s="15"/>
      <c r="L174" s="204"/>
      <c r="M174" s="209"/>
      <c r="N174" s="210"/>
      <c r="O174" s="210"/>
      <c r="P174" s="210"/>
      <c r="Q174" s="210"/>
      <c r="R174" s="210"/>
      <c r="S174" s="210"/>
      <c r="T174" s="21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05" t="s">
        <v>329</v>
      </c>
      <c r="AU174" s="205" t="s">
        <v>85</v>
      </c>
      <c r="AV174" s="15" t="s">
        <v>91</v>
      </c>
      <c r="AW174" s="15" t="s">
        <v>33</v>
      </c>
      <c r="AX174" s="15" t="s">
        <v>8</v>
      </c>
      <c r="AY174" s="205" t="s">
        <v>321</v>
      </c>
    </row>
    <row r="175" s="2" customFormat="1" ht="37.8" customHeight="1">
      <c r="A175" s="38"/>
      <c r="B175" s="173"/>
      <c r="C175" s="174" t="s">
        <v>401</v>
      </c>
      <c r="D175" s="174" t="s">
        <v>323</v>
      </c>
      <c r="E175" s="175" t="s">
        <v>3262</v>
      </c>
      <c r="F175" s="176" t="s">
        <v>3263</v>
      </c>
      <c r="G175" s="177" t="s">
        <v>418</v>
      </c>
      <c r="H175" s="178">
        <v>3</v>
      </c>
      <c r="I175" s="179"/>
      <c r="J175" s="180">
        <f>ROUND(I175*H175,0)</f>
        <v>0</v>
      </c>
      <c r="K175" s="176" t="s">
        <v>327</v>
      </c>
      <c r="L175" s="39"/>
      <c r="M175" s="181" t="s">
        <v>1</v>
      </c>
      <c r="N175" s="182" t="s">
        <v>42</v>
      </c>
      <c r="O175" s="77"/>
      <c r="P175" s="183">
        <f>O175*H175</f>
        <v>0</v>
      </c>
      <c r="Q175" s="183">
        <v>0</v>
      </c>
      <c r="R175" s="183">
        <f>Q175*H175</f>
        <v>0</v>
      </c>
      <c r="S175" s="183">
        <v>0</v>
      </c>
      <c r="T175" s="18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85" t="s">
        <v>91</v>
      </c>
      <c r="AT175" s="185" t="s">
        <v>323</v>
      </c>
      <c r="AU175" s="185" t="s">
        <v>85</v>
      </c>
      <c r="AY175" s="19" t="s">
        <v>321</v>
      </c>
      <c r="BE175" s="186">
        <f>IF(N175="základní",J175,0)</f>
        <v>0</v>
      </c>
      <c r="BF175" s="186">
        <f>IF(N175="snížená",J175,0)</f>
        <v>0</v>
      </c>
      <c r="BG175" s="186">
        <f>IF(N175="zákl. přenesená",J175,0)</f>
        <v>0</v>
      </c>
      <c r="BH175" s="186">
        <f>IF(N175="sníž. přenesená",J175,0)</f>
        <v>0</v>
      </c>
      <c r="BI175" s="186">
        <f>IF(N175="nulová",J175,0)</f>
        <v>0</v>
      </c>
      <c r="BJ175" s="19" t="s">
        <v>8</v>
      </c>
      <c r="BK175" s="186">
        <f>ROUND(I175*H175,0)</f>
        <v>0</v>
      </c>
      <c r="BL175" s="19" t="s">
        <v>91</v>
      </c>
      <c r="BM175" s="185" t="s">
        <v>506</v>
      </c>
    </row>
    <row r="176" s="2" customFormat="1" ht="16.5" customHeight="1">
      <c r="A176" s="38"/>
      <c r="B176" s="173"/>
      <c r="C176" s="212" t="s">
        <v>9</v>
      </c>
      <c r="D176" s="212" t="s">
        <v>550</v>
      </c>
      <c r="E176" s="213" t="s">
        <v>3264</v>
      </c>
      <c r="F176" s="214" t="s">
        <v>3265</v>
      </c>
      <c r="G176" s="215" t="s">
        <v>418</v>
      </c>
      <c r="H176" s="216">
        <v>2</v>
      </c>
      <c r="I176" s="217"/>
      <c r="J176" s="218">
        <f>ROUND(I176*H176,0)</f>
        <v>0</v>
      </c>
      <c r="K176" s="214" t="s">
        <v>327</v>
      </c>
      <c r="L176" s="219"/>
      <c r="M176" s="220" t="s">
        <v>1</v>
      </c>
      <c r="N176" s="221" t="s">
        <v>42</v>
      </c>
      <c r="O176" s="77"/>
      <c r="P176" s="183">
        <f>O176*H176</f>
        <v>0</v>
      </c>
      <c r="Q176" s="183">
        <v>0</v>
      </c>
      <c r="R176" s="183">
        <f>Q176*H176</f>
        <v>0</v>
      </c>
      <c r="S176" s="183">
        <v>0</v>
      </c>
      <c r="T176" s="18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85" t="s">
        <v>363</v>
      </c>
      <c r="AT176" s="185" t="s">
        <v>550</v>
      </c>
      <c r="AU176" s="185" t="s">
        <v>85</v>
      </c>
      <c r="AY176" s="19" t="s">
        <v>321</v>
      </c>
      <c r="BE176" s="186">
        <f>IF(N176="základní",J176,0)</f>
        <v>0</v>
      </c>
      <c r="BF176" s="186">
        <f>IF(N176="snížená",J176,0)</f>
        <v>0</v>
      </c>
      <c r="BG176" s="186">
        <f>IF(N176="zákl. přenesená",J176,0)</f>
        <v>0</v>
      </c>
      <c r="BH176" s="186">
        <f>IF(N176="sníž. přenesená",J176,0)</f>
        <v>0</v>
      </c>
      <c r="BI176" s="186">
        <f>IF(N176="nulová",J176,0)</f>
        <v>0</v>
      </c>
      <c r="BJ176" s="19" t="s">
        <v>8</v>
      </c>
      <c r="BK176" s="186">
        <f>ROUND(I176*H176,0)</f>
        <v>0</v>
      </c>
      <c r="BL176" s="19" t="s">
        <v>91</v>
      </c>
      <c r="BM176" s="185" t="s">
        <v>516</v>
      </c>
    </row>
    <row r="177" s="2" customFormat="1" ht="16.5" customHeight="1">
      <c r="A177" s="38"/>
      <c r="B177" s="173"/>
      <c r="C177" s="212" t="s">
        <v>415</v>
      </c>
      <c r="D177" s="212" t="s">
        <v>550</v>
      </c>
      <c r="E177" s="213" t="s">
        <v>3266</v>
      </c>
      <c r="F177" s="214" t="s">
        <v>3267</v>
      </c>
      <c r="G177" s="215" t="s">
        <v>418</v>
      </c>
      <c r="H177" s="216">
        <v>1</v>
      </c>
      <c r="I177" s="217"/>
      <c r="J177" s="218">
        <f>ROUND(I177*H177,0)</f>
        <v>0</v>
      </c>
      <c r="K177" s="214" t="s">
        <v>327</v>
      </c>
      <c r="L177" s="219"/>
      <c r="M177" s="220" t="s">
        <v>1</v>
      </c>
      <c r="N177" s="221" t="s">
        <v>42</v>
      </c>
      <c r="O177" s="77"/>
      <c r="P177" s="183">
        <f>O177*H177</f>
        <v>0</v>
      </c>
      <c r="Q177" s="183">
        <v>0</v>
      </c>
      <c r="R177" s="183">
        <f>Q177*H177</f>
        <v>0</v>
      </c>
      <c r="S177" s="183">
        <v>0</v>
      </c>
      <c r="T177" s="18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85" t="s">
        <v>363</v>
      </c>
      <c r="AT177" s="185" t="s">
        <v>550</v>
      </c>
      <c r="AU177" s="185" t="s">
        <v>85</v>
      </c>
      <c r="AY177" s="19" t="s">
        <v>321</v>
      </c>
      <c r="BE177" s="186">
        <f>IF(N177="základní",J177,0)</f>
        <v>0</v>
      </c>
      <c r="BF177" s="186">
        <f>IF(N177="snížená",J177,0)</f>
        <v>0</v>
      </c>
      <c r="BG177" s="186">
        <f>IF(N177="zákl. přenesená",J177,0)</f>
        <v>0</v>
      </c>
      <c r="BH177" s="186">
        <f>IF(N177="sníž. přenesená",J177,0)</f>
        <v>0</v>
      </c>
      <c r="BI177" s="186">
        <f>IF(N177="nulová",J177,0)</f>
        <v>0</v>
      </c>
      <c r="BJ177" s="19" t="s">
        <v>8</v>
      </c>
      <c r="BK177" s="186">
        <f>ROUND(I177*H177,0)</f>
        <v>0</v>
      </c>
      <c r="BL177" s="19" t="s">
        <v>91</v>
      </c>
      <c r="BM177" s="185" t="s">
        <v>530</v>
      </c>
    </row>
    <row r="178" s="2" customFormat="1" ht="37.8" customHeight="1">
      <c r="A178" s="38"/>
      <c r="B178" s="173"/>
      <c r="C178" s="174" t="s">
        <v>422</v>
      </c>
      <c r="D178" s="174" t="s">
        <v>323</v>
      </c>
      <c r="E178" s="175" t="s">
        <v>3268</v>
      </c>
      <c r="F178" s="176" t="s">
        <v>3269</v>
      </c>
      <c r="G178" s="177" t="s">
        <v>418</v>
      </c>
      <c r="H178" s="178">
        <v>1</v>
      </c>
      <c r="I178" s="179"/>
      <c r="J178" s="180">
        <f>ROUND(I178*H178,0)</f>
        <v>0</v>
      </c>
      <c r="K178" s="176" t="s">
        <v>327</v>
      </c>
      <c r="L178" s="39"/>
      <c r="M178" s="181" t="s">
        <v>1</v>
      </c>
      <c r="N178" s="182" t="s">
        <v>42</v>
      </c>
      <c r="O178" s="77"/>
      <c r="P178" s="183">
        <f>O178*H178</f>
        <v>0</v>
      </c>
      <c r="Q178" s="183">
        <v>0</v>
      </c>
      <c r="R178" s="183">
        <f>Q178*H178</f>
        <v>0</v>
      </c>
      <c r="S178" s="183">
        <v>0</v>
      </c>
      <c r="T178" s="18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85" t="s">
        <v>91</v>
      </c>
      <c r="AT178" s="185" t="s">
        <v>323</v>
      </c>
      <c r="AU178" s="185" t="s">
        <v>85</v>
      </c>
      <c r="AY178" s="19" t="s">
        <v>321</v>
      </c>
      <c r="BE178" s="186">
        <f>IF(N178="základní",J178,0)</f>
        <v>0</v>
      </c>
      <c r="BF178" s="186">
        <f>IF(N178="snížená",J178,0)</f>
        <v>0</v>
      </c>
      <c r="BG178" s="186">
        <f>IF(N178="zákl. přenesená",J178,0)</f>
        <v>0</v>
      </c>
      <c r="BH178" s="186">
        <f>IF(N178="sníž. přenesená",J178,0)</f>
        <v>0</v>
      </c>
      <c r="BI178" s="186">
        <f>IF(N178="nulová",J178,0)</f>
        <v>0</v>
      </c>
      <c r="BJ178" s="19" t="s">
        <v>8</v>
      </c>
      <c r="BK178" s="186">
        <f>ROUND(I178*H178,0)</f>
        <v>0</v>
      </c>
      <c r="BL178" s="19" t="s">
        <v>91</v>
      </c>
      <c r="BM178" s="185" t="s">
        <v>540</v>
      </c>
    </row>
    <row r="179" s="2" customFormat="1" ht="16.5" customHeight="1">
      <c r="A179" s="38"/>
      <c r="B179" s="173"/>
      <c r="C179" s="212" t="s">
        <v>420</v>
      </c>
      <c r="D179" s="212" t="s">
        <v>550</v>
      </c>
      <c r="E179" s="213" t="s">
        <v>3270</v>
      </c>
      <c r="F179" s="214" t="s">
        <v>3271</v>
      </c>
      <c r="G179" s="215" t="s">
        <v>418</v>
      </c>
      <c r="H179" s="216">
        <v>1</v>
      </c>
      <c r="I179" s="217"/>
      <c r="J179" s="218">
        <f>ROUND(I179*H179,0)</f>
        <v>0</v>
      </c>
      <c r="K179" s="214" t="s">
        <v>327</v>
      </c>
      <c r="L179" s="219"/>
      <c r="M179" s="220" t="s">
        <v>1</v>
      </c>
      <c r="N179" s="221" t="s">
        <v>42</v>
      </c>
      <c r="O179" s="77"/>
      <c r="P179" s="183">
        <f>O179*H179</f>
        <v>0</v>
      </c>
      <c r="Q179" s="183">
        <v>0</v>
      </c>
      <c r="R179" s="183">
        <f>Q179*H179</f>
        <v>0</v>
      </c>
      <c r="S179" s="183">
        <v>0</v>
      </c>
      <c r="T179" s="18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85" t="s">
        <v>363</v>
      </c>
      <c r="AT179" s="185" t="s">
        <v>550</v>
      </c>
      <c r="AU179" s="185" t="s">
        <v>85</v>
      </c>
      <c r="AY179" s="19" t="s">
        <v>321</v>
      </c>
      <c r="BE179" s="186">
        <f>IF(N179="základní",J179,0)</f>
        <v>0</v>
      </c>
      <c r="BF179" s="186">
        <f>IF(N179="snížená",J179,0)</f>
        <v>0</v>
      </c>
      <c r="BG179" s="186">
        <f>IF(N179="zákl. přenesená",J179,0)</f>
        <v>0</v>
      </c>
      <c r="BH179" s="186">
        <f>IF(N179="sníž. přenesená",J179,0)</f>
        <v>0</v>
      </c>
      <c r="BI179" s="186">
        <f>IF(N179="nulová",J179,0)</f>
        <v>0</v>
      </c>
      <c r="BJ179" s="19" t="s">
        <v>8</v>
      </c>
      <c r="BK179" s="186">
        <f>ROUND(I179*H179,0)</f>
        <v>0</v>
      </c>
      <c r="BL179" s="19" t="s">
        <v>91</v>
      </c>
      <c r="BM179" s="185" t="s">
        <v>549</v>
      </c>
    </row>
    <row r="180" s="2" customFormat="1" ht="16.5" customHeight="1">
      <c r="A180" s="38"/>
      <c r="B180" s="173"/>
      <c r="C180" s="212" t="s">
        <v>432</v>
      </c>
      <c r="D180" s="212" t="s">
        <v>550</v>
      </c>
      <c r="E180" s="213" t="s">
        <v>3272</v>
      </c>
      <c r="F180" s="214" t="s">
        <v>3273</v>
      </c>
      <c r="G180" s="215" t="s">
        <v>418</v>
      </c>
      <c r="H180" s="216">
        <v>1</v>
      </c>
      <c r="I180" s="217"/>
      <c r="J180" s="218">
        <f>ROUND(I180*H180,0)</f>
        <v>0</v>
      </c>
      <c r="K180" s="214" t="s">
        <v>1</v>
      </c>
      <c r="L180" s="219"/>
      <c r="M180" s="220" t="s">
        <v>1</v>
      </c>
      <c r="N180" s="221" t="s">
        <v>42</v>
      </c>
      <c r="O180" s="77"/>
      <c r="P180" s="183">
        <f>O180*H180</f>
        <v>0</v>
      </c>
      <c r="Q180" s="183">
        <v>0</v>
      </c>
      <c r="R180" s="183">
        <f>Q180*H180</f>
        <v>0</v>
      </c>
      <c r="S180" s="183">
        <v>0</v>
      </c>
      <c r="T180" s="18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85" t="s">
        <v>363</v>
      </c>
      <c r="AT180" s="185" t="s">
        <v>550</v>
      </c>
      <c r="AU180" s="185" t="s">
        <v>85</v>
      </c>
      <c r="AY180" s="19" t="s">
        <v>321</v>
      </c>
      <c r="BE180" s="186">
        <f>IF(N180="základní",J180,0)</f>
        <v>0</v>
      </c>
      <c r="BF180" s="186">
        <f>IF(N180="snížená",J180,0)</f>
        <v>0</v>
      </c>
      <c r="BG180" s="186">
        <f>IF(N180="zákl. přenesená",J180,0)</f>
        <v>0</v>
      </c>
      <c r="BH180" s="186">
        <f>IF(N180="sníž. přenesená",J180,0)</f>
        <v>0</v>
      </c>
      <c r="BI180" s="186">
        <f>IF(N180="nulová",J180,0)</f>
        <v>0</v>
      </c>
      <c r="BJ180" s="19" t="s">
        <v>8</v>
      </c>
      <c r="BK180" s="186">
        <f>ROUND(I180*H180,0)</f>
        <v>0</v>
      </c>
      <c r="BL180" s="19" t="s">
        <v>91</v>
      </c>
      <c r="BM180" s="185" t="s">
        <v>265</v>
      </c>
    </row>
    <row r="181" s="2" customFormat="1" ht="16.5" customHeight="1">
      <c r="A181" s="38"/>
      <c r="B181" s="173"/>
      <c r="C181" s="212" t="s">
        <v>443</v>
      </c>
      <c r="D181" s="212" t="s">
        <v>550</v>
      </c>
      <c r="E181" s="213" t="s">
        <v>3274</v>
      </c>
      <c r="F181" s="214" t="s">
        <v>3275</v>
      </c>
      <c r="G181" s="215" t="s">
        <v>418</v>
      </c>
      <c r="H181" s="216">
        <v>1</v>
      </c>
      <c r="I181" s="217"/>
      <c r="J181" s="218">
        <f>ROUND(I181*H181,0)</f>
        <v>0</v>
      </c>
      <c r="K181" s="214" t="s">
        <v>1</v>
      </c>
      <c r="L181" s="219"/>
      <c r="M181" s="220" t="s">
        <v>1</v>
      </c>
      <c r="N181" s="221" t="s">
        <v>42</v>
      </c>
      <c r="O181" s="77"/>
      <c r="P181" s="183">
        <f>O181*H181</f>
        <v>0</v>
      </c>
      <c r="Q181" s="183">
        <v>0</v>
      </c>
      <c r="R181" s="183">
        <f>Q181*H181</f>
        <v>0</v>
      </c>
      <c r="S181" s="183">
        <v>0</v>
      </c>
      <c r="T181" s="18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85" t="s">
        <v>363</v>
      </c>
      <c r="AT181" s="185" t="s">
        <v>550</v>
      </c>
      <c r="AU181" s="185" t="s">
        <v>85</v>
      </c>
      <c r="AY181" s="19" t="s">
        <v>321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19" t="s">
        <v>8</v>
      </c>
      <c r="BK181" s="186">
        <f>ROUND(I181*H181,0)</f>
        <v>0</v>
      </c>
      <c r="BL181" s="19" t="s">
        <v>91</v>
      </c>
      <c r="BM181" s="185" t="s">
        <v>567</v>
      </c>
    </row>
    <row r="182" s="2" customFormat="1" ht="44.25" customHeight="1">
      <c r="A182" s="38"/>
      <c r="B182" s="173"/>
      <c r="C182" s="174" t="s">
        <v>7</v>
      </c>
      <c r="D182" s="174" t="s">
        <v>323</v>
      </c>
      <c r="E182" s="175" t="s">
        <v>3276</v>
      </c>
      <c r="F182" s="176" t="s">
        <v>3277</v>
      </c>
      <c r="G182" s="177" t="s">
        <v>418</v>
      </c>
      <c r="H182" s="178">
        <v>2</v>
      </c>
      <c r="I182" s="179"/>
      <c r="J182" s="180">
        <f>ROUND(I182*H182,0)</f>
        <v>0</v>
      </c>
      <c r="K182" s="176" t="s">
        <v>327</v>
      </c>
      <c r="L182" s="39"/>
      <c r="M182" s="181" t="s">
        <v>1</v>
      </c>
      <c r="N182" s="182" t="s">
        <v>42</v>
      </c>
      <c r="O182" s="77"/>
      <c r="P182" s="183">
        <f>O182*H182</f>
        <v>0</v>
      </c>
      <c r="Q182" s="183">
        <v>0</v>
      </c>
      <c r="R182" s="183">
        <f>Q182*H182</f>
        <v>0</v>
      </c>
      <c r="S182" s="183">
        <v>0</v>
      </c>
      <c r="T182" s="18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85" t="s">
        <v>91</v>
      </c>
      <c r="AT182" s="185" t="s">
        <v>323</v>
      </c>
      <c r="AU182" s="185" t="s">
        <v>85</v>
      </c>
      <c r="AY182" s="19" t="s">
        <v>321</v>
      </c>
      <c r="BE182" s="186">
        <f>IF(N182="základní",J182,0)</f>
        <v>0</v>
      </c>
      <c r="BF182" s="186">
        <f>IF(N182="snížená",J182,0)</f>
        <v>0</v>
      </c>
      <c r="BG182" s="186">
        <f>IF(N182="zákl. přenesená",J182,0)</f>
        <v>0</v>
      </c>
      <c r="BH182" s="186">
        <f>IF(N182="sníž. přenesená",J182,0)</f>
        <v>0</v>
      </c>
      <c r="BI182" s="186">
        <f>IF(N182="nulová",J182,0)</f>
        <v>0</v>
      </c>
      <c r="BJ182" s="19" t="s">
        <v>8</v>
      </c>
      <c r="BK182" s="186">
        <f>ROUND(I182*H182,0)</f>
        <v>0</v>
      </c>
      <c r="BL182" s="19" t="s">
        <v>91</v>
      </c>
      <c r="BM182" s="185" t="s">
        <v>581</v>
      </c>
    </row>
    <row r="183" s="2" customFormat="1" ht="37.8" customHeight="1">
      <c r="A183" s="38"/>
      <c r="B183" s="173"/>
      <c r="C183" s="174" t="s">
        <v>459</v>
      </c>
      <c r="D183" s="174" t="s">
        <v>323</v>
      </c>
      <c r="E183" s="175" t="s">
        <v>3278</v>
      </c>
      <c r="F183" s="176" t="s">
        <v>3279</v>
      </c>
      <c r="G183" s="177" t="s">
        <v>418</v>
      </c>
      <c r="H183" s="178">
        <v>2</v>
      </c>
      <c r="I183" s="179"/>
      <c r="J183" s="180">
        <f>ROUND(I183*H183,0)</f>
        <v>0</v>
      </c>
      <c r="K183" s="176" t="s">
        <v>327</v>
      </c>
      <c r="L183" s="39"/>
      <c r="M183" s="181" t="s">
        <v>1</v>
      </c>
      <c r="N183" s="182" t="s">
        <v>42</v>
      </c>
      <c r="O183" s="77"/>
      <c r="P183" s="183">
        <f>O183*H183</f>
        <v>0</v>
      </c>
      <c r="Q183" s="183">
        <v>0</v>
      </c>
      <c r="R183" s="183">
        <f>Q183*H183</f>
        <v>0</v>
      </c>
      <c r="S183" s="183">
        <v>0</v>
      </c>
      <c r="T183" s="184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85" t="s">
        <v>91</v>
      </c>
      <c r="AT183" s="185" t="s">
        <v>323</v>
      </c>
      <c r="AU183" s="185" t="s">
        <v>85</v>
      </c>
      <c r="AY183" s="19" t="s">
        <v>321</v>
      </c>
      <c r="BE183" s="186">
        <f>IF(N183="základní",J183,0)</f>
        <v>0</v>
      </c>
      <c r="BF183" s="186">
        <f>IF(N183="snížená",J183,0)</f>
        <v>0</v>
      </c>
      <c r="BG183" s="186">
        <f>IF(N183="zákl. přenesená",J183,0)</f>
        <v>0</v>
      </c>
      <c r="BH183" s="186">
        <f>IF(N183="sníž. přenesená",J183,0)</f>
        <v>0</v>
      </c>
      <c r="BI183" s="186">
        <f>IF(N183="nulová",J183,0)</f>
        <v>0</v>
      </c>
      <c r="BJ183" s="19" t="s">
        <v>8</v>
      </c>
      <c r="BK183" s="186">
        <f>ROUND(I183*H183,0)</f>
        <v>0</v>
      </c>
      <c r="BL183" s="19" t="s">
        <v>91</v>
      </c>
      <c r="BM183" s="185" t="s">
        <v>589</v>
      </c>
    </row>
    <row r="184" s="2" customFormat="1" ht="37.8" customHeight="1">
      <c r="A184" s="38"/>
      <c r="B184" s="173"/>
      <c r="C184" s="174" t="s">
        <v>465</v>
      </c>
      <c r="D184" s="174" t="s">
        <v>323</v>
      </c>
      <c r="E184" s="175" t="s">
        <v>3280</v>
      </c>
      <c r="F184" s="176" t="s">
        <v>3281</v>
      </c>
      <c r="G184" s="177" t="s">
        <v>418</v>
      </c>
      <c r="H184" s="178">
        <v>2</v>
      </c>
      <c r="I184" s="179"/>
      <c r="J184" s="180">
        <f>ROUND(I184*H184,0)</f>
        <v>0</v>
      </c>
      <c r="K184" s="176" t="s">
        <v>327</v>
      </c>
      <c r="L184" s="39"/>
      <c r="M184" s="181" t="s">
        <v>1</v>
      </c>
      <c r="N184" s="182" t="s">
        <v>42</v>
      </c>
      <c r="O184" s="77"/>
      <c r="P184" s="183">
        <f>O184*H184</f>
        <v>0</v>
      </c>
      <c r="Q184" s="183">
        <v>0</v>
      </c>
      <c r="R184" s="183">
        <f>Q184*H184</f>
        <v>0</v>
      </c>
      <c r="S184" s="183">
        <v>0</v>
      </c>
      <c r="T184" s="184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85" t="s">
        <v>91</v>
      </c>
      <c r="AT184" s="185" t="s">
        <v>323</v>
      </c>
      <c r="AU184" s="185" t="s">
        <v>85</v>
      </c>
      <c r="AY184" s="19" t="s">
        <v>321</v>
      </c>
      <c r="BE184" s="186">
        <f>IF(N184="základní",J184,0)</f>
        <v>0</v>
      </c>
      <c r="BF184" s="186">
        <f>IF(N184="snížená",J184,0)</f>
        <v>0</v>
      </c>
      <c r="BG184" s="186">
        <f>IF(N184="zákl. přenesená",J184,0)</f>
        <v>0</v>
      </c>
      <c r="BH184" s="186">
        <f>IF(N184="sníž. přenesená",J184,0)</f>
        <v>0</v>
      </c>
      <c r="BI184" s="186">
        <f>IF(N184="nulová",J184,0)</f>
        <v>0</v>
      </c>
      <c r="BJ184" s="19" t="s">
        <v>8</v>
      </c>
      <c r="BK184" s="186">
        <f>ROUND(I184*H184,0)</f>
        <v>0</v>
      </c>
      <c r="BL184" s="19" t="s">
        <v>91</v>
      </c>
      <c r="BM184" s="185" t="s">
        <v>614</v>
      </c>
    </row>
    <row r="185" s="2" customFormat="1" ht="37.8" customHeight="1">
      <c r="A185" s="38"/>
      <c r="B185" s="173"/>
      <c r="C185" s="174" t="s">
        <v>471</v>
      </c>
      <c r="D185" s="174" t="s">
        <v>323</v>
      </c>
      <c r="E185" s="175" t="s">
        <v>3282</v>
      </c>
      <c r="F185" s="176" t="s">
        <v>3283</v>
      </c>
      <c r="G185" s="177" t="s">
        <v>418</v>
      </c>
      <c r="H185" s="178">
        <v>2</v>
      </c>
      <c r="I185" s="179"/>
      <c r="J185" s="180">
        <f>ROUND(I185*H185,0)</f>
        <v>0</v>
      </c>
      <c r="K185" s="176" t="s">
        <v>327</v>
      </c>
      <c r="L185" s="39"/>
      <c r="M185" s="181" t="s">
        <v>1</v>
      </c>
      <c r="N185" s="182" t="s">
        <v>42</v>
      </c>
      <c r="O185" s="77"/>
      <c r="P185" s="183">
        <f>O185*H185</f>
        <v>0</v>
      </c>
      <c r="Q185" s="183">
        <v>0</v>
      </c>
      <c r="R185" s="183">
        <f>Q185*H185</f>
        <v>0</v>
      </c>
      <c r="S185" s="183">
        <v>0</v>
      </c>
      <c r="T185" s="18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85" t="s">
        <v>91</v>
      </c>
      <c r="AT185" s="185" t="s">
        <v>323</v>
      </c>
      <c r="AU185" s="185" t="s">
        <v>85</v>
      </c>
      <c r="AY185" s="19" t="s">
        <v>321</v>
      </c>
      <c r="BE185" s="186">
        <f>IF(N185="základní",J185,0)</f>
        <v>0</v>
      </c>
      <c r="BF185" s="186">
        <f>IF(N185="snížená",J185,0)</f>
        <v>0</v>
      </c>
      <c r="BG185" s="186">
        <f>IF(N185="zákl. přenesená",J185,0)</f>
        <v>0</v>
      </c>
      <c r="BH185" s="186">
        <f>IF(N185="sníž. přenesená",J185,0)</f>
        <v>0</v>
      </c>
      <c r="BI185" s="186">
        <f>IF(N185="nulová",J185,0)</f>
        <v>0</v>
      </c>
      <c r="BJ185" s="19" t="s">
        <v>8</v>
      </c>
      <c r="BK185" s="186">
        <f>ROUND(I185*H185,0)</f>
        <v>0</v>
      </c>
      <c r="BL185" s="19" t="s">
        <v>91</v>
      </c>
      <c r="BM185" s="185" t="s">
        <v>629</v>
      </c>
    </row>
    <row r="186" s="12" customFormat="1" ht="25.92" customHeight="1">
      <c r="A186" s="12"/>
      <c r="B186" s="160"/>
      <c r="C186" s="12"/>
      <c r="D186" s="161" t="s">
        <v>76</v>
      </c>
      <c r="E186" s="162" t="s">
        <v>1488</v>
      </c>
      <c r="F186" s="162" t="s">
        <v>1489</v>
      </c>
      <c r="G186" s="12"/>
      <c r="H186" s="12"/>
      <c r="I186" s="163"/>
      <c r="J186" s="164">
        <f>BK186</f>
        <v>0</v>
      </c>
      <c r="K186" s="12"/>
      <c r="L186" s="160"/>
      <c r="M186" s="165"/>
      <c r="N186" s="166"/>
      <c r="O186" s="166"/>
      <c r="P186" s="167">
        <f>P187+P208+P227+P241+P265</f>
        <v>0</v>
      </c>
      <c r="Q186" s="166"/>
      <c r="R186" s="167">
        <f>R187+R208+R227+R241+R265</f>
        <v>0</v>
      </c>
      <c r="S186" s="166"/>
      <c r="T186" s="168">
        <f>T187+T208+T227+T241+T265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61" t="s">
        <v>85</v>
      </c>
      <c r="AT186" s="169" t="s">
        <v>76</v>
      </c>
      <c r="AU186" s="169" t="s">
        <v>77</v>
      </c>
      <c r="AY186" s="161" t="s">
        <v>321</v>
      </c>
      <c r="BK186" s="170">
        <f>BK187+BK208+BK227+BK241+BK265</f>
        <v>0</v>
      </c>
    </row>
    <row r="187" s="12" customFormat="1" ht="22.8" customHeight="1">
      <c r="A187" s="12"/>
      <c r="B187" s="160"/>
      <c r="C187" s="12"/>
      <c r="D187" s="161" t="s">
        <v>76</v>
      </c>
      <c r="E187" s="171" t="s">
        <v>3284</v>
      </c>
      <c r="F187" s="171" t="s">
        <v>3285</v>
      </c>
      <c r="G187" s="12"/>
      <c r="H187" s="12"/>
      <c r="I187" s="163"/>
      <c r="J187" s="172">
        <f>BK187</f>
        <v>0</v>
      </c>
      <c r="K187" s="12"/>
      <c r="L187" s="160"/>
      <c r="M187" s="165"/>
      <c r="N187" s="166"/>
      <c r="O187" s="166"/>
      <c r="P187" s="167">
        <f>SUM(P188:P207)</f>
        <v>0</v>
      </c>
      <c r="Q187" s="166"/>
      <c r="R187" s="167">
        <f>SUM(R188:R207)</f>
        <v>0</v>
      </c>
      <c r="S187" s="166"/>
      <c r="T187" s="168">
        <f>SUM(T188:T207)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61" t="s">
        <v>85</v>
      </c>
      <c r="AT187" s="169" t="s">
        <v>76</v>
      </c>
      <c r="AU187" s="169" t="s">
        <v>8</v>
      </c>
      <c r="AY187" s="161" t="s">
        <v>321</v>
      </c>
      <c r="BK187" s="170">
        <f>SUM(BK188:BK207)</f>
        <v>0</v>
      </c>
    </row>
    <row r="188" s="2" customFormat="1" ht="24.15" customHeight="1">
      <c r="A188" s="38"/>
      <c r="B188" s="173"/>
      <c r="C188" s="174" t="s">
        <v>479</v>
      </c>
      <c r="D188" s="174" t="s">
        <v>323</v>
      </c>
      <c r="E188" s="175" t="s">
        <v>3286</v>
      </c>
      <c r="F188" s="176" t="s">
        <v>3287</v>
      </c>
      <c r="G188" s="177" t="s">
        <v>418</v>
      </c>
      <c r="H188" s="178">
        <v>1</v>
      </c>
      <c r="I188" s="179"/>
      <c r="J188" s="180">
        <f>ROUND(I188*H188,0)</f>
        <v>0</v>
      </c>
      <c r="K188" s="176" t="s">
        <v>327</v>
      </c>
      <c r="L188" s="39"/>
      <c r="M188" s="181" t="s">
        <v>1</v>
      </c>
      <c r="N188" s="182" t="s">
        <v>42</v>
      </c>
      <c r="O188" s="77"/>
      <c r="P188" s="183">
        <f>O188*H188</f>
        <v>0</v>
      </c>
      <c r="Q188" s="183">
        <v>0</v>
      </c>
      <c r="R188" s="183">
        <f>Q188*H188</f>
        <v>0</v>
      </c>
      <c r="S188" s="183">
        <v>0</v>
      </c>
      <c r="T188" s="184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85" t="s">
        <v>415</v>
      </c>
      <c r="AT188" s="185" t="s">
        <v>323</v>
      </c>
      <c r="AU188" s="185" t="s">
        <v>85</v>
      </c>
      <c r="AY188" s="19" t="s">
        <v>321</v>
      </c>
      <c r="BE188" s="186">
        <f>IF(N188="základní",J188,0)</f>
        <v>0</v>
      </c>
      <c r="BF188" s="186">
        <f>IF(N188="snížená",J188,0)</f>
        <v>0</v>
      </c>
      <c r="BG188" s="186">
        <f>IF(N188="zákl. přenesená",J188,0)</f>
        <v>0</v>
      </c>
      <c r="BH188" s="186">
        <f>IF(N188="sníž. přenesená",J188,0)</f>
        <v>0</v>
      </c>
      <c r="BI188" s="186">
        <f>IF(N188="nulová",J188,0)</f>
        <v>0</v>
      </c>
      <c r="BJ188" s="19" t="s">
        <v>8</v>
      </c>
      <c r="BK188" s="186">
        <f>ROUND(I188*H188,0)</f>
        <v>0</v>
      </c>
      <c r="BL188" s="19" t="s">
        <v>415</v>
      </c>
      <c r="BM188" s="185" t="s">
        <v>640</v>
      </c>
    </row>
    <row r="189" s="2" customFormat="1" ht="24.15" customHeight="1">
      <c r="A189" s="38"/>
      <c r="B189" s="173"/>
      <c r="C189" s="174" t="s">
        <v>494</v>
      </c>
      <c r="D189" s="174" t="s">
        <v>323</v>
      </c>
      <c r="E189" s="175" t="s">
        <v>3288</v>
      </c>
      <c r="F189" s="176" t="s">
        <v>3289</v>
      </c>
      <c r="G189" s="177" t="s">
        <v>418</v>
      </c>
      <c r="H189" s="178">
        <v>5</v>
      </c>
      <c r="I189" s="179"/>
      <c r="J189" s="180">
        <f>ROUND(I189*H189,0)</f>
        <v>0</v>
      </c>
      <c r="K189" s="176" t="s">
        <v>327</v>
      </c>
      <c r="L189" s="39"/>
      <c r="M189" s="181" t="s">
        <v>1</v>
      </c>
      <c r="N189" s="182" t="s">
        <v>42</v>
      </c>
      <c r="O189" s="77"/>
      <c r="P189" s="183">
        <f>O189*H189</f>
        <v>0</v>
      </c>
      <c r="Q189" s="183">
        <v>0</v>
      </c>
      <c r="R189" s="183">
        <f>Q189*H189</f>
        <v>0</v>
      </c>
      <c r="S189" s="183">
        <v>0</v>
      </c>
      <c r="T189" s="184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85" t="s">
        <v>415</v>
      </c>
      <c r="AT189" s="185" t="s">
        <v>323</v>
      </c>
      <c r="AU189" s="185" t="s">
        <v>85</v>
      </c>
      <c r="AY189" s="19" t="s">
        <v>321</v>
      </c>
      <c r="BE189" s="186">
        <f>IF(N189="základní",J189,0)</f>
        <v>0</v>
      </c>
      <c r="BF189" s="186">
        <f>IF(N189="snížená",J189,0)</f>
        <v>0</v>
      </c>
      <c r="BG189" s="186">
        <f>IF(N189="zákl. přenesená",J189,0)</f>
        <v>0</v>
      </c>
      <c r="BH189" s="186">
        <f>IF(N189="sníž. přenesená",J189,0)</f>
        <v>0</v>
      </c>
      <c r="BI189" s="186">
        <f>IF(N189="nulová",J189,0)</f>
        <v>0</v>
      </c>
      <c r="BJ189" s="19" t="s">
        <v>8</v>
      </c>
      <c r="BK189" s="186">
        <f>ROUND(I189*H189,0)</f>
        <v>0</v>
      </c>
      <c r="BL189" s="19" t="s">
        <v>415</v>
      </c>
      <c r="BM189" s="185" t="s">
        <v>215</v>
      </c>
    </row>
    <row r="190" s="2" customFormat="1" ht="24.15" customHeight="1">
      <c r="A190" s="38"/>
      <c r="B190" s="173"/>
      <c r="C190" s="174" t="s">
        <v>502</v>
      </c>
      <c r="D190" s="174" t="s">
        <v>323</v>
      </c>
      <c r="E190" s="175" t="s">
        <v>3290</v>
      </c>
      <c r="F190" s="176" t="s">
        <v>3291</v>
      </c>
      <c r="G190" s="177" t="s">
        <v>418</v>
      </c>
      <c r="H190" s="178">
        <v>5</v>
      </c>
      <c r="I190" s="179"/>
      <c r="J190" s="180">
        <f>ROUND(I190*H190,0)</f>
        <v>0</v>
      </c>
      <c r="K190" s="176" t="s">
        <v>327</v>
      </c>
      <c r="L190" s="39"/>
      <c r="M190" s="181" t="s">
        <v>1</v>
      </c>
      <c r="N190" s="182" t="s">
        <v>42</v>
      </c>
      <c r="O190" s="77"/>
      <c r="P190" s="183">
        <f>O190*H190</f>
        <v>0</v>
      </c>
      <c r="Q190" s="183">
        <v>0</v>
      </c>
      <c r="R190" s="183">
        <f>Q190*H190</f>
        <v>0</v>
      </c>
      <c r="S190" s="183">
        <v>0</v>
      </c>
      <c r="T190" s="18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85" t="s">
        <v>415</v>
      </c>
      <c r="AT190" s="185" t="s">
        <v>323</v>
      </c>
      <c r="AU190" s="185" t="s">
        <v>85</v>
      </c>
      <c r="AY190" s="19" t="s">
        <v>321</v>
      </c>
      <c r="BE190" s="186">
        <f>IF(N190="základní",J190,0)</f>
        <v>0</v>
      </c>
      <c r="BF190" s="186">
        <f>IF(N190="snížená",J190,0)</f>
        <v>0</v>
      </c>
      <c r="BG190" s="186">
        <f>IF(N190="zákl. přenesená",J190,0)</f>
        <v>0</v>
      </c>
      <c r="BH190" s="186">
        <f>IF(N190="sníž. přenesená",J190,0)</f>
        <v>0</v>
      </c>
      <c r="BI190" s="186">
        <f>IF(N190="nulová",J190,0)</f>
        <v>0</v>
      </c>
      <c r="BJ190" s="19" t="s">
        <v>8</v>
      </c>
      <c r="BK190" s="186">
        <f>ROUND(I190*H190,0)</f>
        <v>0</v>
      </c>
      <c r="BL190" s="19" t="s">
        <v>415</v>
      </c>
      <c r="BM190" s="185" t="s">
        <v>666</v>
      </c>
    </row>
    <row r="191" s="2" customFormat="1" ht="24.15" customHeight="1">
      <c r="A191" s="38"/>
      <c r="B191" s="173"/>
      <c r="C191" s="174" t="s">
        <v>506</v>
      </c>
      <c r="D191" s="174" t="s">
        <v>323</v>
      </c>
      <c r="E191" s="175" t="s">
        <v>3292</v>
      </c>
      <c r="F191" s="176" t="s">
        <v>3293</v>
      </c>
      <c r="G191" s="177" t="s">
        <v>418</v>
      </c>
      <c r="H191" s="178">
        <v>1</v>
      </c>
      <c r="I191" s="179"/>
      <c r="J191" s="180">
        <f>ROUND(I191*H191,0)</f>
        <v>0</v>
      </c>
      <c r="K191" s="176" t="s">
        <v>327</v>
      </c>
      <c r="L191" s="39"/>
      <c r="M191" s="181" t="s">
        <v>1</v>
      </c>
      <c r="N191" s="182" t="s">
        <v>42</v>
      </c>
      <c r="O191" s="77"/>
      <c r="P191" s="183">
        <f>O191*H191</f>
        <v>0</v>
      </c>
      <c r="Q191" s="183">
        <v>0</v>
      </c>
      <c r="R191" s="183">
        <f>Q191*H191</f>
        <v>0</v>
      </c>
      <c r="S191" s="183">
        <v>0</v>
      </c>
      <c r="T191" s="18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85" t="s">
        <v>415</v>
      </c>
      <c r="AT191" s="185" t="s">
        <v>323</v>
      </c>
      <c r="AU191" s="185" t="s">
        <v>85</v>
      </c>
      <c r="AY191" s="19" t="s">
        <v>321</v>
      </c>
      <c r="BE191" s="186">
        <f>IF(N191="základní",J191,0)</f>
        <v>0</v>
      </c>
      <c r="BF191" s="186">
        <f>IF(N191="snížená",J191,0)</f>
        <v>0</v>
      </c>
      <c r="BG191" s="186">
        <f>IF(N191="zákl. přenesená",J191,0)</f>
        <v>0</v>
      </c>
      <c r="BH191" s="186">
        <f>IF(N191="sníž. přenesená",J191,0)</f>
        <v>0</v>
      </c>
      <c r="BI191" s="186">
        <f>IF(N191="nulová",J191,0)</f>
        <v>0</v>
      </c>
      <c r="BJ191" s="19" t="s">
        <v>8</v>
      </c>
      <c r="BK191" s="186">
        <f>ROUND(I191*H191,0)</f>
        <v>0</v>
      </c>
      <c r="BL191" s="19" t="s">
        <v>415</v>
      </c>
      <c r="BM191" s="185" t="s">
        <v>701</v>
      </c>
    </row>
    <row r="192" s="2" customFormat="1" ht="24.15" customHeight="1">
      <c r="A192" s="38"/>
      <c r="B192" s="173"/>
      <c r="C192" s="174" t="s">
        <v>511</v>
      </c>
      <c r="D192" s="174" t="s">
        <v>323</v>
      </c>
      <c r="E192" s="175" t="s">
        <v>3294</v>
      </c>
      <c r="F192" s="176" t="s">
        <v>3295</v>
      </c>
      <c r="G192" s="177" t="s">
        <v>418</v>
      </c>
      <c r="H192" s="178">
        <v>5</v>
      </c>
      <c r="I192" s="179"/>
      <c r="J192" s="180">
        <f>ROUND(I192*H192,0)</f>
        <v>0</v>
      </c>
      <c r="K192" s="176" t="s">
        <v>327</v>
      </c>
      <c r="L192" s="39"/>
      <c r="M192" s="181" t="s">
        <v>1</v>
      </c>
      <c r="N192" s="182" t="s">
        <v>42</v>
      </c>
      <c r="O192" s="77"/>
      <c r="P192" s="183">
        <f>O192*H192</f>
        <v>0</v>
      </c>
      <c r="Q192" s="183">
        <v>0</v>
      </c>
      <c r="R192" s="183">
        <f>Q192*H192</f>
        <v>0</v>
      </c>
      <c r="S192" s="183">
        <v>0</v>
      </c>
      <c r="T192" s="184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85" t="s">
        <v>415</v>
      </c>
      <c r="AT192" s="185" t="s">
        <v>323</v>
      </c>
      <c r="AU192" s="185" t="s">
        <v>85</v>
      </c>
      <c r="AY192" s="19" t="s">
        <v>321</v>
      </c>
      <c r="BE192" s="186">
        <f>IF(N192="základní",J192,0)</f>
        <v>0</v>
      </c>
      <c r="BF192" s="186">
        <f>IF(N192="snížená",J192,0)</f>
        <v>0</v>
      </c>
      <c r="BG192" s="186">
        <f>IF(N192="zákl. přenesená",J192,0)</f>
        <v>0</v>
      </c>
      <c r="BH192" s="186">
        <f>IF(N192="sníž. přenesená",J192,0)</f>
        <v>0</v>
      </c>
      <c r="BI192" s="186">
        <f>IF(N192="nulová",J192,0)</f>
        <v>0</v>
      </c>
      <c r="BJ192" s="19" t="s">
        <v>8</v>
      </c>
      <c r="BK192" s="186">
        <f>ROUND(I192*H192,0)</f>
        <v>0</v>
      </c>
      <c r="BL192" s="19" t="s">
        <v>415</v>
      </c>
      <c r="BM192" s="185" t="s">
        <v>720</v>
      </c>
    </row>
    <row r="193" s="2" customFormat="1" ht="24.15" customHeight="1">
      <c r="A193" s="38"/>
      <c r="B193" s="173"/>
      <c r="C193" s="174" t="s">
        <v>516</v>
      </c>
      <c r="D193" s="174" t="s">
        <v>323</v>
      </c>
      <c r="E193" s="175" t="s">
        <v>3296</v>
      </c>
      <c r="F193" s="176" t="s">
        <v>3297</v>
      </c>
      <c r="G193" s="177" t="s">
        <v>418</v>
      </c>
      <c r="H193" s="178">
        <v>1</v>
      </c>
      <c r="I193" s="179"/>
      <c r="J193" s="180">
        <f>ROUND(I193*H193,0)</f>
        <v>0</v>
      </c>
      <c r="K193" s="176" t="s">
        <v>327</v>
      </c>
      <c r="L193" s="39"/>
      <c r="M193" s="181" t="s">
        <v>1</v>
      </c>
      <c r="N193" s="182" t="s">
        <v>42</v>
      </c>
      <c r="O193" s="77"/>
      <c r="P193" s="183">
        <f>O193*H193</f>
        <v>0</v>
      </c>
      <c r="Q193" s="183">
        <v>0</v>
      </c>
      <c r="R193" s="183">
        <f>Q193*H193</f>
        <v>0</v>
      </c>
      <c r="S193" s="183">
        <v>0</v>
      </c>
      <c r="T193" s="18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85" t="s">
        <v>415</v>
      </c>
      <c r="AT193" s="185" t="s">
        <v>323</v>
      </c>
      <c r="AU193" s="185" t="s">
        <v>85</v>
      </c>
      <c r="AY193" s="19" t="s">
        <v>321</v>
      </c>
      <c r="BE193" s="186">
        <f>IF(N193="základní",J193,0)</f>
        <v>0</v>
      </c>
      <c r="BF193" s="186">
        <f>IF(N193="snížená",J193,0)</f>
        <v>0</v>
      </c>
      <c r="BG193" s="186">
        <f>IF(N193="zákl. přenesená",J193,0)</f>
        <v>0</v>
      </c>
      <c r="BH193" s="186">
        <f>IF(N193="sníž. přenesená",J193,0)</f>
        <v>0</v>
      </c>
      <c r="BI193" s="186">
        <f>IF(N193="nulová",J193,0)</f>
        <v>0</v>
      </c>
      <c r="BJ193" s="19" t="s">
        <v>8</v>
      </c>
      <c r="BK193" s="186">
        <f>ROUND(I193*H193,0)</f>
        <v>0</v>
      </c>
      <c r="BL193" s="19" t="s">
        <v>415</v>
      </c>
      <c r="BM193" s="185" t="s">
        <v>730</v>
      </c>
    </row>
    <row r="194" s="2" customFormat="1" ht="24.15" customHeight="1">
      <c r="A194" s="38"/>
      <c r="B194" s="173"/>
      <c r="C194" s="174" t="s">
        <v>523</v>
      </c>
      <c r="D194" s="174" t="s">
        <v>323</v>
      </c>
      <c r="E194" s="175" t="s">
        <v>3298</v>
      </c>
      <c r="F194" s="176" t="s">
        <v>3299</v>
      </c>
      <c r="G194" s="177" t="s">
        <v>418</v>
      </c>
      <c r="H194" s="178">
        <v>5</v>
      </c>
      <c r="I194" s="179"/>
      <c r="J194" s="180">
        <f>ROUND(I194*H194,0)</f>
        <v>0</v>
      </c>
      <c r="K194" s="176" t="s">
        <v>327</v>
      </c>
      <c r="L194" s="39"/>
      <c r="M194" s="181" t="s">
        <v>1</v>
      </c>
      <c r="N194" s="182" t="s">
        <v>42</v>
      </c>
      <c r="O194" s="77"/>
      <c r="P194" s="183">
        <f>O194*H194</f>
        <v>0</v>
      </c>
      <c r="Q194" s="183">
        <v>0</v>
      </c>
      <c r="R194" s="183">
        <f>Q194*H194</f>
        <v>0</v>
      </c>
      <c r="S194" s="183">
        <v>0</v>
      </c>
      <c r="T194" s="18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85" t="s">
        <v>415</v>
      </c>
      <c r="AT194" s="185" t="s">
        <v>323</v>
      </c>
      <c r="AU194" s="185" t="s">
        <v>85</v>
      </c>
      <c r="AY194" s="19" t="s">
        <v>321</v>
      </c>
      <c r="BE194" s="186">
        <f>IF(N194="základní",J194,0)</f>
        <v>0</v>
      </c>
      <c r="BF194" s="186">
        <f>IF(N194="snížená",J194,0)</f>
        <v>0</v>
      </c>
      <c r="BG194" s="186">
        <f>IF(N194="zákl. přenesená",J194,0)</f>
        <v>0</v>
      </c>
      <c r="BH194" s="186">
        <f>IF(N194="sníž. přenesená",J194,0)</f>
        <v>0</v>
      </c>
      <c r="BI194" s="186">
        <f>IF(N194="nulová",J194,0)</f>
        <v>0</v>
      </c>
      <c r="BJ194" s="19" t="s">
        <v>8</v>
      </c>
      <c r="BK194" s="186">
        <f>ROUND(I194*H194,0)</f>
        <v>0</v>
      </c>
      <c r="BL194" s="19" t="s">
        <v>415</v>
      </c>
      <c r="BM194" s="185" t="s">
        <v>737</v>
      </c>
    </row>
    <row r="195" s="2" customFormat="1" ht="24.15" customHeight="1">
      <c r="A195" s="38"/>
      <c r="B195" s="173"/>
      <c r="C195" s="174" t="s">
        <v>530</v>
      </c>
      <c r="D195" s="174" t="s">
        <v>323</v>
      </c>
      <c r="E195" s="175" t="s">
        <v>3300</v>
      </c>
      <c r="F195" s="176" t="s">
        <v>3301</v>
      </c>
      <c r="G195" s="177" t="s">
        <v>497</v>
      </c>
      <c r="H195" s="178">
        <v>50</v>
      </c>
      <c r="I195" s="179"/>
      <c r="J195" s="180">
        <f>ROUND(I195*H195,0)</f>
        <v>0</v>
      </c>
      <c r="K195" s="176" t="s">
        <v>327</v>
      </c>
      <c r="L195" s="39"/>
      <c r="M195" s="181" t="s">
        <v>1</v>
      </c>
      <c r="N195" s="182" t="s">
        <v>42</v>
      </c>
      <c r="O195" s="77"/>
      <c r="P195" s="183">
        <f>O195*H195</f>
        <v>0</v>
      </c>
      <c r="Q195" s="183">
        <v>0</v>
      </c>
      <c r="R195" s="183">
        <f>Q195*H195</f>
        <v>0</v>
      </c>
      <c r="S195" s="183">
        <v>0</v>
      </c>
      <c r="T195" s="184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85" t="s">
        <v>415</v>
      </c>
      <c r="AT195" s="185" t="s">
        <v>323</v>
      </c>
      <c r="AU195" s="185" t="s">
        <v>85</v>
      </c>
      <c r="AY195" s="19" t="s">
        <v>321</v>
      </c>
      <c r="BE195" s="186">
        <f>IF(N195="základní",J195,0)</f>
        <v>0</v>
      </c>
      <c r="BF195" s="186">
        <f>IF(N195="snížená",J195,0)</f>
        <v>0</v>
      </c>
      <c r="BG195" s="186">
        <f>IF(N195="zákl. přenesená",J195,0)</f>
        <v>0</v>
      </c>
      <c r="BH195" s="186">
        <f>IF(N195="sníž. přenesená",J195,0)</f>
        <v>0</v>
      </c>
      <c r="BI195" s="186">
        <f>IF(N195="nulová",J195,0)</f>
        <v>0</v>
      </c>
      <c r="BJ195" s="19" t="s">
        <v>8</v>
      </c>
      <c r="BK195" s="186">
        <f>ROUND(I195*H195,0)</f>
        <v>0</v>
      </c>
      <c r="BL195" s="19" t="s">
        <v>415</v>
      </c>
      <c r="BM195" s="185" t="s">
        <v>747</v>
      </c>
    </row>
    <row r="196" s="2" customFormat="1" ht="21.75" customHeight="1">
      <c r="A196" s="38"/>
      <c r="B196" s="173"/>
      <c r="C196" s="174" t="s">
        <v>535</v>
      </c>
      <c r="D196" s="174" t="s">
        <v>323</v>
      </c>
      <c r="E196" s="175" t="s">
        <v>3302</v>
      </c>
      <c r="F196" s="176" t="s">
        <v>3303</v>
      </c>
      <c r="G196" s="177" t="s">
        <v>497</v>
      </c>
      <c r="H196" s="178">
        <v>20</v>
      </c>
      <c r="I196" s="179"/>
      <c r="J196" s="180">
        <f>ROUND(I196*H196,0)</f>
        <v>0</v>
      </c>
      <c r="K196" s="176" t="s">
        <v>327</v>
      </c>
      <c r="L196" s="39"/>
      <c r="M196" s="181" t="s">
        <v>1</v>
      </c>
      <c r="N196" s="182" t="s">
        <v>42</v>
      </c>
      <c r="O196" s="77"/>
      <c r="P196" s="183">
        <f>O196*H196</f>
        <v>0</v>
      </c>
      <c r="Q196" s="183">
        <v>0</v>
      </c>
      <c r="R196" s="183">
        <f>Q196*H196</f>
        <v>0</v>
      </c>
      <c r="S196" s="183">
        <v>0</v>
      </c>
      <c r="T196" s="184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85" t="s">
        <v>415</v>
      </c>
      <c r="AT196" s="185" t="s">
        <v>323</v>
      </c>
      <c r="AU196" s="185" t="s">
        <v>85</v>
      </c>
      <c r="AY196" s="19" t="s">
        <v>321</v>
      </c>
      <c r="BE196" s="186">
        <f>IF(N196="základní",J196,0)</f>
        <v>0</v>
      </c>
      <c r="BF196" s="186">
        <f>IF(N196="snížená",J196,0)</f>
        <v>0</v>
      </c>
      <c r="BG196" s="186">
        <f>IF(N196="zákl. přenesená",J196,0)</f>
        <v>0</v>
      </c>
      <c r="BH196" s="186">
        <f>IF(N196="sníž. přenesená",J196,0)</f>
        <v>0</v>
      </c>
      <c r="BI196" s="186">
        <f>IF(N196="nulová",J196,0)</f>
        <v>0</v>
      </c>
      <c r="BJ196" s="19" t="s">
        <v>8</v>
      </c>
      <c r="BK196" s="186">
        <f>ROUND(I196*H196,0)</f>
        <v>0</v>
      </c>
      <c r="BL196" s="19" t="s">
        <v>415</v>
      </c>
      <c r="BM196" s="185" t="s">
        <v>761</v>
      </c>
    </row>
    <row r="197" s="2" customFormat="1" ht="21.75" customHeight="1">
      <c r="A197" s="38"/>
      <c r="B197" s="173"/>
      <c r="C197" s="174" t="s">
        <v>540</v>
      </c>
      <c r="D197" s="174" t="s">
        <v>323</v>
      </c>
      <c r="E197" s="175" t="s">
        <v>3304</v>
      </c>
      <c r="F197" s="176" t="s">
        <v>3305</v>
      </c>
      <c r="G197" s="177" t="s">
        <v>497</v>
      </c>
      <c r="H197" s="178">
        <v>20</v>
      </c>
      <c r="I197" s="179"/>
      <c r="J197" s="180">
        <f>ROUND(I197*H197,0)</f>
        <v>0</v>
      </c>
      <c r="K197" s="176" t="s">
        <v>327</v>
      </c>
      <c r="L197" s="39"/>
      <c r="M197" s="181" t="s">
        <v>1</v>
      </c>
      <c r="N197" s="182" t="s">
        <v>42</v>
      </c>
      <c r="O197" s="77"/>
      <c r="P197" s="183">
        <f>O197*H197</f>
        <v>0</v>
      </c>
      <c r="Q197" s="183">
        <v>0</v>
      </c>
      <c r="R197" s="183">
        <f>Q197*H197</f>
        <v>0</v>
      </c>
      <c r="S197" s="183">
        <v>0</v>
      </c>
      <c r="T197" s="18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85" t="s">
        <v>415</v>
      </c>
      <c r="AT197" s="185" t="s">
        <v>323</v>
      </c>
      <c r="AU197" s="185" t="s">
        <v>85</v>
      </c>
      <c r="AY197" s="19" t="s">
        <v>321</v>
      </c>
      <c r="BE197" s="186">
        <f>IF(N197="základní",J197,0)</f>
        <v>0</v>
      </c>
      <c r="BF197" s="186">
        <f>IF(N197="snížená",J197,0)</f>
        <v>0</v>
      </c>
      <c r="BG197" s="186">
        <f>IF(N197="zákl. přenesená",J197,0)</f>
        <v>0</v>
      </c>
      <c r="BH197" s="186">
        <f>IF(N197="sníž. přenesená",J197,0)</f>
        <v>0</v>
      </c>
      <c r="BI197" s="186">
        <f>IF(N197="nulová",J197,0)</f>
        <v>0</v>
      </c>
      <c r="BJ197" s="19" t="s">
        <v>8</v>
      </c>
      <c r="BK197" s="186">
        <f>ROUND(I197*H197,0)</f>
        <v>0</v>
      </c>
      <c r="BL197" s="19" t="s">
        <v>415</v>
      </c>
      <c r="BM197" s="185" t="s">
        <v>771</v>
      </c>
    </row>
    <row r="198" s="2" customFormat="1" ht="16.5" customHeight="1">
      <c r="A198" s="38"/>
      <c r="B198" s="173"/>
      <c r="C198" s="174" t="s">
        <v>544</v>
      </c>
      <c r="D198" s="174" t="s">
        <v>323</v>
      </c>
      <c r="E198" s="175" t="s">
        <v>3306</v>
      </c>
      <c r="F198" s="176" t="s">
        <v>3307</v>
      </c>
      <c r="G198" s="177" t="s">
        <v>497</v>
      </c>
      <c r="H198" s="178">
        <v>20</v>
      </c>
      <c r="I198" s="179"/>
      <c r="J198" s="180">
        <f>ROUND(I198*H198,0)</f>
        <v>0</v>
      </c>
      <c r="K198" s="176" t="s">
        <v>327</v>
      </c>
      <c r="L198" s="39"/>
      <c r="M198" s="181" t="s">
        <v>1</v>
      </c>
      <c r="N198" s="182" t="s">
        <v>42</v>
      </c>
      <c r="O198" s="77"/>
      <c r="P198" s="183">
        <f>O198*H198</f>
        <v>0</v>
      </c>
      <c r="Q198" s="183">
        <v>0</v>
      </c>
      <c r="R198" s="183">
        <f>Q198*H198</f>
        <v>0</v>
      </c>
      <c r="S198" s="183">
        <v>0</v>
      </c>
      <c r="T198" s="18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85" t="s">
        <v>415</v>
      </c>
      <c r="AT198" s="185" t="s">
        <v>323</v>
      </c>
      <c r="AU198" s="185" t="s">
        <v>85</v>
      </c>
      <c r="AY198" s="19" t="s">
        <v>321</v>
      </c>
      <c r="BE198" s="186">
        <f>IF(N198="základní",J198,0)</f>
        <v>0</v>
      </c>
      <c r="BF198" s="186">
        <f>IF(N198="snížená",J198,0)</f>
        <v>0</v>
      </c>
      <c r="BG198" s="186">
        <f>IF(N198="zákl. přenesená",J198,0)</f>
        <v>0</v>
      </c>
      <c r="BH198" s="186">
        <f>IF(N198="sníž. přenesená",J198,0)</f>
        <v>0</v>
      </c>
      <c r="BI198" s="186">
        <f>IF(N198="nulová",J198,0)</f>
        <v>0</v>
      </c>
      <c r="BJ198" s="19" t="s">
        <v>8</v>
      </c>
      <c r="BK198" s="186">
        <f>ROUND(I198*H198,0)</f>
        <v>0</v>
      </c>
      <c r="BL198" s="19" t="s">
        <v>415</v>
      </c>
      <c r="BM198" s="185" t="s">
        <v>810</v>
      </c>
    </row>
    <row r="199" s="2" customFormat="1" ht="24.15" customHeight="1">
      <c r="A199" s="38"/>
      <c r="B199" s="173"/>
      <c r="C199" s="174" t="s">
        <v>549</v>
      </c>
      <c r="D199" s="174" t="s">
        <v>323</v>
      </c>
      <c r="E199" s="175" t="s">
        <v>3308</v>
      </c>
      <c r="F199" s="176" t="s">
        <v>3309</v>
      </c>
      <c r="G199" s="177" t="s">
        <v>418</v>
      </c>
      <c r="H199" s="178">
        <v>16</v>
      </c>
      <c r="I199" s="179"/>
      <c r="J199" s="180">
        <f>ROUND(I199*H199,0)</f>
        <v>0</v>
      </c>
      <c r="K199" s="176" t="s">
        <v>327</v>
      </c>
      <c r="L199" s="39"/>
      <c r="M199" s="181" t="s">
        <v>1</v>
      </c>
      <c r="N199" s="182" t="s">
        <v>42</v>
      </c>
      <c r="O199" s="77"/>
      <c r="P199" s="183">
        <f>O199*H199</f>
        <v>0</v>
      </c>
      <c r="Q199" s="183">
        <v>0</v>
      </c>
      <c r="R199" s="183">
        <f>Q199*H199</f>
        <v>0</v>
      </c>
      <c r="S199" s="183">
        <v>0</v>
      </c>
      <c r="T199" s="18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85" t="s">
        <v>415</v>
      </c>
      <c r="AT199" s="185" t="s">
        <v>323</v>
      </c>
      <c r="AU199" s="185" t="s">
        <v>85</v>
      </c>
      <c r="AY199" s="19" t="s">
        <v>321</v>
      </c>
      <c r="BE199" s="186">
        <f>IF(N199="základní",J199,0)</f>
        <v>0</v>
      </c>
      <c r="BF199" s="186">
        <f>IF(N199="snížená",J199,0)</f>
        <v>0</v>
      </c>
      <c r="BG199" s="186">
        <f>IF(N199="zákl. přenesená",J199,0)</f>
        <v>0</v>
      </c>
      <c r="BH199" s="186">
        <f>IF(N199="sníž. přenesená",J199,0)</f>
        <v>0</v>
      </c>
      <c r="BI199" s="186">
        <f>IF(N199="nulová",J199,0)</f>
        <v>0</v>
      </c>
      <c r="BJ199" s="19" t="s">
        <v>8</v>
      </c>
      <c r="BK199" s="186">
        <f>ROUND(I199*H199,0)</f>
        <v>0</v>
      </c>
      <c r="BL199" s="19" t="s">
        <v>415</v>
      </c>
      <c r="BM199" s="185" t="s">
        <v>820</v>
      </c>
    </row>
    <row r="200" s="2" customFormat="1" ht="24.15" customHeight="1">
      <c r="A200" s="38"/>
      <c r="B200" s="173"/>
      <c r="C200" s="174" t="s">
        <v>556</v>
      </c>
      <c r="D200" s="174" t="s">
        <v>323</v>
      </c>
      <c r="E200" s="175" t="s">
        <v>3310</v>
      </c>
      <c r="F200" s="176" t="s">
        <v>3311</v>
      </c>
      <c r="G200" s="177" t="s">
        <v>418</v>
      </c>
      <c r="H200" s="178">
        <v>7</v>
      </c>
      <c r="I200" s="179"/>
      <c r="J200" s="180">
        <f>ROUND(I200*H200,0)</f>
        <v>0</v>
      </c>
      <c r="K200" s="176" t="s">
        <v>327</v>
      </c>
      <c r="L200" s="39"/>
      <c r="M200" s="181" t="s">
        <v>1</v>
      </c>
      <c r="N200" s="182" t="s">
        <v>42</v>
      </c>
      <c r="O200" s="77"/>
      <c r="P200" s="183">
        <f>O200*H200</f>
        <v>0</v>
      </c>
      <c r="Q200" s="183">
        <v>0</v>
      </c>
      <c r="R200" s="183">
        <f>Q200*H200</f>
        <v>0</v>
      </c>
      <c r="S200" s="183">
        <v>0</v>
      </c>
      <c r="T200" s="184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85" t="s">
        <v>415</v>
      </c>
      <c r="AT200" s="185" t="s">
        <v>323</v>
      </c>
      <c r="AU200" s="185" t="s">
        <v>85</v>
      </c>
      <c r="AY200" s="19" t="s">
        <v>321</v>
      </c>
      <c r="BE200" s="186">
        <f>IF(N200="základní",J200,0)</f>
        <v>0</v>
      </c>
      <c r="BF200" s="186">
        <f>IF(N200="snížená",J200,0)</f>
        <v>0</v>
      </c>
      <c r="BG200" s="186">
        <f>IF(N200="zákl. přenesená",J200,0)</f>
        <v>0</v>
      </c>
      <c r="BH200" s="186">
        <f>IF(N200="sníž. přenesená",J200,0)</f>
        <v>0</v>
      </c>
      <c r="BI200" s="186">
        <f>IF(N200="nulová",J200,0)</f>
        <v>0</v>
      </c>
      <c r="BJ200" s="19" t="s">
        <v>8</v>
      </c>
      <c r="BK200" s="186">
        <f>ROUND(I200*H200,0)</f>
        <v>0</v>
      </c>
      <c r="BL200" s="19" t="s">
        <v>415</v>
      </c>
      <c r="BM200" s="185" t="s">
        <v>829</v>
      </c>
    </row>
    <row r="201" s="2" customFormat="1" ht="24.15" customHeight="1">
      <c r="A201" s="38"/>
      <c r="B201" s="173"/>
      <c r="C201" s="174" t="s">
        <v>265</v>
      </c>
      <c r="D201" s="174" t="s">
        <v>323</v>
      </c>
      <c r="E201" s="175" t="s">
        <v>3312</v>
      </c>
      <c r="F201" s="176" t="s">
        <v>3313</v>
      </c>
      <c r="G201" s="177" t="s">
        <v>418</v>
      </c>
      <c r="H201" s="178">
        <v>11</v>
      </c>
      <c r="I201" s="179"/>
      <c r="J201" s="180">
        <f>ROUND(I201*H201,0)</f>
        <v>0</v>
      </c>
      <c r="K201" s="176" t="s">
        <v>327</v>
      </c>
      <c r="L201" s="39"/>
      <c r="M201" s="181" t="s">
        <v>1</v>
      </c>
      <c r="N201" s="182" t="s">
        <v>42</v>
      </c>
      <c r="O201" s="77"/>
      <c r="P201" s="183">
        <f>O201*H201</f>
        <v>0</v>
      </c>
      <c r="Q201" s="183">
        <v>0</v>
      </c>
      <c r="R201" s="183">
        <f>Q201*H201</f>
        <v>0</v>
      </c>
      <c r="S201" s="183">
        <v>0</v>
      </c>
      <c r="T201" s="18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85" t="s">
        <v>415</v>
      </c>
      <c r="AT201" s="185" t="s">
        <v>323</v>
      </c>
      <c r="AU201" s="185" t="s">
        <v>85</v>
      </c>
      <c r="AY201" s="19" t="s">
        <v>321</v>
      </c>
      <c r="BE201" s="186">
        <f>IF(N201="základní",J201,0)</f>
        <v>0</v>
      </c>
      <c r="BF201" s="186">
        <f>IF(N201="snížená",J201,0)</f>
        <v>0</v>
      </c>
      <c r="BG201" s="186">
        <f>IF(N201="zákl. přenesená",J201,0)</f>
        <v>0</v>
      </c>
      <c r="BH201" s="186">
        <f>IF(N201="sníž. přenesená",J201,0)</f>
        <v>0</v>
      </c>
      <c r="BI201" s="186">
        <f>IF(N201="nulová",J201,0)</f>
        <v>0</v>
      </c>
      <c r="BJ201" s="19" t="s">
        <v>8</v>
      </c>
      <c r="BK201" s="186">
        <f>ROUND(I201*H201,0)</f>
        <v>0</v>
      </c>
      <c r="BL201" s="19" t="s">
        <v>415</v>
      </c>
      <c r="BM201" s="185" t="s">
        <v>842</v>
      </c>
    </row>
    <row r="202" s="2" customFormat="1" ht="24.15" customHeight="1">
      <c r="A202" s="38"/>
      <c r="B202" s="173"/>
      <c r="C202" s="174" t="s">
        <v>563</v>
      </c>
      <c r="D202" s="174" t="s">
        <v>323</v>
      </c>
      <c r="E202" s="175" t="s">
        <v>3314</v>
      </c>
      <c r="F202" s="176" t="s">
        <v>3315</v>
      </c>
      <c r="G202" s="177" t="s">
        <v>418</v>
      </c>
      <c r="H202" s="178">
        <v>3</v>
      </c>
      <c r="I202" s="179"/>
      <c r="J202" s="180">
        <f>ROUND(I202*H202,0)</f>
        <v>0</v>
      </c>
      <c r="K202" s="176" t="s">
        <v>327</v>
      </c>
      <c r="L202" s="39"/>
      <c r="M202" s="181" t="s">
        <v>1</v>
      </c>
      <c r="N202" s="182" t="s">
        <v>42</v>
      </c>
      <c r="O202" s="77"/>
      <c r="P202" s="183">
        <f>O202*H202</f>
        <v>0</v>
      </c>
      <c r="Q202" s="183">
        <v>0</v>
      </c>
      <c r="R202" s="183">
        <f>Q202*H202</f>
        <v>0</v>
      </c>
      <c r="S202" s="183">
        <v>0</v>
      </c>
      <c r="T202" s="184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85" t="s">
        <v>415</v>
      </c>
      <c r="AT202" s="185" t="s">
        <v>323</v>
      </c>
      <c r="AU202" s="185" t="s">
        <v>85</v>
      </c>
      <c r="AY202" s="19" t="s">
        <v>321</v>
      </c>
      <c r="BE202" s="186">
        <f>IF(N202="základní",J202,0)</f>
        <v>0</v>
      </c>
      <c r="BF202" s="186">
        <f>IF(N202="snížená",J202,0)</f>
        <v>0</v>
      </c>
      <c r="BG202" s="186">
        <f>IF(N202="zákl. přenesená",J202,0)</f>
        <v>0</v>
      </c>
      <c r="BH202" s="186">
        <f>IF(N202="sníž. přenesená",J202,0)</f>
        <v>0</v>
      </c>
      <c r="BI202" s="186">
        <f>IF(N202="nulová",J202,0)</f>
        <v>0</v>
      </c>
      <c r="BJ202" s="19" t="s">
        <v>8</v>
      </c>
      <c r="BK202" s="186">
        <f>ROUND(I202*H202,0)</f>
        <v>0</v>
      </c>
      <c r="BL202" s="19" t="s">
        <v>415</v>
      </c>
      <c r="BM202" s="185" t="s">
        <v>874</v>
      </c>
    </row>
    <row r="203" s="2" customFormat="1" ht="24.15" customHeight="1">
      <c r="A203" s="38"/>
      <c r="B203" s="173"/>
      <c r="C203" s="174" t="s">
        <v>567</v>
      </c>
      <c r="D203" s="174" t="s">
        <v>323</v>
      </c>
      <c r="E203" s="175" t="s">
        <v>3316</v>
      </c>
      <c r="F203" s="176" t="s">
        <v>3317</v>
      </c>
      <c r="G203" s="177" t="s">
        <v>418</v>
      </c>
      <c r="H203" s="178">
        <v>8</v>
      </c>
      <c r="I203" s="179"/>
      <c r="J203" s="180">
        <f>ROUND(I203*H203,0)</f>
        <v>0</v>
      </c>
      <c r="K203" s="176" t="s">
        <v>327</v>
      </c>
      <c r="L203" s="39"/>
      <c r="M203" s="181" t="s">
        <v>1</v>
      </c>
      <c r="N203" s="182" t="s">
        <v>42</v>
      </c>
      <c r="O203" s="77"/>
      <c r="P203" s="183">
        <f>O203*H203</f>
        <v>0</v>
      </c>
      <c r="Q203" s="183">
        <v>0</v>
      </c>
      <c r="R203" s="183">
        <f>Q203*H203</f>
        <v>0</v>
      </c>
      <c r="S203" s="183">
        <v>0</v>
      </c>
      <c r="T203" s="184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85" t="s">
        <v>415</v>
      </c>
      <c r="AT203" s="185" t="s">
        <v>323</v>
      </c>
      <c r="AU203" s="185" t="s">
        <v>85</v>
      </c>
      <c r="AY203" s="19" t="s">
        <v>321</v>
      </c>
      <c r="BE203" s="186">
        <f>IF(N203="základní",J203,0)</f>
        <v>0</v>
      </c>
      <c r="BF203" s="186">
        <f>IF(N203="snížená",J203,0)</f>
        <v>0</v>
      </c>
      <c r="BG203" s="186">
        <f>IF(N203="zákl. přenesená",J203,0)</f>
        <v>0</v>
      </c>
      <c r="BH203" s="186">
        <f>IF(N203="sníž. přenesená",J203,0)</f>
        <v>0</v>
      </c>
      <c r="BI203" s="186">
        <f>IF(N203="nulová",J203,0)</f>
        <v>0</v>
      </c>
      <c r="BJ203" s="19" t="s">
        <v>8</v>
      </c>
      <c r="BK203" s="186">
        <f>ROUND(I203*H203,0)</f>
        <v>0</v>
      </c>
      <c r="BL203" s="19" t="s">
        <v>415</v>
      </c>
      <c r="BM203" s="185" t="s">
        <v>245</v>
      </c>
    </row>
    <row r="204" s="2" customFormat="1" ht="16.5" customHeight="1">
      <c r="A204" s="38"/>
      <c r="B204" s="173"/>
      <c r="C204" s="174" t="s">
        <v>572</v>
      </c>
      <c r="D204" s="174" t="s">
        <v>323</v>
      </c>
      <c r="E204" s="175" t="s">
        <v>3318</v>
      </c>
      <c r="F204" s="176" t="s">
        <v>3319</v>
      </c>
      <c r="G204" s="177" t="s">
        <v>418</v>
      </c>
      <c r="H204" s="178">
        <v>5</v>
      </c>
      <c r="I204" s="179"/>
      <c r="J204" s="180">
        <f>ROUND(I204*H204,0)</f>
        <v>0</v>
      </c>
      <c r="K204" s="176" t="s">
        <v>327</v>
      </c>
      <c r="L204" s="39"/>
      <c r="M204" s="181" t="s">
        <v>1</v>
      </c>
      <c r="N204" s="182" t="s">
        <v>42</v>
      </c>
      <c r="O204" s="77"/>
      <c r="P204" s="183">
        <f>O204*H204</f>
        <v>0</v>
      </c>
      <c r="Q204" s="183">
        <v>0</v>
      </c>
      <c r="R204" s="183">
        <f>Q204*H204</f>
        <v>0</v>
      </c>
      <c r="S204" s="183">
        <v>0</v>
      </c>
      <c r="T204" s="18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85" t="s">
        <v>415</v>
      </c>
      <c r="AT204" s="185" t="s">
        <v>323</v>
      </c>
      <c r="AU204" s="185" t="s">
        <v>85</v>
      </c>
      <c r="AY204" s="19" t="s">
        <v>321</v>
      </c>
      <c r="BE204" s="186">
        <f>IF(N204="základní",J204,0)</f>
        <v>0</v>
      </c>
      <c r="BF204" s="186">
        <f>IF(N204="snížená",J204,0)</f>
        <v>0</v>
      </c>
      <c r="BG204" s="186">
        <f>IF(N204="zákl. přenesená",J204,0)</f>
        <v>0</v>
      </c>
      <c r="BH204" s="186">
        <f>IF(N204="sníž. přenesená",J204,0)</f>
        <v>0</v>
      </c>
      <c r="BI204" s="186">
        <f>IF(N204="nulová",J204,0)</f>
        <v>0</v>
      </c>
      <c r="BJ204" s="19" t="s">
        <v>8</v>
      </c>
      <c r="BK204" s="186">
        <f>ROUND(I204*H204,0)</f>
        <v>0</v>
      </c>
      <c r="BL204" s="19" t="s">
        <v>415</v>
      </c>
      <c r="BM204" s="185" t="s">
        <v>893</v>
      </c>
    </row>
    <row r="205" s="2" customFormat="1" ht="24.15" customHeight="1">
      <c r="A205" s="38"/>
      <c r="B205" s="173"/>
      <c r="C205" s="174" t="s">
        <v>581</v>
      </c>
      <c r="D205" s="174" t="s">
        <v>323</v>
      </c>
      <c r="E205" s="175" t="s">
        <v>3320</v>
      </c>
      <c r="F205" s="176" t="s">
        <v>3321</v>
      </c>
      <c r="G205" s="177" t="s">
        <v>497</v>
      </c>
      <c r="H205" s="178">
        <v>110</v>
      </c>
      <c r="I205" s="179"/>
      <c r="J205" s="180">
        <f>ROUND(I205*H205,0)</f>
        <v>0</v>
      </c>
      <c r="K205" s="176" t="s">
        <v>327</v>
      </c>
      <c r="L205" s="39"/>
      <c r="M205" s="181" t="s">
        <v>1</v>
      </c>
      <c r="N205" s="182" t="s">
        <v>42</v>
      </c>
      <c r="O205" s="77"/>
      <c r="P205" s="183">
        <f>O205*H205</f>
        <v>0</v>
      </c>
      <c r="Q205" s="183">
        <v>0</v>
      </c>
      <c r="R205" s="183">
        <f>Q205*H205</f>
        <v>0</v>
      </c>
      <c r="S205" s="183">
        <v>0</v>
      </c>
      <c r="T205" s="184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85" t="s">
        <v>415</v>
      </c>
      <c r="AT205" s="185" t="s">
        <v>323</v>
      </c>
      <c r="AU205" s="185" t="s">
        <v>85</v>
      </c>
      <c r="AY205" s="19" t="s">
        <v>321</v>
      </c>
      <c r="BE205" s="186">
        <f>IF(N205="základní",J205,0)</f>
        <v>0</v>
      </c>
      <c r="BF205" s="186">
        <f>IF(N205="snížená",J205,0)</f>
        <v>0</v>
      </c>
      <c r="BG205" s="186">
        <f>IF(N205="zákl. přenesená",J205,0)</f>
        <v>0</v>
      </c>
      <c r="BH205" s="186">
        <f>IF(N205="sníž. přenesená",J205,0)</f>
        <v>0</v>
      </c>
      <c r="BI205" s="186">
        <f>IF(N205="nulová",J205,0)</f>
        <v>0</v>
      </c>
      <c r="BJ205" s="19" t="s">
        <v>8</v>
      </c>
      <c r="BK205" s="186">
        <f>ROUND(I205*H205,0)</f>
        <v>0</v>
      </c>
      <c r="BL205" s="19" t="s">
        <v>415</v>
      </c>
      <c r="BM205" s="185" t="s">
        <v>901</v>
      </c>
    </row>
    <row r="206" s="2" customFormat="1" ht="24.15" customHeight="1">
      <c r="A206" s="38"/>
      <c r="B206" s="173"/>
      <c r="C206" s="174" t="s">
        <v>585</v>
      </c>
      <c r="D206" s="174" t="s">
        <v>323</v>
      </c>
      <c r="E206" s="175" t="s">
        <v>3322</v>
      </c>
      <c r="F206" s="176" t="s">
        <v>3323</v>
      </c>
      <c r="G206" s="177" t="s">
        <v>418</v>
      </c>
      <c r="H206" s="178">
        <v>5</v>
      </c>
      <c r="I206" s="179"/>
      <c r="J206" s="180">
        <f>ROUND(I206*H206,0)</f>
        <v>0</v>
      </c>
      <c r="K206" s="176" t="s">
        <v>327</v>
      </c>
      <c r="L206" s="39"/>
      <c r="M206" s="181" t="s">
        <v>1</v>
      </c>
      <c r="N206" s="182" t="s">
        <v>42</v>
      </c>
      <c r="O206" s="77"/>
      <c r="P206" s="183">
        <f>O206*H206</f>
        <v>0</v>
      </c>
      <c r="Q206" s="183">
        <v>0</v>
      </c>
      <c r="R206" s="183">
        <f>Q206*H206</f>
        <v>0</v>
      </c>
      <c r="S206" s="183">
        <v>0</v>
      </c>
      <c r="T206" s="184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85" t="s">
        <v>415</v>
      </c>
      <c r="AT206" s="185" t="s">
        <v>323</v>
      </c>
      <c r="AU206" s="185" t="s">
        <v>85</v>
      </c>
      <c r="AY206" s="19" t="s">
        <v>321</v>
      </c>
      <c r="BE206" s="186">
        <f>IF(N206="základní",J206,0)</f>
        <v>0</v>
      </c>
      <c r="BF206" s="186">
        <f>IF(N206="snížená",J206,0)</f>
        <v>0</v>
      </c>
      <c r="BG206" s="186">
        <f>IF(N206="zákl. přenesená",J206,0)</f>
        <v>0</v>
      </c>
      <c r="BH206" s="186">
        <f>IF(N206="sníž. přenesená",J206,0)</f>
        <v>0</v>
      </c>
      <c r="BI206" s="186">
        <f>IF(N206="nulová",J206,0)</f>
        <v>0</v>
      </c>
      <c r="BJ206" s="19" t="s">
        <v>8</v>
      </c>
      <c r="BK206" s="186">
        <f>ROUND(I206*H206,0)</f>
        <v>0</v>
      </c>
      <c r="BL206" s="19" t="s">
        <v>415</v>
      </c>
      <c r="BM206" s="185" t="s">
        <v>910</v>
      </c>
    </row>
    <row r="207" s="2" customFormat="1" ht="49.05" customHeight="1">
      <c r="A207" s="38"/>
      <c r="B207" s="173"/>
      <c r="C207" s="174" t="s">
        <v>589</v>
      </c>
      <c r="D207" s="174" t="s">
        <v>323</v>
      </c>
      <c r="E207" s="175" t="s">
        <v>3324</v>
      </c>
      <c r="F207" s="176" t="s">
        <v>3325</v>
      </c>
      <c r="G207" s="177" t="s">
        <v>349</v>
      </c>
      <c r="H207" s="178">
        <v>0.189</v>
      </c>
      <c r="I207" s="179"/>
      <c r="J207" s="180">
        <f>ROUND(I207*H207,0)</f>
        <v>0</v>
      </c>
      <c r="K207" s="176" t="s">
        <v>327</v>
      </c>
      <c r="L207" s="39"/>
      <c r="M207" s="181" t="s">
        <v>1</v>
      </c>
      <c r="N207" s="182" t="s">
        <v>42</v>
      </c>
      <c r="O207" s="77"/>
      <c r="P207" s="183">
        <f>O207*H207</f>
        <v>0</v>
      </c>
      <c r="Q207" s="183">
        <v>0</v>
      </c>
      <c r="R207" s="183">
        <f>Q207*H207</f>
        <v>0</v>
      </c>
      <c r="S207" s="183">
        <v>0</v>
      </c>
      <c r="T207" s="184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85" t="s">
        <v>415</v>
      </c>
      <c r="AT207" s="185" t="s">
        <v>323</v>
      </c>
      <c r="AU207" s="185" t="s">
        <v>85</v>
      </c>
      <c r="AY207" s="19" t="s">
        <v>321</v>
      </c>
      <c r="BE207" s="186">
        <f>IF(N207="základní",J207,0)</f>
        <v>0</v>
      </c>
      <c r="BF207" s="186">
        <f>IF(N207="snížená",J207,0)</f>
        <v>0</v>
      </c>
      <c r="BG207" s="186">
        <f>IF(N207="zákl. přenesená",J207,0)</f>
        <v>0</v>
      </c>
      <c r="BH207" s="186">
        <f>IF(N207="sníž. přenesená",J207,0)</f>
        <v>0</v>
      </c>
      <c r="BI207" s="186">
        <f>IF(N207="nulová",J207,0)</f>
        <v>0</v>
      </c>
      <c r="BJ207" s="19" t="s">
        <v>8</v>
      </c>
      <c r="BK207" s="186">
        <f>ROUND(I207*H207,0)</f>
        <v>0</v>
      </c>
      <c r="BL207" s="19" t="s">
        <v>415</v>
      </c>
      <c r="BM207" s="185" t="s">
        <v>929</v>
      </c>
    </row>
    <row r="208" s="12" customFormat="1" ht="22.8" customHeight="1">
      <c r="A208" s="12"/>
      <c r="B208" s="160"/>
      <c r="C208" s="12"/>
      <c r="D208" s="161" t="s">
        <v>76</v>
      </c>
      <c r="E208" s="171" t="s">
        <v>3326</v>
      </c>
      <c r="F208" s="171" t="s">
        <v>3327</v>
      </c>
      <c r="G208" s="12"/>
      <c r="H208" s="12"/>
      <c r="I208" s="163"/>
      <c r="J208" s="172">
        <f>BK208</f>
        <v>0</v>
      </c>
      <c r="K208" s="12"/>
      <c r="L208" s="160"/>
      <c r="M208" s="165"/>
      <c r="N208" s="166"/>
      <c r="O208" s="166"/>
      <c r="P208" s="167">
        <f>SUM(P209:P226)</f>
        <v>0</v>
      </c>
      <c r="Q208" s="166"/>
      <c r="R208" s="167">
        <f>SUM(R209:R226)</f>
        <v>0</v>
      </c>
      <c r="S208" s="166"/>
      <c r="T208" s="168">
        <f>SUM(T209:T226)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161" t="s">
        <v>85</v>
      </c>
      <c r="AT208" s="169" t="s">
        <v>76</v>
      </c>
      <c r="AU208" s="169" t="s">
        <v>8</v>
      </c>
      <c r="AY208" s="161" t="s">
        <v>321</v>
      </c>
      <c r="BK208" s="170">
        <f>SUM(BK209:BK226)</f>
        <v>0</v>
      </c>
    </row>
    <row r="209" s="2" customFormat="1" ht="24.15" customHeight="1">
      <c r="A209" s="38"/>
      <c r="B209" s="173"/>
      <c r="C209" s="174" t="s">
        <v>610</v>
      </c>
      <c r="D209" s="174" t="s">
        <v>323</v>
      </c>
      <c r="E209" s="175" t="s">
        <v>3328</v>
      </c>
      <c r="F209" s="176" t="s">
        <v>3329</v>
      </c>
      <c r="G209" s="177" t="s">
        <v>418</v>
      </c>
      <c r="H209" s="178">
        <v>6</v>
      </c>
      <c r="I209" s="179"/>
      <c r="J209" s="180">
        <f>ROUND(I209*H209,0)</f>
        <v>0</v>
      </c>
      <c r="K209" s="176" t="s">
        <v>327</v>
      </c>
      <c r="L209" s="39"/>
      <c r="M209" s="181" t="s">
        <v>1</v>
      </c>
      <c r="N209" s="182" t="s">
        <v>42</v>
      </c>
      <c r="O209" s="77"/>
      <c r="P209" s="183">
        <f>O209*H209</f>
        <v>0</v>
      </c>
      <c r="Q209" s="183">
        <v>0</v>
      </c>
      <c r="R209" s="183">
        <f>Q209*H209</f>
        <v>0</v>
      </c>
      <c r="S209" s="183">
        <v>0</v>
      </c>
      <c r="T209" s="184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85" t="s">
        <v>415</v>
      </c>
      <c r="AT209" s="185" t="s">
        <v>323</v>
      </c>
      <c r="AU209" s="185" t="s">
        <v>85</v>
      </c>
      <c r="AY209" s="19" t="s">
        <v>321</v>
      </c>
      <c r="BE209" s="186">
        <f>IF(N209="základní",J209,0)</f>
        <v>0</v>
      </c>
      <c r="BF209" s="186">
        <f>IF(N209="snížená",J209,0)</f>
        <v>0</v>
      </c>
      <c r="BG209" s="186">
        <f>IF(N209="zákl. přenesená",J209,0)</f>
        <v>0</v>
      </c>
      <c r="BH209" s="186">
        <f>IF(N209="sníž. přenesená",J209,0)</f>
        <v>0</v>
      </c>
      <c r="BI209" s="186">
        <f>IF(N209="nulová",J209,0)</f>
        <v>0</v>
      </c>
      <c r="BJ209" s="19" t="s">
        <v>8</v>
      </c>
      <c r="BK209" s="186">
        <f>ROUND(I209*H209,0)</f>
        <v>0</v>
      </c>
      <c r="BL209" s="19" t="s">
        <v>415</v>
      </c>
      <c r="BM209" s="185" t="s">
        <v>937</v>
      </c>
    </row>
    <row r="210" s="2" customFormat="1" ht="24.15" customHeight="1">
      <c r="A210" s="38"/>
      <c r="B210" s="173"/>
      <c r="C210" s="174" t="s">
        <v>614</v>
      </c>
      <c r="D210" s="174" t="s">
        <v>323</v>
      </c>
      <c r="E210" s="175" t="s">
        <v>3330</v>
      </c>
      <c r="F210" s="176" t="s">
        <v>3331</v>
      </c>
      <c r="G210" s="177" t="s">
        <v>418</v>
      </c>
      <c r="H210" s="178">
        <v>6</v>
      </c>
      <c r="I210" s="179"/>
      <c r="J210" s="180">
        <f>ROUND(I210*H210,0)</f>
        <v>0</v>
      </c>
      <c r="K210" s="176" t="s">
        <v>327</v>
      </c>
      <c r="L210" s="39"/>
      <c r="M210" s="181" t="s">
        <v>1</v>
      </c>
      <c r="N210" s="182" t="s">
        <v>42</v>
      </c>
      <c r="O210" s="77"/>
      <c r="P210" s="183">
        <f>O210*H210</f>
        <v>0</v>
      </c>
      <c r="Q210" s="183">
        <v>0</v>
      </c>
      <c r="R210" s="183">
        <f>Q210*H210</f>
        <v>0</v>
      </c>
      <c r="S210" s="183">
        <v>0</v>
      </c>
      <c r="T210" s="18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85" t="s">
        <v>415</v>
      </c>
      <c r="AT210" s="185" t="s">
        <v>323</v>
      </c>
      <c r="AU210" s="185" t="s">
        <v>85</v>
      </c>
      <c r="AY210" s="19" t="s">
        <v>321</v>
      </c>
      <c r="BE210" s="186">
        <f>IF(N210="základní",J210,0)</f>
        <v>0</v>
      </c>
      <c r="BF210" s="186">
        <f>IF(N210="snížená",J210,0)</f>
        <v>0</v>
      </c>
      <c r="BG210" s="186">
        <f>IF(N210="zákl. přenesená",J210,0)</f>
        <v>0</v>
      </c>
      <c r="BH210" s="186">
        <f>IF(N210="sníž. přenesená",J210,0)</f>
        <v>0</v>
      </c>
      <c r="BI210" s="186">
        <f>IF(N210="nulová",J210,0)</f>
        <v>0</v>
      </c>
      <c r="BJ210" s="19" t="s">
        <v>8</v>
      </c>
      <c r="BK210" s="186">
        <f>ROUND(I210*H210,0)</f>
        <v>0</v>
      </c>
      <c r="BL210" s="19" t="s">
        <v>415</v>
      </c>
      <c r="BM210" s="185" t="s">
        <v>958</v>
      </c>
    </row>
    <row r="211" s="2" customFormat="1" ht="33" customHeight="1">
      <c r="A211" s="38"/>
      <c r="B211" s="173"/>
      <c r="C211" s="174" t="s">
        <v>618</v>
      </c>
      <c r="D211" s="174" t="s">
        <v>323</v>
      </c>
      <c r="E211" s="175" t="s">
        <v>3332</v>
      </c>
      <c r="F211" s="176" t="s">
        <v>3333</v>
      </c>
      <c r="G211" s="177" t="s">
        <v>497</v>
      </c>
      <c r="H211" s="178">
        <v>100</v>
      </c>
      <c r="I211" s="179"/>
      <c r="J211" s="180">
        <f>ROUND(I211*H211,0)</f>
        <v>0</v>
      </c>
      <c r="K211" s="176" t="s">
        <v>327</v>
      </c>
      <c r="L211" s="39"/>
      <c r="M211" s="181" t="s">
        <v>1</v>
      </c>
      <c r="N211" s="182" t="s">
        <v>42</v>
      </c>
      <c r="O211" s="77"/>
      <c r="P211" s="183">
        <f>O211*H211</f>
        <v>0</v>
      </c>
      <c r="Q211" s="183">
        <v>0</v>
      </c>
      <c r="R211" s="183">
        <f>Q211*H211</f>
        <v>0</v>
      </c>
      <c r="S211" s="183">
        <v>0</v>
      </c>
      <c r="T211" s="184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85" t="s">
        <v>415</v>
      </c>
      <c r="AT211" s="185" t="s">
        <v>323</v>
      </c>
      <c r="AU211" s="185" t="s">
        <v>85</v>
      </c>
      <c r="AY211" s="19" t="s">
        <v>321</v>
      </c>
      <c r="BE211" s="186">
        <f>IF(N211="základní",J211,0)</f>
        <v>0</v>
      </c>
      <c r="BF211" s="186">
        <f>IF(N211="snížená",J211,0)</f>
        <v>0</v>
      </c>
      <c r="BG211" s="186">
        <f>IF(N211="zákl. přenesená",J211,0)</f>
        <v>0</v>
      </c>
      <c r="BH211" s="186">
        <f>IF(N211="sníž. přenesená",J211,0)</f>
        <v>0</v>
      </c>
      <c r="BI211" s="186">
        <f>IF(N211="nulová",J211,0)</f>
        <v>0</v>
      </c>
      <c r="BJ211" s="19" t="s">
        <v>8</v>
      </c>
      <c r="BK211" s="186">
        <f>ROUND(I211*H211,0)</f>
        <v>0</v>
      </c>
      <c r="BL211" s="19" t="s">
        <v>415</v>
      </c>
      <c r="BM211" s="185" t="s">
        <v>966</v>
      </c>
    </row>
    <row r="212" s="2" customFormat="1" ht="33" customHeight="1">
      <c r="A212" s="38"/>
      <c r="B212" s="173"/>
      <c r="C212" s="174" t="s">
        <v>629</v>
      </c>
      <c r="D212" s="174" t="s">
        <v>323</v>
      </c>
      <c r="E212" s="175" t="s">
        <v>3334</v>
      </c>
      <c r="F212" s="176" t="s">
        <v>3335</v>
      </c>
      <c r="G212" s="177" t="s">
        <v>497</v>
      </c>
      <c r="H212" s="178">
        <v>100</v>
      </c>
      <c r="I212" s="179"/>
      <c r="J212" s="180">
        <f>ROUND(I212*H212,0)</f>
        <v>0</v>
      </c>
      <c r="K212" s="176" t="s">
        <v>327</v>
      </c>
      <c r="L212" s="39"/>
      <c r="M212" s="181" t="s">
        <v>1</v>
      </c>
      <c r="N212" s="182" t="s">
        <v>42</v>
      </c>
      <c r="O212" s="77"/>
      <c r="P212" s="183">
        <f>O212*H212</f>
        <v>0</v>
      </c>
      <c r="Q212" s="183">
        <v>0</v>
      </c>
      <c r="R212" s="183">
        <f>Q212*H212</f>
        <v>0</v>
      </c>
      <c r="S212" s="183">
        <v>0</v>
      </c>
      <c r="T212" s="184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85" t="s">
        <v>415</v>
      </c>
      <c r="AT212" s="185" t="s">
        <v>323</v>
      </c>
      <c r="AU212" s="185" t="s">
        <v>85</v>
      </c>
      <c r="AY212" s="19" t="s">
        <v>321</v>
      </c>
      <c r="BE212" s="186">
        <f>IF(N212="základní",J212,0)</f>
        <v>0</v>
      </c>
      <c r="BF212" s="186">
        <f>IF(N212="snížená",J212,0)</f>
        <v>0</v>
      </c>
      <c r="BG212" s="186">
        <f>IF(N212="zákl. přenesená",J212,0)</f>
        <v>0</v>
      </c>
      <c r="BH212" s="186">
        <f>IF(N212="sníž. přenesená",J212,0)</f>
        <v>0</v>
      </c>
      <c r="BI212" s="186">
        <f>IF(N212="nulová",J212,0)</f>
        <v>0</v>
      </c>
      <c r="BJ212" s="19" t="s">
        <v>8</v>
      </c>
      <c r="BK212" s="186">
        <f>ROUND(I212*H212,0)</f>
        <v>0</v>
      </c>
      <c r="BL212" s="19" t="s">
        <v>415</v>
      </c>
      <c r="BM212" s="185" t="s">
        <v>974</v>
      </c>
    </row>
    <row r="213" s="2" customFormat="1" ht="55.5" customHeight="1">
      <c r="A213" s="38"/>
      <c r="B213" s="173"/>
      <c r="C213" s="174" t="s">
        <v>636</v>
      </c>
      <c r="D213" s="174" t="s">
        <v>323</v>
      </c>
      <c r="E213" s="175" t="s">
        <v>3336</v>
      </c>
      <c r="F213" s="176" t="s">
        <v>3337</v>
      </c>
      <c r="G213" s="177" t="s">
        <v>497</v>
      </c>
      <c r="H213" s="178">
        <v>100</v>
      </c>
      <c r="I213" s="179"/>
      <c r="J213" s="180">
        <f>ROUND(I213*H213,0)</f>
        <v>0</v>
      </c>
      <c r="K213" s="176" t="s">
        <v>327</v>
      </c>
      <c r="L213" s="39"/>
      <c r="M213" s="181" t="s">
        <v>1</v>
      </c>
      <c r="N213" s="182" t="s">
        <v>42</v>
      </c>
      <c r="O213" s="77"/>
      <c r="P213" s="183">
        <f>O213*H213</f>
        <v>0</v>
      </c>
      <c r="Q213" s="183">
        <v>0</v>
      </c>
      <c r="R213" s="183">
        <f>Q213*H213</f>
        <v>0</v>
      </c>
      <c r="S213" s="183">
        <v>0</v>
      </c>
      <c r="T213" s="184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85" t="s">
        <v>415</v>
      </c>
      <c r="AT213" s="185" t="s">
        <v>323</v>
      </c>
      <c r="AU213" s="185" t="s">
        <v>85</v>
      </c>
      <c r="AY213" s="19" t="s">
        <v>321</v>
      </c>
      <c r="BE213" s="186">
        <f>IF(N213="základní",J213,0)</f>
        <v>0</v>
      </c>
      <c r="BF213" s="186">
        <f>IF(N213="snížená",J213,0)</f>
        <v>0</v>
      </c>
      <c r="BG213" s="186">
        <f>IF(N213="zákl. přenesená",J213,0)</f>
        <v>0</v>
      </c>
      <c r="BH213" s="186">
        <f>IF(N213="sníž. přenesená",J213,0)</f>
        <v>0</v>
      </c>
      <c r="BI213" s="186">
        <f>IF(N213="nulová",J213,0)</f>
        <v>0</v>
      </c>
      <c r="BJ213" s="19" t="s">
        <v>8</v>
      </c>
      <c r="BK213" s="186">
        <f>ROUND(I213*H213,0)</f>
        <v>0</v>
      </c>
      <c r="BL213" s="19" t="s">
        <v>415</v>
      </c>
      <c r="BM213" s="185" t="s">
        <v>982</v>
      </c>
    </row>
    <row r="214" s="2" customFormat="1" ht="55.5" customHeight="1">
      <c r="A214" s="38"/>
      <c r="B214" s="173"/>
      <c r="C214" s="174" t="s">
        <v>640</v>
      </c>
      <c r="D214" s="174" t="s">
        <v>323</v>
      </c>
      <c r="E214" s="175" t="s">
        <v>3338</v>
      </c>
      <c r="F214" s="176" t="s">
        <v>3339</v>
      </c>
      <c r="G214" s="177" t="s">
        <v>497</v>
      </c>
      <c r="H214" s="178">
        <v>100</v>
      </c>
      <c r="I214" s="179"/>
      <c r="J214" s="180">
        <f>ROUND(I214*H214,0)</f>
        <v>0</v>
      </c>
      <c r="K214" s="176" t="s">
        <v>327</v>
      </c>
      <c r="L214" s="39"/>
      <c r="M214" s="181" t="s">
        <v>1</v>
      </c>
      <c r="N214" s="182" t="s">
        <v>42</v>
      </c>
      <c r="O214" s="77"/>
      <c r="P214" s="183">
        <f>O214*H214</f>
        <v>0</v>
      </c>
      <c r="Q214" s="183">
        <v>0</v>
      </c>
      <c r="R214" s="183">
        <f>Q214*H214</f>
        <v>0</v>
      </c>
      <c r="S214" s="183">
        <v>0</v>
      </c>
      <c r="T214" s="18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85" t="s">
        <v>415</v>
      </c>
      <c r="AT214" s="185" t="s">
        <v>323</v>
      </c>
      <c r="AU214" s="185" t="s">
        <v>85</v>
      </c>
      <c r="AY214" s="19" t="s">
        <v>321</v>
      </c>
      <c r="BE214" s="186">
        <f>IF(N214="základní",J214,0)</f>
        <v>0</v>
      </c>
      <c r="BF214" s="186">
        <f>IF(N214="snížená",J214,0)</f>
        <v>0</v>
      </c>
      <c r="BG214" s="186">
        <f>IF(N214="zákl. přenesená",J214,0)</f>
        <v>0</v>
      </c>
      <c r="BH214" s="186">
        <f>IF(N214="sníž. přenesená",J214,0)</f>
        <v>0</v>
      </c>
      <c r="BI214" s="186">
        <f>IF(N214="nulová",J214,0)</f>
        <v>0</v>
      </c>
      <c r="BJ214" s="19" t="s">
        <v>8</v>
      </c>
      <c r="BK214" s="186">
        <f>ROUND(I214*H214,0)</f>
        <v>0</v>
      </c>
      <c r="BL214" s="19" t="s">
        <v>415</v>
      </c>
      <c r="BM214" s="185" t="s">
        <v>990</v>
      </c>
    </row>
    <row r="215" s="2" customFormat="1" ht="16.5" customHeight="1">
      <c r="A215" s="38"/>
      <c r="B215" s="173"/>
      <c r="C215" s="174" t="s">
        <v>644</v>
      </c>
      <c r="D215" s="174" t="s">
        <v>323</v>
      </c>
      <c r="E215" s="175" t="s">
        <v>3340</v>
      </c>
      <c r="F215" s="176" t="s">
        <v>3341</v>
      </c>
      <c r="G215" s="177" t="s">
        <v>497</v>
      </c>
      <c r="H215" s="178">
        <v>75</v>
      </c>
      <c r="I215" s="179"/>
      <c r="J215" s="180">
        <f>ROUND(I215*H215,0)</f>
        <v>0</v>
      </c>
      <c r="K215" s="176" t="s">
        <v>327</v>
      </c>
      <c r="L215" s="39"/>
      <c r="M215" s="181" t="s">
        <v>1</v>
      </c>
      <c r="N215" s="182" t="s">
        <v>42</v>
      </c>
      <c r="O215" s="77"/>
      <c r="P215" s="183">
        <f>O215*H215</f>
        <v>0</v>
      </c>
      <c r="Q215" s="183">
        <v>0</v>
      </c>
      <c r="R215" s="183">
        <f>Q215*H215</f>
        <v>0</v>
      </c>
      <c r="S215" s="183">
        <v>0</v>
      </c>
      <c r="T215" s="184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85" t="s">
        <v>415</v>
      </c>
      <c r="AT215" s="185" t="s">
        <v>323</v>
      </c>
      <c r="AU215" s="185" t="s">
        <v>85</v>
      </c>
      <c r="AY215" s="19" t="s">
        <v>321</v>
      </c>
      <c r="BE215" s="186">
        <f>IF(N215="základní",J215,0)</f>
        <v>0</v>
      </c>
      <c r="BF215" s="186">
        <f>IF(N215="snížená",J215,0)</f>
        <v>0</v>
      </c>
      <c r="BG215" s="186">
        <f>IF(N215="zákl. přenesená",J215,0)</f>
        <v>0</v>
      </c>
      <c r="BH215" s="186">
        <f>IF(N215="sníž. přenesená",J215,0)</f>
        <v>0</v>
      </c>
      <c r="BI215" s="186">
        <f>IF(N215="nulová",J215,0)</f>
        <v>0</v>
      </c>
      <c r="BJ215" s="19" t="s">
        <v>8</v>
      </c>
      <c r="BK215" s="186">
        <f>ROUND(I215*H215,0)</f>
        <v>0</v>
      </c>
      <c r="BL215" s="19" t="s">
        <v>415</v>
      </c>
      <c r="BM215" s="185" t="s">
        <v>1000</v>
      </c>
    </row>
    <row r="216" s="2" customFormat="1" ht="24.15" customHeight="1">
      <c r="A216" s="38"/>
      <c r="B216" s="173"/>
      <c r="C216" s="174" t="s">
        <v>215</v>
      </c>
      <c r="D216" s="174" t="s">
        <v>323</v>
      </c>
      <c r="E216" s="175" t="s">
        <v>3342</v>
      </c>
      <c r="F216" s="176" t="s">
        <v>3343</v>
      </c>
      <c r="G216" s="177" t="s">
        <v>418</v>
      </c>
      <c r="H216" s="178">
        <v>60</v>
      </c>
      <c r="I216" s="179"/>
      <c r="J216" s="180">
        <f>ROUND(I216*H216,0)</f>
        <v>0</v>
      </c>
      <c r="K216" s="176" t="s">
        <v>327</v>
      </c>
      <c r="L216" s="39"/>
      <c r="M216" s="181" t="s">
        <v>1</v>
      </c>
      <c r="N216" s="182" t="s">
        <v>42</v>
      </c>
      <c r="O216" s="77"/>
      <c r="P216" s="183">
        <f>O216*H216</f>
        <v>0</v>
      </c>
      <c r="Q216" s="183">
        <v>0</v>
      </c>
      <c r="R216" s="183">
        <f>Q216*H216</f>
        <v>0</v>
      </c>
      <c r="S216" s="183">
        <v>0</v>
      </c>
      <c r="T216" s="184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85" t="s">
        <v>415</v>
      </c>
      <c r="AT216" s="185" t="s">
        <v>323</v>
      </c>
      <c r="AU216" s="185" t="s">
        <v>85</v>
      </c>
      <c r="AY216" s="19" t="s">
        <v>321</v>
      </c>
      <c r="BE216" s="186">
        <f>IF(N216="základní",J216,0)</f>
        <v>0</v>
      </c>
      <c r="BF216" s="186">
        <f>IF(N216="snížená",J216,0)</f>
        <v>0</v>
      </c>
      <c r="BG216" s="186">
        <f>IF(N216="zákl. přenesená",J216,0)</f>
        <v>0</v>
      </c>
      <c r="BH216" s="186">
        <f>IF(N216="sníž. přenesená",J216,0)</f>
        <v>0</v>
      </c>
      <c r="BI216" s="186">
        <f>IF(N216="nulová",J216,0)</f>
        <v>0</v>
      </c>
      <c r="BJ216" s="19" t="s">
        <v>8</v>
      </c>
      <c r="BK216" s="186">
        <f>ROUND(I216*H216,0)</f>
        <v>0</v>
      </c>
      <c r="BL216" s="19" t="s">
        <v>415</v>
      </c>
      <c r="BM216" s="185" t="s">
        <v>1010</v>
      </c>
    </row>
    <row r="217" s="2" customFormat="1" ht="33" customHeight="1">
      <c r="A217" s="38"/>
      <c r="B217" s="173"/>
      <c r="C217" s="174" t="s">
        <v>662</v>
      </c>
      <c r="D217" s="174" t="s">
        <v>323</v>
      </c>
      <c r="E217" s="175" t="s">
        <v>3344</v>
      </c>
      <c r="F217" s="176" t="s">
        <v>3345</v>
      </c>
      <c r="G217" s="177" t="s">
        <v>418</v>
      </c>
      <c r="H217" s="178">
        <v>3</v>
      </c>
      <c r="I217" s="179"/>
      <c r="J217" s="180">
        <f>ROUND(I217*H217,0)</f>
        <v>0</v>
      </c>
      <c r="K217" s="176" t="s">
        <v>327</v>
      </c>
      <c r="L217" s="39"/>
      <c r="M217" s="181" t="s">
        <v>1</v>
      </c>
      <c r="N217" s="182" t="s">
        <v>42</v>
      </c>
      <c r="O217" s="77"/>
      <c r="P217" s="183">
        <f>O217*H217</f>
        <v>0</v>
      </c>
      <c r="Q217" s="183">
        <v>0</v>
      </c>
      <c r="R217" s="183">
        <f>Q217*H217</f>
        <v>0</v>
      </c>
      <c r="S217" s="183">
        <v>0</v>
      </c>
      <c r="T217" s="184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85" t="s">
        <v>415</v>
      </c>
      <c r="AT217" s="185" t="s">
        <v>323</v>
      </c>
      <c r="AU217" s="185" t="s">
        <v>85</v>
      </c>
      <c r="AY217" s="19" t="s">
        <v>321</v>
      </c>
      <c r="BE217" s="186">
        <f>IF(N217="základní",J217,0)</f>
        <v>0</v>
      </c>
      <c r="BF217" s="186">
        <f>IF(N217="snížená",J217,0)</f>
        <v>0</v>
      </c>
      <c r="BG217" s="186">
        <f>IF(N217="zákl. přenesená",J217,0)</f>
        <v>0</v>
      </c>
      <c r="BH217" s="186">
        <f>IF(N217="sníž. přenesená",J217,0)</f>
        <v>0</v>
      </c>
      <c r="BI217" s="186">
        <f>IF(N217="nulová",J217,0)</f>
        <v>0</v>
      </c>
      <c r="BJ217" s="19" t="s">
        <v>8</v>
      </c>
      <c r="BK217" s="186">
        <f>ROUND(I217*H217,0)</f>
        <v>0</v>
      </c>
      <c r="BL217" s="19" t="s">
        <v>415</v>
      </c>
      <c r="BM217" s="185" t="s">
        <v>1019</v>
      </c>
    </row>
    <row r="218" s="2" customFormat="1" ht="24.15" customHeight="1">
      <c r="A218" s="38"/>
      <c r="B218" s="173"/>
      <c r="C218" s="174" t="s">
        <v>666</v>
      </c>
      <c r="D218" s="174" t="s">
        <v>323</v>
      </c>
      <c r="E218" s="175" t="s">
        <v>3346</v>
      </c>
      <c r="F218" s="176" t="s">
        <v>3347</v>
      </c>
      <c r="G218" s="177" t="s">
        <v>418</v>
      </c>
      <c r="H218" s="178">
        <v>8</v>
      </c>
      <c r="I218" s="179"/>
      <c r="J218" s="180">
        <f>ROUND(I218*H218,0)</f>
        <v>0</v>
      </c>
      <c r="K218" s="176" t="s">
        <v>327</v>
      </c>
      <c r="L218" s="39"/>
      <c r="M218" s="181" t="s">
        <v>1</v>
      </c>
      <c r="N218" s="182" t="s">
        <v>42</v>
      </c>
      <c r="O218" s="77"/>
      <c r="P218" s="183">
        <f>O218*H218</f>
        <v>0</v>
      </c>
      <c r="Q218" s="183">
        <v>0</v>
      </c>
      <c r="R218" s="183">
        <f>Q218*H218</f>
        <v>0</v>
      </c>
      <c r="S218" s="183">
        <v>0</v>
      </c>
      <c r="T218" s="184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85" t="s">
        <v>415</v>
      </c>
      <c r="AT218" s="185" t="s">
        <v>323</v>
      </c>
      <c r="AU218" s="185" t="s">
        <v>85</v>
      </c>
      <c r="AY218" s="19" t="s">
        <v>321</v>
      </c>
      <c r="BE218" s="186">
        <f>IF(N218="základní",J218,0)</f>
        <v>0</v>
      </c>
      <c r="BF218" s="186">
        <f>IF(N218="snížená",J218,0)</f>
        <v>0</v>
      </c>
      <c r="BG218" s="186">
        <f>IF(N218="zákl. přenesená",J218,0)</f>
        <v>0</v>
      </c>
      <c r="BH218" s="186">
        <f>IF(N218="sníž. přenesená",J218,0)</f>
        <v>0</v>
      </c>
      <c r="BI218" s="186">
        <f>IF(N218="nulová",J218,0)</f>
        <v>0</v>
      </c>
      <c r="BJ218" s="19" t="s">
        <v>8</v>
      </c>
      <c r="BK218" s="186">
        <f>ROUND(I218*H218,0)</f>
        <v>0</v>
      </c>
      <c r="BL218" s="19" t="s">
        <v>415</v>
      </c>
      <c r="BM218" s="185" t="s">
        <v>1029</v>
      </c>
    </row>
    <row r="219" s="2" customFormat="1" ht="24.15" customHeight="1">
      <c r="A219" s="38"/>
      <c r="B219" s="173"/>
      <c r="C219" s="174" t="s">
        <v>671</v>
      </c>
      <c r="D219" s="174" t="s">
        <v>323</v>
      </c>
      <c r="E219" s="175" t="s">
        <v>3348</v>
      </c>
      <c r="F219" s="176" t="s">
        <v>3349</v>
      </c>
      <c r="G219" s="177" t="s">
        <v>418</v>
      </c>
      <c r="H219" s="178">
        <v>4</v>
      </c>
      <c r="I219" s="179"/>
      <c r="J219" s="180">
        <f>ROUND(I219*H219,0)</f>
        <v>0</v>
      </c>
      <c r="K219" s="176" t="s">
        <v>327</v>
      </c>
      <c r="L219" s="39"/>
      <c r="M219" s="181" t="s">
        <v>1</v>
      </c>
      <c r="N219" s="182" t="s">
        <v>42</v>
      </c>
      <c r="O219" s="77"/>
      <c r="P219" s="183">
        <f>O219*H219</f>
        <v>0</v>
      </c>
      <c r="Q219" s="183">
        <v>0</v>
      </c>
      <c r="R219" s="183">
        <f>Q219*H219</f>
        <v>0</v>
      </c>
      <c r="S219" s="183">
        <v>0</v>
      </c>
      <c r="T219" s="184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85" t="s">
        <v>415</v>
      </c>
      <c r="AT219" s="185" t="s">
        <v>323</v>
      </c>
      <c r="AU219" s="185" t="s">
        <v>85</v>
      </c>
      <c r="AY219" s="19" t="s">
        <v>321</v>
      </c>
      <c r="BE219" s="186">
        <f>IF(N219="základní",J219,0)</f>
        <v>0</v>
      </c>
      <c r="BF219" s="186">
        <f>IF(N219="snížená",J219,0)</f>
        <v>0</v>
      </c>
      <c r="BG219" s="186">
        <f>IF(N219="zákl. přenesená",J219,0)</f>
        <v>0</v>
      </c>
      <c r="BH219" s="186">
        <f>IF(N219="sníž. přenesená",J219,0)</f>
        <v>0</v>
      </c>
      <c r="BI219" s="186">
        <f>IF(N219="nulová",J219,0)</f>
        <v>0</v>
      </c>
      <c r="BJ219" s="19" t="s">
        <v>8</v>
      </c>
      <c r="BK219" s="186">
        <f>ROUND(I219*H219,0)</f>
        <v>0</v>
      </c>
      <c r="BL219" s="19" t="s">
        <v>415</v>
      </c>
      <c r="BM219" s="185" t="s">
        <v>1038</v>
      </c>
    </row>
    <row r="220" s="2" customFormat="1" ht="24.15" customHeight="1">
      <c r="A220" s="38"/>
      <c r="B220" s="173"/>
      <c r="C220" s="174" t="s">
        <v>701</v>
      </c>
      <c r="D220" s="174" t="s">
        <v>323</v>
      </c>
      <c r="E220" s="175" t="s">
        <v>3350</v>
      </c>
      <c r="F220" s="176" t="s">
        <v>3351</v>
      </c>
      <c r="G220" s="177" t="s">
        <v>418</v>
      </c>
      <c r="H220" s="178">
        <v>4</v>
      </c>
      <c r="I220" s="179"/>
      <c r="J220" s="180">
        <f>ROUND(I220*H220,0)</f>
        <v>0</v>
      </c>
      <c r="K220" s="176" t="s">
        <v>327</v>
      </c>
      <c r="L220" s="39"/>
      <c r="M220" s="181" t="s">
        <v>1</v>
      </c>
      <c r="N220" s="182" t="s">
        <v>42</v>
      </c>
      <c r="O220" s="77"/>
      <c r="P220" s="183">
        <f>O220*H220</f>
        <v>0</v>
      </c>
      <c r="Q220" s="183">
        <v>0</v>
      </c>
      <c r="R220" s="183">
        <f>Q220*H220</f>
        <v>0</v>
      </c>
      <c r="S220" s="183">
        <v>0</v>
      </c>
      <c r="T220" s="184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85" t="s">
        <v>415</v>
      </c>
      <c r="AT220" s="185" t="s">
        <v>323</v>
      </c>
      <c r="AU220" s="185" t="s">
        <v>85</v>
      </c>
      <c r="AY220" s="19" t="s">
        <v>321</v>
      </c>
      <c r="BE220" s="186">
        <f>IF(N220="základní",J220,0)</f>
        <v>0</v>
      </c>
      <c r="BF220" s="186">
        <f>IF(N220="snížená",J220,0)</f>
        <v>0</v>
      </c>
      <c r="BG220" s="186">
        <f>IF(N220="zákl. přenesená",J220,0)</f>
        <v>0</v>
      </c>
      <c r="BH220" s="186">
        <f>IF(N220="sníž. přenesená",J220,0)</f>
        <v>0</v>
      </c>
      <c r="BI220" s="186">
        <f>IF(N220="nulová",J220,0)</f>
        <v>0</v>
      </c>
      <c r="BJ220" s="19" t="s">
        <v>8</v>
      </c>
      <c r="BK220" s="186">
        <f>ROUND(I220*H220,0)</f>
        <v>0</v>
      </c>
      <c r="BL220" s="19" t="s">
        <v>415</v>
      </c>
      <c r="BM220" s="185" t="s">
        <v>1046</v>
      </c>
    </row>
    <row r="221" s="2" customFormat="1" ht="24.15" customHeight="1">
      <c r="A221" s="38"/>
      <c r="B221" s="173"/>
      <c r="C221" s="174" t="s">
        <v>185</v>
      </c>
      <c r="D221" s="174" t="s">
        <v>323</v>
      </c>
      <c r="E221" s="175" t="s">
        <v>3352</v>
      </c>
      <c r="F221" s="176" t="s">
        <v>3353</v>
      </c>
      <c r="G221" s="177" t="s">
        <v>418</v>
      </c>
      <c r="H221" s="178">
        <v>14</v>
      </c>
      <c r="I221" s="179"/>
      <c r="J221" s="180">
        <f>ROUND(I221*H221,0)</f>
        <v>0</v>
      </c>
      <c r="K221" s="176" t="s">
        <v>327</v>
      </c>
      <c r="L221" s="39"/>
      <c r="M221" s="181" t="s">
        <v>1</v>
      </c>
      <c r="N221" s="182" t="s">
        <v>42</v>
      </c>
      <c r="O221" s="77"/>
      <c r="P221" s="183">
        <f>O221*H221</f>
        <v>0</v>
      </c>
      <c r="Q221" s="183">
        <v>0</v>
      </c>
      <c r="R221" s="183">
        <f>Q221*H221</f>
        <v>0</v>
      </c>
      <c r="S221" s="183">
        <v>0</v>
      </c>
      <c r="T221" s="184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85" t="s">
        <v>415</v>
      </c>
      <c r="AT221" s="185" t="s">
        <v>323</v>
      </c>
      <c r="AU221" s="185" t="s">
        <v>85</v>
      </c>
      <c r="AY221" s="19" t="s">
        <v>321</v>
      </c>
      <c r="BE221" s="186">
        <f>IF(N221="základní",J221,0)</f>
        <v>0</v>
      </c>
      <c r="BF221" s="186">
        <f>IF(N221="snížená",J221,0)</f>
        <v>0</v>
      </c>
      <c r="BG221" s="186">
        <f>IF(N221="zákl. přenesená",J221,0)</f>
        <v>0</v>
      </c>
      <c r="BH221" s="186">
        <f>IF(N221="sníž. přenesená",J221,0)</f>
        <v>0</v>
      </c>
      <c r="BI221" s="186">
        <f>IF(N221="nulová",J221,0)</f>
        <v>0</v>
      </c>
      <c r="BJ221" s="19" t="s">
        <v>8</v>
      </c>
      <c r="BK221" s="186">
        <f>ROUND(I221*H221,0)</f>
        <v>0</v>
      </c>
      <c r="BL221" s="19" t="s">
        <v>415</v>
      </c>
      <c r="BM221" s="185" t="s">
        <v>1054</v>
      </c>
    </row>
    <row r="222" s="2" customFormat="1" ht="24.15" customHeight="1">
      <c r="A222" s="38"/>
      <c r="B222" s="173"/>
      <c r="C222" s="174" t="s">
        <v>720</v>
      </c>
      <c r="D222" s="174" t="s">
        <v>323</v>
      </c>
      <c r="E222" s="175" t="s">
        <v>3354</v>
      </c>
      <c r="F222" s="176" t="s">
        <v>3355</v>
      </c>
      <c r="G222" s="177" t="s">
        <v>418</v>
      </c>
      <c r="H222" s="178">
        <v>1</v>
      </c>
      <c r="I222" s="179"/>
      <c r="J222" s="180">
        <f>ROUND(I222*H222,0)</f>
        <v>0</v>
      </c>
      <c r="K222" s="176" t="s">
        <v>327</v>
      </c>
      <c r="L222" s="39"/>
      <c r="M222" s="181" t="s">
        <v>1</v>
      </c>
      <c r="N222" s="182" t="s">
        <v>42</v>
      </c>
      <c r="O222" s="77"/>
      <c r="P222" s="183">
        <f>O222*H222</f>
        <v>0</v>
      </c>
      <c r="Q222" s="183">
        <v>0</v>
      </c>
      <c r="R222" s="183">
        <f>Q222*H222</f>
        <v>0</v>
      </c>
      <c r="S222" s="183">
        <v>0</v>
      </c>
      <c r="T222" s="184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85" t="s">
        <v>415</v>
      </c>
      <c r="AT222" s="185" t="s">
        <v>323</v>
      </c>
      <c r="AU222" s="185" t="s">
        <v>85</v>
      </c>
      <c r="AY222" s="19" t="s">
        <v>321</v>
      </c>
      <c r="BE222" s="186">
        <f>IF(N222="základní",J222,0)</f>
        <v>0</v>
      </c>
      <c r="BF222" s="186">
        <f>IF(N222="snížená",J222,0)</f>
        <v>0</v>
      </c>
      <c r="BG222" s="186">
        <f>IF(N222="zákl. přenesená",J222,0)</f>
        <v>0</v>
      </c>
      <c r="BH222" s="186">
        <f>IF(N222="sníž. přenesená",J222,0)</f>
        <v>0</v>
      </c>
      <c r="BI222" s="186">
        <f>IF(N222="nulová",J222,0)</f>
        <v>0</v>
      </c>
      <c r="BJ222" s="19" t="s">
        <v>8</v>
      </c>
      <c r="BK222" s="186">
        <f>ROUND(I222*H222,0)</f>
        <v>0</v>
      </c>
      <c r="BL222" s="19" t="s">
        <v>415</v>
      </c>
      <c r="BM222" s="185" t="s">
        <v>1063</v>
      </c>
    </row>
    <row r="223" s="2" customFormat="1" ht="33" customHeight="1">
      <c r="A223" s="38"/>
      <c r="B223" s="173"/>
      <c r="C223" s="174" t="s">
        <v>725</v>
      </c>
      <c r="D223" s="174" t="s">
        <v>323</v>
      </c>
      <c r="E223" s="175" t="s">
        <v>3356</v>
      </c>
      <c r="F223" s="176" t="s">
        <v>3357</v>
      </c>
      <c r="G223" s="177" t="s">
        <v>2939</v>
      </c>
      <c r="H223" s="178">
        <v>1</v>
      </c>
      <c r="I223" s="179"/>
      <c r="J223" s="180">
        <f>ROUND(I223*H223,0)</f>
        <v>0</v>
      </c>
      <c r="K223" s="176" t="s">
        <v>327</v>
      </c>
      <c r="L223" s="39"/>
      <c r="M223" s="181" t="s">
        <v>1</v>
      </c>
      <c r="N223" s="182" t="s">
        <v>42</v>
      </c>
      <c r="O223" s="77"/>
      <c r="P223" s="183">
        <f>O223*H223</f>
        <v>0</v>
      </c>
      <c r="Q223" s="183">
        <v>0</v>
      </c>
      <c r="R223" s="183">
        <f>Q223*H223</f>
        <v>0</v>
      </c>
      <c r="S223" s="183">
        <v>0</v>
      </c>
      <c r="T223" s="184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85" t="s">
        <v>415</v>
      </c>
      <c r="AT223" s="185" t="s">
        <v>323</v>
      </c>
      <c r="AU223" s="185" t="s">
        <v>85</v>
      </c>
      <c r="AY223" s="19" t="s">
        <v>321</v>
      </c>
      <c r="BE223" s="186">
        <f>IF(N223="základní",J223,0)</f>
        <v>0</v>
      </c>
      <c r="BF223" s="186">
        <f>IF(N223="snížená",J223,0)</f>
        <v>0</v>
      </c>
      <c r="BG223" s="186">
        <f>IF(N223="zákl. přenesená",J223,0)</f>
        <v>0</v>
      </c>
      <c r="BH223" s="186">
        <f>IF(N223="sníž. přenesená",J223,0)</f>
        <v>0</v>
      </c>
      <c r="BI223" s="186">
        <f>IF(N223="nulová",J223,0)</f>
        <v>0</v>
      </c>
      <c r="BJ223" s="19" t="s">
        <v>8</v>
      </c>
      <c r="BK223" s="186">
        <f>ROUND(I223*H223,0)</f>
        <v>0</v>
      </c>
      <c r="BL223" s="19" t="s">
        <v>415</v>
      </c>
      <c r="BM223" s="185" t="s">
        <v>1072</v>
      </c>
    </row>
    <row r="224" s="2" customFormat="1" ht="37.8" customHeight="1">
      <c r="A224" s="38"/>
      <c r="B224" s="173"/>
      <c r="C224" s="174" t="s">
        <v>730</v>
      </c>
      <c r="D224" s="174" t="s">
        <v>323</v>
      </c>
      <c r="E224" s="175" t="s">
        <v>3358</v>
      </c>
      <c r="F224" s="176" t="s">
        <v>3359</v>
      </c>
      <c r="G224" s="177" t="s">
        <v>497</v>
      </c>
      <c r="H224" s="178">
        <v>200</v>
      </c>
      <c r="I224" s="179"/>
      <c r="J224" s="180">
        <f>ROUND(I224*H224,0)</f>
        <v>0</v>
      </c>
      <c r="K224" s="176" t="s">
        <v>327</v>
      </c>
      <c r="L224" s="39"/>
      <c r="M224" s="181" t="s">
        <v>1</v>
      </c>
      <c r="N224" s="182" t="s">
        <v>42</v>
      </c>
      <c r="O224" s="77"/>
      <c r="P224" s="183">
        <f>O224*H224</f>
        <v>0</v>
      </c>
      <c r="Q224" s="183">
        <v>0</v>
      </c>
      <c r="R224" s="183">
        <f>Q224*H224</f>
        <v>0</v>
      </c>
      <c r="S224" s="183">
        <v>0</v>
      </c>
      <c r="T224" s="184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85" t="s">
        <v>415</v>
      </c>
      <c r="AT224" s="185" t="s">
        <v>323</v>
      </c>
      <c r="AU224" s="185" t="s">
        <v>85</v>
      </c>
      <c r="AY224" s="19" t="s">
        <v>321</v>
      </c>
      <c r="BE224" s="186">
        <f>IF(N224="základní",J224,0)</f>
        <v>0</v>
      </c>
      <c r="BF224" s="186">
        <f>IF(N224="snížená",J224,0)</f>
        <v>0</v>
      </c>
      <c r="BG224" s="186">
        <f>IF(N224="zákl. přenesená",J224,0)</f>
        <v>0</v>
      </c>
      <c r="BH224" s="186">
        <f>IF(N224="sníž. přenesená",J224,0)</f>
        <v>0</v>
      </c>
      <c r="BI224" s="186">
        <f>IF(N224="nulová",J224,0)</f>
        <v>0</v>
      </c>
      <c r="BJ224" s="19" t="s">
        <v>8</v>
      </c>
      <c r="BK224" s="186">
        <f>ROUND(I224*H224,0)</f>
        <v>0</v>
      </c>
      <c r="BL224" s="19" t="s">
        <v>415</v>
      </c>
      <c r="BM224" s="185" t="s">
        <v>1093</v>
      </c>
    </row>
    <row r="225" s="2" customFormat="1" ht="33" customHeight="1">
      <c r="A225" s="38"/>
      <c r="B225" s="173"/>
      <c r="C225" s="174" t="s">
        <v>733</v>
      </c>
      <c r="D225" s="174" t="s">
        <v>323</v>
      </c>
      <c r="E225" s="175" t="s">
        <v>3360</v>
      </c>
      <c r="F225" s="176" t="s">
        <v>3361</v>
      </c>
      <c r="G225" s="177" t="s">
        <v>497</v>
      </c>
      <c r="H225" s="178">
        <v>200</v>
      </c>
      <c r="I225" s="179"/>
      <c r="J225" s="180">
        <f>ROUND(I225*H225,0)</f>
        <v>0</v>
      </c>
      <c r="K225" s="176" t="s">
        <v>327</v>
      </c>
      <c r="L225" s="39"/>
      <c r="M225" s="181" t="s">
        <v>1</v>
      </c>
      <c r="N225" s="182" t="s">
        <v>42</v>
      </c>
      <c r="O225" s="77"/>
      <c r="P225" s="183">
        <f>O225*H225</f>
        <v>0</v>
      </c>
      <c r="Q225" s="183">
        <v>0</v>
      </c>
      <c r="R225" s="183">
        <f>Q225*H225</f>
        <v>0</v>
      </c>
      <c r="S225" s="183">
        <v>0</v>
      </c>
      <c r="T225" s="184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85" t="s">
        <v>415</v>
      </c>
      <c r="AT225" s="185" t="s">
        <v>323</v>
      </c>
      <c r="AU225" s="185" t="s">
        <v>85</v>
      </c>
      <c r="AY225" s="19" t="s">
        <v>321</v>
      </c>
      <c r="BE225" s="186">
        <f>IF(N225="základní",J225,0)</f>
        <v>0</v>
      </c>
      <c r="BF225" s="186">
        <f>IF(N225="snížená",J225,0)</f>
        <v>0</v>
      </c>
      <c r="BG225" s="186">
        <f>IF(N225="zákl. přenesená",J225,0)</f>
        <v>0</v>
      </c>
      <c r="BH225" s="186">
        <f>IF(N225="sníž. přenesená",J225,0)</f>
        <v>0</v>
      </c>
      <c r="BI225" s="186">
        <f>IF(N225="nulová",J225,0)</f>
        <v>0</v>
      </c>
      <c r="BJ225" s="19" t="s">
        <v>8</v>
      </c>
      <c r="BK225" s="186">
        <f>ROUND(I225*H225,0)</f>
        <v>0</v>
      </c>
      <c r="BL225" s="19" t="s">
        <v>415</v>
      </c>
      <c r="BM225" s="185" t="s">
        <v>1102</v>
      </c>
    </row>
    <row r="226" s="2" customFormat="1" ht="44.25" customHeight="1">
      <c r="A226" s="38"/>
      <c r="B226" s="173"/>
      <c r="C226" s="174" t="s">
        <v>737</v>
      </c>
      <c r="D226" s="174" t="s">
        <v>323</v>
      </c>
      <c r="E226" s="175" t="s">
        <v>3362</v>
      </c>
      <c r="F226" s="176" t="s">
        <v>3363</v>
      </c>
      <c r="G226" s="177" t="s">
        <v>349</v>
      </c>
      <c r="H226" s="178">
        <v>0.35399999999999998</v>
      </c>
      <c r="I226" s="179"/>
      <c r="J226" s="180">
        <f>ROUND(I226*H226,0)</f>
        <v>0</v>
      </c>
      <c r="K226" s="176" t="s">
        <v>327</v>
      </c>
      <c r="L226" s="39"/>
      <c r="M226" s="181" t="s">
        <v>1</v>
      </c>
      <c r="N226" s="182" t="s">
        <v>42</v>
      </c>
      <c r="O226" s="77"/>
      <c r="P226" s="183">
        <f>O226*H226</f>
        <v>0</v>
      </c>
      <c r="Q226" s="183">
        <v>0</v>
      </c>
      <c r="R226" s="183">
        <f>Q226*H226</f>
        <v>0</v>
      </c>
      <c r="S226" s="183">
        <v>0</v>
      </c>
      <c r="T226" s="184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85" t="s">
        <v>415</v>
      </c>
      <c r="AT226" s="185" t="s">
        <v>323</v>
      </c>
      <c r="AU226" s="185" t="s">
        <v>85</v>
      </c>
      <c r="AY226" s="19" t="s">
        <v>321</v>
      </c>
      <c r="BE226" s="186">
        <f>IF(N226="základní",J226,0)</f>
        <v>0</v>
      </c>
      <c r="BF226" s="186">
        <f>IF(N226="snížená",J226,0)</f>
        <v>0</v>
      </c>
      <c r="BG226" s="186">
        <f>IF(N226="zákl. přenesená",J226,0)</f>
        <v>0</v>
      </c>
      <c r="BH226" s="186">
        <f>IF(N226="sníž. přenesená",J226,0)</f>
        <v>0</v>
      </c>
      <c r="BI226" s="186">
        <f>IF(N226="nulová",J226,0)</f>
        <v>0</v>
      </c>
      <c r="BJ226" s="19" t="s">
        <v>8</v>
      </c>
      <c r="BK226" s="186">
        <f>ROUND(I226*H226,0)</f>
        <v>0</v>
      </c>
      <c r="BL226" s="19" t="s">
        <v>415</v>
      </c>
      <c r="BM226" s="185" t="s">
        <v>1112</v>
      </c>
    </row>
    <row r="227" s="12" customFormat="1" ht="22.8" customHeight="1">
      <c r="A227" s="12"/>
      <c r="B227" s="160"/>
      <c r="C227" s="12"/>
      <c r="D227" s="161" t="s">
        <v>76</v>
      </c>
      <c r="E227" s="171" t="s">
        <v>3364</v>
      </c>
      <c r="F227" s="171" t="s">
        <v>3365</v>
      </c>
      <c r="G227" s="12"/>
      <c r="H227" s="12"/>
      <c r="I227" s="163"/>
      <c r="J227" s="172">
        <f>BK227</f>
        <v>0</v>
      </c>
      <c r="K227" s="12"/>
      <c r="L227" s="160"/>
      <c r="M227" s="165"/>
      <c r="N227" s="166"/>
      <c r="O227" s="166"/>
      <c r="P227" s="167">
        <f>SUM(P228:P240)</f>
        <v>0</v>
      </c>
      <c r="Q227" s="166"/>
      <c r="R227" s="167">
        <f>SUM(R228:R240)</f>
        <v>0</v>
      </c>
      <c r="S227" s="166"/>
      <c r="T227" s="168">
        <f>SUM(T228:T240)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161" t="s">
        <v>85</v>
      </c>
      <c r="AT227" s="169" t="s">
        <v>76</v>
      </c>
      <c r="AU227" s="169" t="s">
        <v>8</v>
      </c>
      <c r="AY227" s="161" t="s">
        <v>321</v>
      </c>
      <c r="BK227" s="170">
        <f>SUM(BK228:BK240)</f>
        <v>0</v>
      </c>
    </row>
    <row r="228" s="2" customFormat="1" ht="33" customHeight="1">
      <c r="A228" s="38"/>
      <c r="B228" s="173"/>
      <c r="C228" s="174" t="s">
        <v>742</v>
      </c>
      <c r="D228" s="174" t="s">
        <v>323</v>
      </c>
      <c r="E228" s="175" t="s">
        <v>3366</v>
      </c>
      <c r="F228" s="176" t="s">
        <v>3367</v>
      </c>
      <c r="G228" s="177" t="s">
        <v>497</v>
      </c>
      <c r="H228" s="178">
        <v>1</v>
      </c>
      <c r="I228" s="179"/>
      <c r="J228" s="180">
        <f>ROUND(I228*H228,0)</f>
        <v>0</v>
      </c>
      <c r="K228" s="176" t="s">
        <v>327</v>
      </c>
      <c r="L228" s="39"/>
      <c r="M228" s="181" t="s">
        <v>1</v>
      </c>
      <c r="N228" s="182" t="s">
        <v>42</v>
      </c>
      <c r="O228" s="77"/>
      <c r="P228" s="183">
        <f>O228*H228</f>
        <v>0</v>
      </c>
      <c r="Q228" s="183">
        <v>0</v>
      </c>
      <c r="R228" s="183">
        <f>Q228*H228</f>
        <v>0</v>
      </c>
      <c r="S228" s="183">
        <v>0</v>
      </c>
      <c r="T228" s="18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85" t="s">
        <v>415</v>
      </c>
      <c r="AT228" s="185" t="s">
        <v>323</v>
      </c>
      <c r="AU228" s="185" t="s">
        <v>85</v>
      </c>
      <c r="AY228" s="19" t="s">
        <v>321</v>
      </c>
      <c r="BE228" s="186">
        <f>IF(N228="základní",J228,0)</f>
        <v>0</v>
      </c>
      <c r="BF228" s="186">
        <f>IF(N228="snížená",J228,0)</f>
        <v>0</v>
      </c>
      <c r="BG228" s="186">
        <f>IF(N228="zákl. přenesená",J228,0)</f>
        <v>0</v>
      </c>
      <c r="BH228" s="186">
        <f>IF(N228="sníž. přenesená",J228,0)</f>
        <v>0</v>
      </c>
      <c r="BI228" s="186">
        <f>IF(N228="nulová",J228,0)</f>
        <v>0</v>
      </c>
      <c r="BJ228" s="19" t="s">
        <v>8</v>
      </c>
      <c r="BK228" s="186">
        <f>ROUND(I228*H228,0)</f>
        <v>0</v>
      </c>
      <c r="BL228" s="19" t="s">
        <v>415</v>
      </c>
      <c r="BM228" s="185" t="s">
        <v>1122</v>
      </c>
    </row>
    <row r="229" s="2" customFormat="1" ht="33" customHeight="1">
      <c r="A229" s="38"/>
      <c r="B229" s="173"/>
      <c r="C229" s="174" t="s">
        <v>747</v>
      </c>
      <c r="D229" s="174" t="s">
        <v>323</v>
      </c>
      <c r="E229" s="175" t="s">
        <v>3368</v>
      </c>
      <c r="F229" s="176" t="s">
        <v>3369</v>
      </c>
      <c r="G229" s="177" t="s">
        <v>497</v>
      </c>
      <c r="H229" s="178">
        <v>5</v>
      </c>
      <c r="I229" s="179"/>
      <c r="J229" s="180">
        <f>ROUND(I229*H229,0)</f>
        <v>0</v>
      </c>
      <c r="K229" s="176" t="s">
        <v>327</v>
      </c>
      <c r="L229" s="39"/>
      <c r="M229" s="181" t="s">
        <v>1</v>
      </c>
      <c r="N229" s="182" t="s">
        <v>42</v>
      </c>
      <c r="O229" s="77"/>
      <c r="P229" s="183">
        <f>O229*H229</f>
        <v>0</v>
      </c>
      <c r="Q229" s="183">
        <v>0</v>
      </c>
      <c r="R229" s="183">
        <f>Q229*H229</f>
        <v>0</v>
      </c>
      <c r="S229" s="183">
        <v>0</v>
      </c>
      <c r="T229" s="184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85" t="s">
        <v>415</v>
      </c>
      <c r="AT229" s="185" t="s">
        <v>323</v>
      </c>
      <c r="AU229" s="185" t="s">
        <v>85</v>
      </c>
      <c r="AY229" s="19" t="s">
        <v>321</v>
      </c>
      <c r="BE229" s="186">
        <f>IF(N229="základní",J229,0)</f>
        <v>0</v>
      </c>
      <c r="BF229" s="186">
        <f>IF(N229="snížená",J229,0)</f>
        <v>0</v>
      </c>
      <c r="BG229" s="186">
        <f>IF(N229="zákl. přenesená",J229,0)</f>
        <v>0</v>
      </c>
      <c r="BH229" s="186">
        <f>IF(N229="sníž. přenesená",J229,0)</f>
        <v>0</v>
      </c>
      <c r="BI229" s="186">
        <f>IF(N229="nulová",J229,0)</f>
        <v>0</v>
      </c>
      <c r="BJ229" s="19" t="s">
        <v>8</v>
      </c>
      <c r="BK229" s="186">
        <f>ROUND(I229*H229,0)</f>
        <v>0</v>
      </c>
      <c r="BL229" s="19" t="s">
        <v>415</v>
      </c>
      <c r="BM229" s="185" t="s">
        <v>1133</v>
      </c>
    </row>
    <row r="230" s="2" customFormat="1" ht="24.15" customHeight="1">
      <c r="A230" s="38"/>
      <c r="B230" s="173"/>
      <c r="C230" s="174" t="s">
        <v>756</v>
      </c>
      <c r="D230" s="174" t="s">
        <v>323</v>
      </c>
      <c r="E230" s="175" t="s">
        <v>3370</v>
      </c>
      <c r="F230" s="176" t="s">
        <v>3371</v>
      </c>
      <c r="G230" s="177" t="s">
        <v>497</v>
      </c>
      <c r="H230" s="178">
        <v>5</v>
      </c>
      <c r="I230" s="179"/>
      <c r="J230" s="180">
        <f>ROUND(I230*H230,0)</f>
        <v>0</v>
      </c>
      <c r="K230" s="176" t="s">
        <v>327</v>
      </c>
      <c r="L230" s="39"/>
      <c r="M230" s="181" t="s">
        <v>1</v>
      </c>
      <c r="N230" s="182" t="s">
        <v>42</v>
      </c>
      <c r="O230" s="77"/>
      <c r="P230" s="183">
        <f>O230*H230</f>
        <v>0</v>
      </c>
      <c r="Q230" s="183">
        <v>0</v>
      </c>
      <c r="R230" s="183">
        <f>Q230*H230</f>
        <v>0</v>
      </c>
      <c r="S230" s="183">
        <v>0</v>
      </c>
      <c r="T230" s="184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85" t="s">
        <v>415</v>
      </c>
      <c r="AT230" s="185" t="s">
        <v>323</v>
      </c>
      <c r="AU230" s="185" t="s">
        <v>85</v>
      </c>
      <c r="AY230" s="19" t="s">
        <v>321</v>
      </c>
      <c r="BE230" s="186">
        <f>IF(N230="základní",J230,0)</f>
        <v>0</v>
      </c>
      <c r="BF230" s="186">
        <f>IF(N230="snížená",J230,0)</f>
        <v>0</v>
      </c>
      <c r="BG230" s="186">
        <f>IF(N230="zákl. přenesená",J230,0)</f>
        <v>0</v>
      </c>
      <c r="BH230" s="186">
        <f>IF(N230="sníž. přenesená",J230,0)</f>
        <v>0</v>
      </c>
      <c r="BI230" s="186">
        <f>IF(N230="nulová",J230,0)</f>
        <v>0</v>
      </c>
      <c r="BJ230" s="19" t="s">
        <v>8</v>
      </c>
      <c r="BK230" s="186">
        <f>ROUND(I230*H230,0)</f>
        <v>0</v>
      </c>
      <c r="BL230" s="19" t="s">
        <v>415</v>
      </c>
      <c r="BM230" s="185" t="s">
        <v>1144</v>
      </c>
    </row>
    <row r="231" s="2" customFormat="1" ht="24.15" customHeight="1">
      <c r="A231" s="38"/>
      <c r="B231" s="173"/>
      <c r="C231" s="174" t="s">
        <v>761</v>
      </c>
      <c r="D231" s="174" t="s">
        <v>323</v>
      </c>
      <c r="E231" s="175" t="s">
        <v>3372</v>
      </c>
      <c r="F231" s="176" t="s">
        <v>3373</v>
      </c>
      <c r="G231" s="177" t="s">
        <v>497</v>
      </c>
      <c r="H231" s="178">
        <v>15</v>
      </c>
      <c r="I231" s="179"/>
      <c r="J231" s="180">
        <f>ROUND(I231*H231,0)</f>
        <v>0</v>
      </c>
      <c r="K231" s="176" t="s">
        <v>327</v>
      </c>
      <c r="L231" s="39"/>
      <c r="M231" s="181" t="s">
        <v>1</v>
      </c>
      <c r="N231" s="182" t="s">
        <v>42</v>
      </c>
      <c r="O231" s="77"/>
      <c r="P231" s="183">
        <f>O231*H231</f>
        <v>0</v>
      </c>
      <c r="Q231" s="183">
        <v>0</v>
      </c>
      <c r="R231" s="183">
        <f>Q231*H231</f>
        <v>0</v>
      </c>
      <c r="S231" s="183">
        <v>0</v>
      </c>
      <c r="T231" s="184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85" t="s">
        <v>415</v>
      </c>
      <c r="AT231" s="185" t="s">
        <v>323</v>
      </c>
      <c r="AU231" s="185" t="s">
        <v>85</v>
      </c>
      <c r="AY231" s="19" t="s">
        <v>321</v>
      </c>
      <c r="BE231" s="186">
        <f>IF(N231="základní",J231,0)</f>
        <v>0</v>
      </c>
      <c r="BF231" s="186">
        <f>IF(N231="snížená",J231,0)</f>
        <v>0</v>
      </c>
      <c r="BG231" s="186">
        <f>IF(N231="zákl. přenesená",J231,0)</f>
        <v>0</v>
      </c>
      <c r="BH231" s="186">
        <f>IF(N231="sníž. přenesená",J231,0)</f>
        <v>0</v>
      </c>
      <c r="BI231" s="186">
        <f>IF(N231="nulová",J231,0)</f>
        <v>0</v>
      </c>
      <c r="BJ231" s="19" t="s">
        <v>8</v>
      </c>
      <c r="BK231" s="186">
        <f>ROUND(I231*H231,0)</f>
        <v>0</v>
      </c>
      <c r="BL231" s="19" t="s">
        <v>415</v>
      </c>
      <c r="BM231" s="185" t="s">
        <v>1152</v>
      </c>
    </row>
    <row r="232" s="2" customFormat="1" ht="37.8" customHeight="1">
      <c r="A232" s="38"/>
      <c r="B232" s="173"/>
      <c r="C232" s="174" t="s">
        <v>767</v>
      </c>
      <c r="D232" s="174" t="s">
        <v>323</v>
      </c>
      <c r="E232" s="175" t="s">
        <v>3374</v>
      </c>
      <c r="F232" s="176" t="s">
        <v>3375</v>
      </c>
      <c r="G232" s="177" t="s">
        <v>418</v>
      </c>
      <c r="H232" s="178">
        <v>1</v>
      </c>
      <c r="I232" s="179"/>
      <c r="J232" s="180">
        <f>ROUND(I232*H232,0)</f>
        <v>0</v>
      </c>
      <c r="K232" s="176" t="s">
        <v>327</v>
      </c>
      <c r="L232" s="39"/>
      <c r="M232" s="181" t="s">
        <v>1</v>
      </c>
      <c r="N232" s="182" t="s">
        <v>42</v>
      </c>
      <c r="O232" s="77"/>
      <c r="P232" s="183">
        <f>O232*H232</f>
        <v>0</v>
      </c>
      <c r="Q232" s="183">
        <v>0</v>
      </c>
      <c r="R232" s="183">
        <f>Q232*H232</f>
        <v>0</v>
      </c>
      <c r="S232" s="183">
        <v>0</v>
      </c>
      <c r="T232" s="184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85" t="s">
        <v>415</v>
      </c>
      <c r="AT232" s="185" t="s">
        <v>323</v>
      </c>
      <c r="AU232" s="185" t="s">
        <v>85</v>
      </c>
      <c r="AY232" s="19" t="s">
        <v>321</v>
      </c>
      <c r="BE232" s="186">
        <f>IF(N232="základní",J232,0)</f>
        <v>0</v>
      </c>
      <c r="BF232" s="186">
        <f>IF(N232="snížená",J232,0)</f>
        <v>0</v>
      </c>
      <c r="BG232" s="186">
        <f>IF(N232="zákl. přenesená",J232,0)</f>
        <v>0</v>
      </c>
      <c r="BH232" s="186">
        <f>IF(N232="sníž. přenesená",J232,0)</f>
        <v>0</v>
      </c>
      <c r="BI232" s="186">
        <f>IF(N232="nulová",J232,0)</f>
        <v>0</v>
      </c>
      <c r="BJ232" s="19" t="s">
        <v>8</v>
      </c>
      <c r="BK232" s="186">
        <f>ROUND(I232*H232,0)</f>
        <v>0</v>
      </c>
      <c r="BL232" s="19" t="s">
        <v>415</v>
      </c>
      <c r="BM232" s="185" t="s">
        <v>1171</v>
      </c>
    </row>
    <row r="233" s="2" customFormat="1" ht="37.8" customHeight="1">
      <c r="A233" s="38"/>
      <c r="B233" s="173"/>
      <c r="C233" s="174" t="s">
        <v>771</v>
      </c>
      <c r="D233" s="174" t="s">
        <v>323</v>
      </c>
      <c r="E233" s="175" t="s">
        <v>3376</v>
      </c>
      <c r="F233" s="176" t="s">
        <v>3377</v>
      </c>
      <c r="G233" s="177" t="s">
        <v>2939</v>
      </c>
      <c r="H233" s="178">
        <v>2</v>
      </c>
      <c r="I233" s="179"/>
      <c r="J233" s="180">
        <f>ROUND(I233*H233,0)</f>
        <v>0</v>
      </c>
      <c r="K233" s="176" t="s">
        <v>327</v>
      </c>
      <c r="L233" s="39"/>
      <c r="M233" s="181" t="s">
        <v>1</v>
      </c>
      <c r="N233" s="182" t="s">
        <v>42</v>
      </c>
      <c r="O233" s="77"/>
      <c r="P233" s="183">
        <f>O233*H233</f>
        <v>0</v>
      </c>
      <c r="Q233" s="183">
        <v>0</v>
      </c>
      <c r="R233" s="183">
        <f>Q233*H233</f>
        <v>0</v>
      </c>
      <c r="S233" s="183">
        <v>0</v>
      </c>
      <c r="T233" s="18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85" t="s">
        <v>415</v>
      </c>
      <c r="AT233" s="185" t="s">
        <v>323</v>
      </c>
      <c r="AU233" s="185" t="s">
        <v>85</v>
      </c>
      <c r="AY233" s="19" t="s">
        <v>321</v>
      </c>
      <c r="BE233" s="186">
        <f>IF(N233="základní",J233,0)</f>
        <v>0</v>
      </c>
      <c r="BF233" s="186">
        <f>IF(N233="snížená",J233,0)</f>
        <v>0</v>
      </c>
      <c r="BG233" s="186">
        <f>IF(N233="zákl. přenesená",J233,0)</f>
        <v>0</v>
      </c>
      <c r="BH233" s="186">
        <f>IF(N233="sníž. přenesená",J233,0)</f>
        <v>0</v>
      </c>
      <c r="BI233" s="186">
        <f>IF(N233="nulová",J233,0)</f>
        <v>0</v>
      </c>
      <c r="BJ233" s="19" t="s">
        <v>8</v>
      </c>
      <c r="BK233" s="186">
        <f>ROUND(I233*H233,0)</f>
        <v>0</v>
      </c>
      <c r="BL233" s="19" t="s">
        <v>415</v>
      </c>
      <c r="BM233" s="185" t="s">
        <v>1189</v>
      </c>
    </row>
    <row r="234" s="2" customFormat="1" ht="24.15" customHeight="1">
      <c r="A234" s="38"/>
      <c r="B234" s="173"/>
      <c r="C234" s="174" t="s">
        <v>791</v>
      </c>
      <c r="D234" s="174" t="s">
        <v>323</v>
      </c>
      <c r="E234" s="175" t="s">
        <v>3378</v>
      </c>
      <c r="F234" s="176" t="s">
        <v>3379</v>
      </c>
      <c r="G234" s="177" t="s">
        <v>418</v>
      </c>
      <c r="H234" s="178">
        <v>1</v>
      </c>
      <c r="I234" s="179"/>
      <c r="J234" s="180">
        <f>ROUND(I234*H234,0)</f>
        <v>0</v>
      </c>
      <c r="K234" s="176" t="s">
        <v>327</v>
      </c>
      <c r="L234" s="39"/>
      <c r="M234" s="181" t="s">
        <v>1</v>
      </c>
      <c r="N234" s="182" t="s">
        <v>42</v>
      </c>
      <c r="O234" s="77"/>
      <c r="P234" s="183">
        <f>O234*H234</f>
        <v>0</v>
      </c>
      <c r="Q234" s="183">
        <v>0</v>
      </c>
      <c r="R234" s="183">
        <f>Q234*H234</f>
        <v>0</v>
      </c>
      <c r="S234" s="183">
        <v>0</v>
      </c>
      <c r="T234" s="184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85" t="s">
        <v>415</v>
      </c>
      <c r="AT234" s="185" t="s">
        <v>323</v>
      </c>
      <c r="AU234" s="185" t="s">
        <v>85</v>
      </c>
      <c r="AY234" s="19" t="s">
        <v>321</v>
      </c>
      <c r="BE234" s="186">
        <f>IF(N234="základní",J234,0)</f>
        <v>0</v>
      </c>
      <c r="BF234" s="186">
        <f>IF(N234="snížená",J234,0)</f>
        <v>0</v>
      </c>
      <c r="BG234" s="186">
        <f>IF(N234="zákl. přenesená",J234,0)</f>
        <v>0</v>
      </c>
      <c r="BH234" s="186">
        <f>IF(N234="sníž. přenesená",J234,0)</f>
        <v>0</v>
      </c>
      <c r="BI234" s="186">
        <f>IF(N234="nulová",J234,0)</f>
        <v>0</v>
      </c>
      <c r="BJ234" s="19" t="s">
        <v>8</v>
      </c>
      <c r="BK234" s="186">
        <f>ROUND(I234*H234,0)</f>
        <v>0</v>
      </c>
      <c r="BL234" s="19" t="s">
        <v>415</v>
      </c>
      <c r="BM234" s="185" t="s">
        <v>1202</v>
      </c>
    </row>
    <row r="235" s="2" customFormat="1" ht="24.15" customHeight="1">
      <c r="A235" s="38"/>
      <c r="B235" s="173"/>
      <c r="C235" s="174" t="s">
        <v>810</v>
      </c>
      <c r="D235" s="174" t="s">
        <v>323</v>
      </c>
      <c r="E235" s="175" t="s">
        <v>3380</v>
      </c>
      <c r="F235" s="176" t="s">
        <v>3381</v>
      </c>
      <c r="G235" s="177" t="s">
        <v>497</v>
      </c>
      <c r="H235" s="178">
        <v>30</v>
      </c>
      <c r="I235" s="179"/>
      <c r="J235" s="180">
        <f>ROUND(I235*H235,0)</f>
        <v>0</v>
      </c>
      <c r="K235" s="176" t="s">
        <v>327</v>
      </c>
      <c r="L235" s="39"/>
      <c r="M235" s="181" t="s">
        <v>1</v>
      </c>
      <c r="N235" s="182" t="s">
        <v>42</v>
      </c>
      <c r="O235" s="77"/>
      <c r="P235" s="183">
        <f>O235*H235</f>
        <v>0</v>
      </c>
      <c r="Q235" s="183">
        <v>0</v>
      </c>
      <c r="R235" s="183">
        <f>Q235*H235</f>
        <v>0</v>
      </c>
      <c r="S235" s="183">
        <v>0</v>
      </c>
      <c r="T235" s="184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85" t="s">
        <v>415</v>
      </c>
      <c r="AT235" s="185" t="s">
        <v>323</v>
      </c>
      <c r="AU235" s="185" t="s">
        <v>85</v>
      </c>
      <c r="AY235" s="19" t="s">
        <v>321</v>
      </c>
      <c r="BE235" s="186">
        <f>IF(N235="základní",J235,0)</f>
        <v>0</v>
      </c>
      <c r="BF235" s="186">
        <f>IF(N235="snížená",J235,0)</f>
        <v>0</v>
      </c>
      <c r="BG235" s="186">
        <f>IF(N235="zákl. přenesená",J235,0)</f>
        <v>0</v>
      </c>
      <c r="BH235" s="186">
        <f>IF(N235="sníž. přenesená",J235,0)</f>
        <v>0</v>
      </c>
      <c r="BI235" s="186">
        <f>IF(N235="nulová",J235,0)</f>
        <v>0</v>
      </c>
      <c r="BJ235" s="19" t="s">
        <v>8</v>
      </c>
      <c r="BK235" s="186">
        <f>ROUND(I235*H235,0)</f>
        <v>0</v>
      </c>
      <c r="BL235" s="19" t="s">
        <v>415</v>
      </c>
      <c r="BM235" s="185" t="s">
        <v>1217</v>
      </c>
    </row>
    <row r="236" s="2" customFormat="1" ht="24.15" customHeight="1">
      <c r="A236" s="38"/>
      <c r="B236" s="173"/>
      <c r="C236" s="174" t="s">
        <v>814</v>
      </c>
      <c r="D236" s="174" t="s">
        <v>323</v>
      </c>
      <c r="E236" s="175" t="s">
        <v>3382</v>
      </c>
      <c r="F236" s="176" t="s">
        <v>3383</v>
      </c>
      <c r="G236" s="177" t="s">
        <v>418</v>
      </c>
      <c r="H236" s="178">
        <v>30</v>
      </c>
      <c r="I236" s="179"/>
      <c r="J236" s="180">
        <f>ROUND(I236*H236,0)</f>
        <v>0</v>
      </c>
      <c r="K236" s="176" t="s">
        <v>327</v>
      </c>
      <c r="L236" s="39"/>
      <c r="M236" s="181" t="s">
        <v>1</v>
      </c>
      <c r="N236" s="182" t="s">
        <v>42</v>
      </c>
      <c r="O236" s="77"/>
      <c r="P236" s="183">
        <f>O236*H236</f>
        <v>0</v>
      </c>
      <c r="Q236" s="183">
        <v>0</v>
      </c>
      <c r="R236" s="183">
        <f>Q236*H236</f>
        <v>0</v>
      </c>
      <c r="S236" s="183">
        <v>0</v>
      </c>
      <c r="T236" s="184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85" t="s">
        <v>415</v>
      </c>
      <c r="AT236" s="185" t="s">
        <v>323</v>
      </c>
      <c r="AU236" s="185" t="s">
        <v>85</v>
      </c>
      <c r="AY236" s="19" t="s">
        <v>321</v>
      </c>
      <c r="BE236" s="186">
        <f>IF(N236="základní",J236,0)</f>
        <v>0</v>
      </c>
      <c r="BF236" s="186">
        <f>IF(N236="snížená",J236,0)</f>
        <v>0</v>
      </c>
      <c r="BG236" s="186">
        <f>IF(N236="zákl. přenesená",J236,0)</f>
        <v>0</v>
      </c>
      <c r="BH236" s="186">
        <f>IF(N236="sníž. přenesená",J236,0)</f>
        <v>0</v>
      </c>
      <c r="BI236" s="186">
        <f>IF(N236="nulová",J236,0)</f>
        <v>0</v>
      </c>
      <c r="BJ236" s="19" t="s">
        <v>8</v>
      </c>
      <c r="BK236" s="186">
        <f>ROUND(I236*H236,0)</f>
        <v>0</v>
      </c>
      <c r="BL236" s="19" t="s">
        <v>415</v>
      </c>
      <c r="BM236" s="185" t="s">
        <v>1230</v>
      </c>
    </row>
    <row r="237" s="2" customFormat="1" ht="24.15" customHeight="1">
      <c r="A237" s="38"/>
      <c r="B237" s="173"/>
      <c r="C237" s="174" t="s">
        <v>820</v>
      </c>
      <c r="D237" s="174" t="s">
        <v>323</v>
      </c>
      <c r="E237" s="175" t="s">
        <v>3384</v>
      </c>
      <c r="F237" s="176" t="s">
        <v>3385</v>
      </c>
      <c r="G237" s="177" t="s">
        <v>418</v>
      </c>
      <c r="H237" s="178">
        <v>1</v>
      </c>
      <c r="I237" s="179"/>
      <c r="J237" s="180">
        <f>ROUND(I237*H237,0)</f>
        <v>0</v>
      </c>
      <c r="K237" s="176" t="s">
        <v>327</v>
      </c>
      <c r="L237" s="39"/>
      <c r="M237" s="181" t="s">
        <v>1</v>
      </c>
      <c r="N237" s="182" t="s">
        <v>42</v>
      </c>
      <c r="O237" s="77"/>
      <c r="P237" s="183">
        <f>O237*H237</f>
        <v>0</v>
      </c>
      <c r="Q237" s="183">
        <v>0</v>
      </c>
      <c r="R237" s="183">
        <f>Q237*H237</f>
        <v>0</v>
      </c>
      <c r="S237" s="183">
        <v>0</v>
      </c>
      <c r="T237" s="184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85" t="s">
        <v>415</v>
      </c>
      <c r="AT237" s="185" t="s">
        <v>323</v>
      </c>
      <c r="AU237" s="185" t="s">
        <v>85</v>
      </c>
      <c r="AY237" s="19" t="s">
        <v>321</v>
      </c>
      <c r="BE237" s="186">
        <f>IF(N237="základní",J237,0)</f>
        <v>0</v>
      </c>
      <c r="BF237" s="186">
        <f>IF(N237="snížená",J237,0)</f>
        <v>0</v>
      </c>
      <c r="BG237" s="186">
        <f>IF(N237="zákl. přenesená",J237,0)</f>
        <v>0</v>
      </c>
      <c r="BH237" s="186">
        <f>IF(N237="sníž. přenesená",J237,0)</f>
        <v>0</v>
      </c>
      <c r="BI237" s="186">
        <f>IF(N237="nulová",J237,0)</f>
        <v>0</v>
      </c>
      <c r="BJ237" s="19" t="s">
        <v>8</v>
      </c>
      <c r="BK237" s="186">
        <f>ROUND(I237*H237,0)</f>
        <v>0</v>
      </c>
      <c r="BL237" s="19" t="s">
        <v>415</v>
      </c>
      <c r="BM237" s="185" t="s">
        <v>1241</v>
      </c>
    </row>
    <row r="238" s="2" customFormat="1" ht="24.15" customHeight="1">
      <c r="A238" s="38"/>
      <c r="B238" s="173"/>
      <c r="C238" s="174" t="s">
        <v>825</v>
      </c>
      <c r="D238" s="174" t="s">
        <v>323</v>
      </c>
      <c r="E238" s="175" t="s">
        <v>3386</v>
      </c>
      <c r="F238" s="176" t="s">
        <v>3387</v>
      </c>
      <c r="G238" s="177" t="s">
        <v>418</v>
      </c>
      <c r="H238" s="178">
        <v>4</v>
      </c>
      <c r="I238" s="179"/>
      <c r="J238" s="180">
        <f>ROUND(I238*H238,0)</f>
        <v>0</v>
      </c>
      <c r="K238" s="176" t="s">
        <v>327</v>
      </c>
      <c r="L238" s="39"/>
      <c r="M238" s="181" t="s">
        <v>1</v>
      </c>
      <c r="N238" s="182" t="s">
        <v>42</v>
      </c>
      <c r="O238" s="77"/>
      <c r="P238" s="183">
        <f>O238*H238</f>
        <v>0</v>
      </c>
      <c r="Q238" s="183">
        <v>0</v>
      </c>
      <c r="R238" s="183">
        <f>Q238*H238</f>
        <v>0</v>
      </c>
      <c r="S238" s="183">
        <v>0</v>
      </c>
      <c r="T238" s="184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85" t="s">
        <v>415</v>
      </c>
      <c r="AT238" s="185" t="s">
        <v>323</v>
      </c>
      <c r="AU238" s="185" t="s">
        <v>85</v>
      </c>
      <c r="AY238" s="19" t="s">
        <v>321</v>
      </c>
      <c r="BE238" s="186">
        <f>IF(N238="základní",J238,0)</f>
        <v>0</v>
      </c>
      <c r="BF238" s="186">
        <f>IF(N238="snížená",J238,0)</f>
        <v>0</v>
      </c>
      <c r="BG238" s="186">
        <f>IF(N238="zákl. přenesená",J238,0)</f>
        <v>0</v>
      </c>
      <c r="BH238" s="186">
        <f>IF(N238="sníž. přenesená",J238,0)</f>
        <v>0</v>
      </c>
      <c r="BI238" s="186">
        <f>IF(N238="nulová",J238,0)</f>
        <v>0</v>
      </c>
      <c r="BJ238" s="19" t="s">
        <v>8</v>
      </c>
      <c r="BK238" s="186">
        <f>ROUND(I238*H238,0)</f>
        <v>0</v>
      </c>
      <c r="BL238" s="19" t="s">
        <v>415</v>
      </c>
      <c r="BM238" s="185" t="s">
        <v>1257</v>
      </c>
    </row>
    <row r="239" s="2" customFormat="1" ht="33" customHeight="1">
      <c r="A239" s="38"/>
      <c r="B239" s="173"/>
      <c r="C239" s="174" t="s">
        <v>829</v>
      </c>
      <c r="D239" s="174" t="s">
        <v>323</v>
      </c>
      <c r="E239" s="175" t="s">
        <v>3388</v>
      </c>
      <c r="F239" s="176" t="s">
        <v>3389</v>
      </c>
      <c r="G239" s="177" t="s">
        <v>418</v>
      </c>
      <c r="H239" s="178">
        <v>2</v>
      </c>
      <c r="I239" s="179"/>
      <c r="J239" s="180">
        <f>ROUND(I239*H239,0)</f>
        <v>0</v>
      </c>
      <c r="K239" s="176" t="s">
        <v>327</v>
      </c>
      <c r="L239" s="39"/>
      <c r="M239" s="181" t="s">
        <v>1</v>
      </c>
      <c r="N239" s="182" t="s">
        <v>42</v>
      </c>
      <c r="O239" s="77"/>
      <c r="P239" s="183">
        <f>O239*H239</f>
        <v>0</v>
      </c>
      <c r="Q239" s="183">
        <v>0</v>
      </c>
      <c r="R239" s="183">
        <f>Q239*H239</f>
        <v>0</v>
      </c>
      <c r="S239" s="183">
        <v>0</v>
      </c>
      <c r="T239" s="184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85" t="s">
        <v>415</v>
      </c>
      <c r="AT239" s="185" t="s">
        <v>323</v>
      </c>
      <c r="AU239" s="185" t="s">
        <v>85</v>
      </c>
      <c r="AY239" s="19" t="s">
        <v>321</v>
      </c>
      <c r="BE239" s="186">
        <f>IF(N239="základní",J239,0)</f>
        <v>0</v>
      </c>
      <c r="BF239" s="186">
        <f>IF(N239="snížená",J239,0)</f>
        <v>0</v>
      </c>
      <c r="BG239" s="186">
        <f>IF(N239="zákl. přenesená",J239,0)</f>
        <v>0</v>
      </c>
      <c r="BH239" s="186">
        <f>IF(N239="sníž. přenesená",J239,0)</f>
        <v>0</v>
      </c>
      <c r="BI239" s="186">
        <f>IF(N239="nulová",J239,0)</f>
        <v>0</v>
      </c>
      <c r="BJ239" s="19" t="s">
        <v>8</v>
      </c>
      <c r="BK239" s="186">
        <f>ROUND(I239*H239,0)</f>
        <v>0</v>
      </c>
      <c r="BL239" s="19" t="s">
        <v>415</v>
      </c>
      <c r="BM239" s="185" t="s">
        <v>1271</v>
      </c>
    </row>
    <row r="240" s="2" customFormat="1" ht="44.25" customHeight="1">
      <c r="A240" s="38"/>
      <c r="B240" s="173"/>
      <c r="C240" s="174" t="s">
        <v>833</v>
      </c>
      <c r="D240" s="174" t="s">
        <v>323</v>
      </c>
      <c r="E240" s="175" t="s">
        <v>3390</v>
      </c>
      <c r="F240" s="176" t="s">
        <v>3391</v>
      </c>
      <c r="G240" s="177" t="s">
        <v>349</v>
      </c>
      <c r="H240" s="178">
        <v>0.045999999999999999</v>
      </c>
      <c r="I240" s="179"/>
      <c r="J240" s="180">
        <f>ROUND(I240*H240,0)</f>
        <v>0</v>
      </c>
      <c r="K240" s="176" t="s">
        <v>327</v>
      </c>
      <c r="L240" s="39"/>
      <c r="M240" s="181" t="s">
        <v>1</v>
      </c>
      <c r="N240" s="182" t="s">
        <v>42</v>
      </c>
      <c r="O240" s="77"/>
      <c r="P240" s="183">
        <f>O240*H240</f>
        <v>0</v>
      </c>
      <c r="Q240" s="183">
        <v>0</v>
      </c>
      <c r="R240" s="183">
        <f>Q240*H240</f>
        <v>0</v>
      </c>
      <c r="S240" s="183">
        <v>0</v>
      </c>
      <c r="T240" s="184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185" t="s">
        <v>415</v>
      </c>
      <c r="AT240" s="185" t="s">
        <v>323</v>
      </c>
      <c r="AU240" s="185" t="s">
        <v>85</v>
      </c>
      <c r="AY240" s="19" t="s">
        <v>321</v>
      </c>
      <c r="BE240" s="186">
        <f>IF(N240="základní",J240,0)</f>
        <v>0</v>
      </c>
      <c r="BF240" s="186">
        <f>IF(N240="snížená",J240,0)</f>
        <v>0</v>
      </c>
      <c r="BG240" s="186">
        <f>IF(N240="zákl. přenesená",J240,0)</f>
        <v>0</v>
      </c>
      <c r="BH240" s="186">
        <f>IF(N240="sníž. přenesená",J240,0)</f>
        <v>0</v>
      </c>
      <c r="BI240" s="186">
        <f>IF(N240="nulová",J240,0)</f>
        <v>0</v>
      </c>
      <c r="BJ240" s="19" t="s">
        <v>8</v>
      </c>
      <c r="BK240" s="186">
        <f>ROUND(I240*H240,0)</f>
        <v>0</v>
      </c>
      <c r="BL240" s="19" t="s">
        <v>415</v>
      </c>
      <c r="BM240" s="185" t="s">
        <v>1284</v>
      </c>
    </row>
    <row r="241" s="12" customFormat="1" ht="22.8" customHeight="1">
      <c r="A241" s="12"/>
      <c r="B241" s="160"/>
      <c r="C241" s="12"/>
      <c r="D241" s="161" t="s">
        <v>76</v>
      </c>
      <c r="E241" s="171" t="s">
        <v>3392</v>
      </c>
      <c r="F241" s="171" t="s">
        <v>3393</v>
      </c>
      <c r="G241" s="12"/>
      <c r="H241" s="12"/>
      <c r="I241" s="163"/>
      <c r="J241" s="172">
        <f>BK241</f>
        <v>0</v>
      </c>
      <c r="K241" s="12"/>
      <c r="L241" s="160"/>
      <c r="M241" s="165"/>
      <c r="N241" s="166"/>
      <c r="O241" s="166"/>
      <c r="P241" s="167">
        <f>SUM(P242:P264)</f>
        <v>0</v>
      </c>
      <c r="Q241" s="166"/>
      <c r="R241" s="167">
        <f>SUM(R242:R264)</f>
        <v>0</v>
      </c>
      <c r="S241" s="166"/>
      <c r="T241" s="168">
        <f>SUM(T242:T264)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161" t="s">
        <v>85</v>
      </c>
      <c r="AT241" s="169" t="s">
        <v>76</v>
      </c>
      <c r="AU241" s="169" t="s">
        <v>8</v>
      </c>
      <c r="AY241" s="161" t="s">
        <v>321</v>
      </c>
      <c r="BK241" s="170">
        <f>SUM(BK242:BK264)</f>
        <v>0</v>
      </c>
    </row>
    <row r="242" s="2" customFormat="1" ht="16.5" customHeight="1">
      <c r="A242" s="38"/>
      <c r="B242" s="173"/>
      <c r="C242" s="174" t="s">
        <v>842</v>
      </c>
      <c r="D242" s="174" t="s">
        <v>323</v>
      </c>
      <c r="E242" s="175" t="s">
        <v>3394</v>
      </c>
      <c r="F242" s="176" t="s">
        <v>3395</v>
      </c>
      <c r="G242" s="177" t="s">
        <v>2939</v>
      </c>
      <c r="H242" s="178">
        <v>4</v>
      </c>
      <c r="I242" s="179"/>
      <c r="J242" s="180">
        <f>ROUND(I242*H242,0)</f>
        <v>0</v>
      </c>
      <c r="K242" s="176" t="s">
        <v>327</v>
      </c>
      <c r="L242" s="39"/>
      <c r="M242" s="181" t="s">
        <v>1</v>
      </c>
      <c r="N242" s="182" t="s">
        <v>42</v>
      </c>
      <c r="O242" s="77"/>
      <c r="P242" s="183">
        <f>O242*H242</f>
        <v>0</v>
      </c>
      <c r="Q242" s="183">
        <v>0</v>
      </c>
      <c r="R242" s="183">
        <f>Q242*H242</f>
        <v>0</v>
      </c>
      <c r="S242" s="183">
        <v>0</v>
      </c>
      <c r="T242" s="184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85" t="s">
        <v>415</v>
      </c>
      <c r="AT242" s="185" t="s">
        <v>323</v>
      </c>
      <c r="AU242" s="185" t="s">
        <v>85</v>
      </c>
      <c r="AY242" s="19" t="s">
        <v>321</v>
      </c>
      <c r="BE242" s="186">
        <f>IF(N242="základní",J242,0)</f>
        <v>0</v>
      </c>
      <c r="BF242" s="186">
        <f>IF(N242="snížená",J242,0)</f>
        <v>0</v>
      </c>
      <c r="BG242" s="186">
        <f>IF(N242="zákl. přenesená",J242,0)</f>
        <v>0</v>
      </c>
      <c r="BH242" s="186">
        <f>IF(N242="sníž. přenesená",J242,0)</f>
        <v>0</v>
      </c>
      <c r="BI242" s="186">
        <f>IF(N242="nulová",J242,0)</f>
        <v>0</v>
      </c>
      <c r="BJ242" s="19" t="s">
        <v>8</v>
      </c>
      <c r="BK242" s="186">
        <f>ROUND(I242*H242,0)</f>
        <v>0</v>
      </c>
      <c r="BL242" s="19" t="s">
        <v>415</v>
      </c>
      <c r="BM242" s="185" t="s">
        <v>1299</v>
      </c>
    </row>
    <row r="243" s="2" customFormat="1" ht="33" customHeight="1">
      <c r="A243" s="38"/>
      <c r="B243" s="173"/>
      <c r="C243" s="174" t="s">
        <v>848</v>
      </c>
      <c r="D243" s="174" t="s">
        <v>323</v>
      </c>
      <c r="E243" s="175" t="s">
        <v>3396</v>
      </c>
      <c r="F243" s="176" t="s">
        <v>3397</v>
      </c>
      <c r="G243" s="177" t="s">
        <v>2939</v>
      </c>
      <c r="H243" s="178">
        <v>8</v>
      </c>
      <c r="I243" s="179"/>
      <c r="J243" s="180">
        <f>ROUND(I243*H243,0)</f>
        <v>0</v>
      </c>
      <c r="K243" s="176" t="s">
        <v>327</v>
      </c>
      <c r="L243" s="39"/>
      <c r="M243" s="181" t="s">
        <v>1</v>
      </c>
      <c r="N243" s="182" t="s">
        <v>42</v>
      </c>
      <c r="O243" s="77"/>
      <c r="P243" s="183">
        <f>O243*H243</f>
        <v>0</v>
      </c>
      <c r="Q243" s="183">
        <v>0</v>
      </c>
      <c r="R243" s="183">
        <f>Q243*H243</f>
        <v>0</v>
      </c>
      <c r="S243" s="183">
        <v>0</v>
      </c>
      <c r="T243" s="184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85" t="s">
        <v>415</v>
      </c>
      <c r="AT243" s="185" t="s">
        <v>323</v>
      </c>
      <c r="AU243" s="185" t="s">
        <v>85</v>
      </c>
      <c r="AY243" s="19" t="s">
        <v>321</v>
      </c>
      <c r="BE243" s="186">
        <f>IF(N243="základní",J243,0)</f>
        <v>0</v>
      </c>
      <c r="BF243" s="186">
        <f>IF(N243="snížená",J243,0)</f>
        <v>0</v>
      </c>
      <c r="BG243" s="186">
        <f>IF(N243="zákl. přenesená",J243,0)</f>
        <v>0</v>
      </c>
      <c r="BH243" s="186">
        <f>IF(N243="sníž. přenesená",J243,0)</f>
        <v>0</v>
      </c>
      <c r="BI243" s="186">
        <f>IF(N243="nulová",J243,0)</f>
        <v>0</v>
      </c>
      <c r="BJ243" s="19" t="s">
        <v>8</v>
      </c>
      <c r="BK243" s="186">
        <f>ROUND(I243*H243,0)</f>
        <v>0</v>
      </c>
      <c r="BL243" s="19" t="s">
        <v>415</v>
      </c>
      <c r="BM243" s="185" t="s">
        <v>1314</v>
      </c>
    </row>
    <row r="244" s="2" customFormat="1" ht="24.15" customHeight="1">
      <c r="A244" s="38"/>
      <c r="B244" s="173"/>
      <c r="C244" s="174" t="s">
        <v>874</v>
      </c>
      <c r="D244" s="174" t="s">
        <v>323</v>
      </c>
      <c r="E244" s="175" t="s">
        <v>3398</v>
      </c>
      <c r="F244" s="176" t="s">
        <v>3399</v>
      </c>
      <c r="G244" s="177" t="s">
        <v>2939</v>
      </c>
      <c r="H244" s="178">
        <v>1</v>
      </c>
      <c r="I244" s="179"/>
      <c r="J244" s="180">
        <f>ROUND(I244*H244,0)</f>
        <v>0</v>
      </c>
      <c r="K244" s="176" t="s">
        <v>327</v>
      </c>
      <c r="L244" s="39"/>
      <c r="M244" s="181" t="s">
        <v>1</v>
      </c>
      <c r="N244" s="182" t="s">
        <v>42</v>
      </c>
      <c r="O244" s="77"/>
      <c r="P244" s="183">
        <f>O244*H244</f>
        <v>0</v>
      </c>
      <c r="Q244" s="183">
        <v>0</v>
      </c>
      <c r="R244" s="183">
        <f>Q244*H244</f>
        <v>0</v>
      </c>
      <c r="S244" s="183">
        <v>0</v>
      </c>
      <c r="T244" s="184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85" t="s">
        <v>415</v>
      </c>
      <c r="AT244" s="185" t="s">
        <v>323</v>
      </c>
      <c r="AU244" s="185" t="s">
        <v>85</v>
      </c>
      <c r="AY244" s="19" t="s">
        <v>321</v>
      </c>
      <c r="BE244" s="186">
        <f>IF(N244="základní",J244,0)</f>
        <v>0</v>
      </c>
      <c r="BF244" s="186">
        <f>IF(N244="snížená",J244,0)</f>
        <v>0</v>
      </c>
      <c r="BG244" s="186">
        <f>IF(N244="zákl. přenesená",J244,0)</f>
        <v>0</v>
      </c>
      <c r="BH244" s="186">
        <f>IF(N244="sníž. přenesená",J244,0)</f>
        <v>0</v>
      </c>
      <c r="BI244" s="186">
        <f>IF(N244="nulová",J244,0)</f>
        <v>0</v>
      </c>
      <c r="BJ244" s="19" t="s">
        <v>8</v>
      </c>
      <c r="BK244" s="186">
        <f>ROUND(I244*H244,0)</f>
        <v>0</v>
      </c>
      <c r="BL244" s="19" t="s">
        <v>415</v>
      </c>
      <c r="BM244" s="185" t="s">
        <v>1331</v>
      </c>
    </row>
    <row r="245" s="2" customFormat="1" ht="24.15" customHeight="1">
      <c r="A245" s="38"/>
      <c r="B245" s="173"/>
      <c r="C245" s="174" t="s">
        <v>878</v>
      </c>
      <c r="D245" s="174" t="s">
        <v>323</v>
      </c>
      <c r="E245" s="175" t="s">
        <v>3400</v>
      </c>
      <c r="F245" s="176" t="s">
        <v>3401</v>
      </c>
      <c r="G245" s="177" t="s">
        <v>2939</v>
      </c>
      <c r="H245" s="178">
        <v>1</v>
      </c>
      <c r="I245" s="179"/>
      <c r="J245" s="180">
        <f>ROUND(I245*H245,0)</f>
        <v>0</v>
      </c>
      <c r="K245" s="176" t="s">
        <v>327</v>
      </c>
      <c r="L245" s="39"/>
      <c r="M245" s="181" t="s">
        <v>1</v>
      </c>
      <c r="N245" s="182" t="s">
        <v>42</v>
      </c>
      <c r="O245" s="77"/>
      <c r="P245" s="183">
        <f>O245*H245</f>
        <v>0</v>
      </c>
      <c r="Q245" s="183">
        <v>0</v>
      </c>
      <c r="R245" s="183">
        <f>Q245*H245</f>
        <v>0</v>
      </c>
      <c r="S245" s="183">
        <v>0</v>
      </c>
      <c r="T245" s="184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185" t="s">
        <v>415</v>
      </c>
      <c r="AT245" s="185" t="s">
        <v>323</v>
      </c>
      <c r="AU245" s="185" t="s">
        <v>85</v>
      </c>
      <c r="AY245" s="19" t="s">
        <v>321</v>
      </c>
      <c r="BE245" s="186">
        <f>IF(N245="základní",J245,0)</f>
        <v>0</v>
      </c>
      <c r="BF245" s="186">
        <f>IF(N245="snížená",J245,0)</f>
        <v>0</v>
      </c>
      <c r="BG245" s="186">
        <f>IF(N245="zákl. přenesená",J245,0)</f>
        <v>0</v>
      </c>
      <c r="BH245" s="186">
        <f>IF(N245="sníž. přenesená",J245,0)</f>
        <v>0</v>
      </c>
      <c r="BI245" s="186">
        <f>IF(N245="nulová",J245,0)</f>
        <v>0</v>
      </c>
      <c r="BJ245" s="19" t="s">
        <v>8</v>
      </c>
      <c r="BK245" s="186">
        <f>ROUND(I245*H245,0)</f>
        <v>0</v>
      </c>
      <c r="BL245" s="19" t="s">
        <v>415</v>
      </c>
      <c r="BM245" s="185" t="s">
        <v>1341</v>
      </c>
    </row>
    <row r="246" s="2" customFormat="1" ht="24.15" customHeight="1">
      <c r="A246" s="38"/>
      <c r="B246" s="173"/>
      <c r="C246" s="174" t="s">
        <v>245</v>
      </c>
      <c r="D246" s="174" t="s">
        <v>323</v>
      </c>
      <c r="E246" s="175" t="s">
        <v>3402</v>
      </c>
      <c r="F246" s="176" t="s">
        <v>3403</v>
      </c>
      <c r="G246" s="177" t="s">
        <v>2939</v>
      </c>
      <c r="H246" s="178">
        <v>1</v>
      </c>
      <c r="I246" s="179"/>
      <c r="J246" s="180">
        <f>ROUND(I246*H246,0)</f>
        <v>0</v>
      </c>
      <c r="K246" s="176" t="s">
        <v>327</v>
      </c>
      <c r="L246" s="39"/>
      <c r="M246" s="181" t="s">
        <v>1</v>
      </c>
      <c r="N246" s="182" t="s">
        <v>42</v>
      </c>
      <c r="O246" s="77"/>
      <c r="P246" s="183">
        <f>O246*H246</f>
        <v>0</v>
      </c>
      <c r="Q246" s="183">
        <v>0</v>
      </c>
      <c r="R246" s="183">
        <f>Q246*H246</f>
        <v>0</v>
      </c>
      <c r="S246" s="183">
        <v>0</v>
      </c>
      <c r="T246" s="184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85" t="s">
        <v>415</v>
      </c>
      <c r="AT246" s="185" t="s">
        <v>323</v>
      </c>
      <c r="AU246" s="185" t="s">
        <v>85</v>
      </c>
      <c r="AY246" s="19" t="s">
        <v>321</v>
      </c>
      <c r="BE246" s="186">
        <f>IF(N246="základní",J246,0)</f>
        <v>0</v>
      </c>
      <c r="BF246" s="186">
        <f>IF(N246="snížená",J246,0)</f>
        <v>0</v>
      </c>
      <c r="BG246" s="186">
        <f>IF(N246="zákl. přenesená",J246,0)</f>
        <v>0</v>
      </c>
      <c r="BH246" s="186">
        <f>IF(N246="sníž. přenesená",J246,0)</f>
        <v>0</v>
      </c>
      <c r="BI246" s="186">
        <f>IF(N246="nulová",J246,0)</f>
        <v>0</v>
      </c>
      <c r="BJ246" s="19" t="s">
        <v>8</v>
      </c>
      <c r="BK246" s="186">
        <f>ROUND(I246*H246,0)</f>
        <v>0</v>
      </c>
      <c r="BL246" s="19" t="s">
        <v>415</v>
      </c>
      <c r="BM246" s="185" t="s">
        <v>1351</v>
      </c>
    </row>
    <row r="247" s="2" customFormat="1" ht="24.15" customHeight="1">
      <c r="A247" s="38"/>
      <c r="B247" s="173"/>
      <c r="C247" s="174" t="s">
        <v>888</v>
      </c>
      <c r="D247" s="174" t="s">
        <v>323</v>
      </c>
      <c r="E247" s="175" t="s">
        <v>3404</v>
      </c>
      <c r="F247" s="176" t="s">
        <v>3405</v>
      </c>
      <c r="G247" s="177" t="s">
        <v>2939</v>
      </c>
      <c r="H247" s="178">
        <v>3</v>
      </c>
      <c r="I247" s="179"/>
      <c r="J247" s="180">
        <f>ROUND(I247*H247,0)</f>
        <v>0</v>
      </c>
      <c r="K247" s="176" t="s">
        <v>327</v>
      </c>
      <c r="L247" s="39"/>
      <c r="M247" s="181" t="s">
        <v>1</v>
      </c>
      <c r="N247" s="182" t="s">
        <v>42</v>
      </c>
      <c r="O247" s="77"/>
      <c r="P247" s="183">
        <f>O247*H247</f>
        <v>0</v>
      </c>
      <c r="Q247" s="183">
        <v>0</v>
      </c>
      <c r="R247" s="183">
        <f>Q247*H247</f>
        <v>0</v>
      </c>
      <c r="S247" s="183">
        <v>0</v>
      </c>
      <c r="T247" s="184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185" t="s">
        <v>415</v>
      </c>
      <c r="AT247" s="185" t="s">
        <v>323</v>
      </c>
      <c r="AU247" s="185" t="s">
        <v>85</v>
      </c>
      <c r="AY247" s="19" t="s">
        <v>321</v>
      </c>
      <c r="BE247" s="186">
        <f>IF(N247="základní",J247,0)</f>
        <v>0</v>
      </c>
      <c r="BF247" s="186">
        <f>IF(N247="snížená",J247,0)</f>
        <v>0</v>
      </c>
      <c r="BG247" s="186">
        <f>IF(N247="zákl. přenesená",J247,0)</f>
        <v>0</v>
      </c>
      <c r="BH247" s="186">
        <f>IF(N247="sníž. přenesená",J247,0)</f>
        <v>0</v>
      </c>
      <c r="BI247" s="186">
        <f>IF(N247="nulová",J247,0)</f>
        <v>0</v>
      </c>
      <c r="BJ247" s="19" t="s">
        <v>8</v>
      </c>
      <c r="BK247" s="186">
        <f>ROUND(I247*H247,0)</f>
        <v>0</v>
      </c>
      <c r="BL247" s="19" t="s">
        <v>415</v>
      </c>
      <c r="BM247" s="185" t="s">
        <v>1368</v>
      </c>
    </row>
    <row r="248" s="2" customFormat="1" ht="21.75" customHeight="1">
      <c r="A248" s="38"/>
      <c r="B248" s="173"/>
      <c r="C248" s="174" t="s">
        <v>893</v>
      </c>
      <c r="D248" s="174" t="s">
        <v>323</v>
      </c>
      <c r="E248" s="175" t="s">
        <v>3406</v>
      </c>
      <c r="F248" s="176" t="s">
        <v>3407</v>
      </c>
      <c r="G248" s="177" t="s">
        <v>2939</v>
      </c>
      <c r="H248" s="178">
        <v>4</v>
      </c>
      <c r="I248" s="179"/>
      <c r="J248" s="180">
        <f>ROUND(I248*H248,0)</f>
        <v>0</v>
      </c>
      <c r="K248" s="176" t="s">
        <v>327</v>
      </c>
      <c r="L248" s="39"/>
      <c r="M248" s="181" t="s">
        <v>1</v>
      </c>
      <c r="N248" s="182" t="s">
        <v>42</v>
      </c>
      <c r="O248" s="77"/>
      <c r="P248" s="183">
        <f>O248*H248</f>
        <v>0</v>
      </c>
      <c r="Q248" s="183">
        <v>0</v>
      </c>
      <c r="R248" s="183">
        <f>Q248*H248</f>
        <v>0</v>
      </c>
      <c r="S248" s="183">
        <v>0</v>
      </c>
      <c r="T248" s="184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85" t="s">
        <v>415</v>
      </c>
      <c r="AT248" s="185" t="s">
        <v>323</v>
      </c>
      <c r="AU248" s="185" t="s">
        <v>85</v>
      </c>
      <c r="AY248" s="19" t="s">
        <v>321</v>
      </c>
      <c r="BE248" s="186">
        <f>IF(N248="základní",J248,0)</f>
        <v>0</v>
      </c>
      <c r="BF248" s="186">
        <f>IF(N248="snížená",J248,0)</f>
        <v>0</v>
      </c>
      <c r="BG248" s="186">
        <f>IF(N248="zákl. přenesená",J248,0)</f>
        <v>0</v>
      </c>
      <c r="BH248" s="186">
        <f>IF(N248="sníž. přenesená",J248,0)</f>
        <v>0</v>
      </c>
      <c r="BI248" s="186">
        <f>IF(N248="nulová",J248,0)</f>
        <v>0</v>
      </c>
      <c r="BJ248" s="19" t="s">
        <v>8</v>
      </c>
      <c r="BK248" s="186">
        <f>ROUND(I248*H248,0)</f>
        <v>0</v>
      </c>
      <c r="BL248" s="19" t="s">
        <v>415</v>
      </c>
      <c r="BM248" s="185" t="s">
        <v>1392</v>
      </c>
    </row>
    <row r="249" s="2" customFormat="1" ht="37.8" customHeight="1">
      <c r="A249" s="38"/>
      <c r="B249" s="173"/>
      <c r="C249" s="174" t="s">
        <v>897</v>
      </c>
      <c r="D249" s="174" t="s">
        <v>323</v>
      </c>
      <c r="E249" s="175" t="s">
        <v>3408</v>
      </c>
      <c r="F249" s="176" t="s">
        <v>3409</v>
      </c>
      <c r="G249" s="177" t="s">
        <v>2939</v>
      </c>
      <c r="H249" s="178">
        <v>13</v>
      </c>
      <c r="I249" s="179"/>
      <c r="J249" s="180">
        <f>ROUND(I249*H249,0)</f>
        <v>0</v>
      </c>
      <c r="K249" s="176" t="s">
        <v>327</v>
      </c>
      <c r="L249" s="39"/>
      <c r="M249" s="181" t="s">
        <v>1</v>
      </c>
      <c r="N249" s="182" t="s">
        <v>42</v>
      </c>
      <c r="O249" s="77"/>
      <c r="P249" s="183">
        <f>O249*H249</f>
        <v>0</v>
      </c>
      <c r="Q249" s="183">
        <v>0</v>
      </c>
      <c r="R249" s="183">
        <f>Q249*H249</f>
        <v>0</v>
      </c>
      <c r="S249" s="183">
        <v>0</v>
      </c>
      <c r="T249" s="184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185" t="s">
        <v>415</v>
      </c>
      <c r="AT249" s="185" t="s">
        <v>323</v>
      </c>
      <c r="AU249" s="185" t="s">
        <v>85</v>
      </c>
      <c r="AY249" s="19" t="s">
        <v>321</v>
      </c>
      <c r="BE249" s="186">
        <f>IF(N249="základní",J249,0)</f>
        <v>0</v>
      </c>
      <c r="BF249" s="186">
        <f>IF(N249="snížená",J249,0)</f>
        <v>0</v>
      </c>
      <c r="BG249" s="186">
        <f>IF(N249="zákl. přenesená",J249,0)</f>
        <v>0</v>
      </c>
      <c r="BH249" s="186">
        <f>IF(N249="sníž. přenesená",J249,0)</f>
        <v>0</v>
      </c>
      <c r="BI249" s="186">
        <f>IF(N249="nulová",J249,0)</f>
        <v>0</v>
      </c>
      <c r="BJ249" s="19" t="s">
        <v>8</v>
      </c>
      <c r="BK249" s="186">
        <f>ROUND(I249*H249,0)</f>
        <v>0</v>
      </c>
      <c r="BL249" s="19" t="s">
        <v>415</v>
      </c>
      <c r="BM249" s="185" t="s">
        <v>1417</v>
      </c>
    </row>
    <row r="250" s="2" customFormat="1" ht="37.8" customHeight="1">
      <c r="A250" s="38"/>
      <c r="B250" s="173"/>
      <c r="C250" s="174" t="s">
        <v>901</v>
      </c>
      <c r="D250" s="174" t="s">
        <v>323</v>
      </c>
      <c r="E250" s="175" t="s">
        <v>3410</v>
      </c>
      <c r="F250" s="176" t="s">
        <v>3411</v>
      </c>
      <c r="G250" s="177" t="s">
        <v>2939</v>
      </c>
      <c r="H250" s="178">
        <v>1</v>
      </c>
      <c r="I250" s="179"/>
      <c r="J250" s="180">
        <f>ROUND(I250*H250,0)</f>
        <v>0</v>
      </c>
      <c r="K250" s="176" t="s">
        <v>327</v>
      </c>
      <c r="L250" s="39"/>
      <c r="M250" s="181" t="s">
        <v>1</v>
      </c>
      <c r="N250" s="182" t="s">
        <v>42</v>
      </c>
      <c r="O250" s="77"/>
      <c r="P250" s="183">
        <f>O250*H250</f>
        <v>0</v>
      </c>
      <c r="Q250" s="183">
        <v>0</v>
      </c>
      <c r="R250" s="183">
        <f>Q250*H250</f>
        <v>0</v>
      </c>
      <c r="S250" s="183">
        <v>0</v>
      </c>
      <c r="T250" s="184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85" t="s">
        <v>415</v>
      </c>
      <c r="AT250" s="185" t="s">
        <v>323</v>
      </c>
      <c r="AU250" s="185" t="s">
        <v>85</v>
      </c>
      <c r="AY250" s="19" t="s">
        <v>321</v>
      </c>
      <c r="BE250" s="186">
        <f>IF(N250="základní",J250,0)</f>
        <v>0</v>
      </c>
      <c r="BF250" s="186">
        <f>IF(N250="snížená",J250,0)</f>
        <v>0</v>
      </c>
      <c r="BG250" s="186">
        <f>IF(N250="zákl. přenesená",J250,0)</f>
        <v>0</v>
      </c>
      <c r="BH250" s="186">
        <f>IF(N250="sníž. přenesená",J250,0)</f>
        <v>0</v>
      </c>
      <c r="BI250" s="186">
        <f>IF(N250="nulová",J250,0)</f>
        <v>0</v>
      </c>
      <c r="BJ250" s="19" t="s">
        <v>8</v>
      </c>
      <c r="BK250" s="186">
        <f>ROUND(I250*H250,0)</f>
        <v>0</v>
      </c>
      <c r="BL250" s="19" t="s">
        <v>415</v>
      </c>
      <c r="BM250" s="185" t="s">
        <v>1425</v>
      </c>
    </row>
    <row r="251" s="2" customFormat="1" ht="24.15" customHeight="1">
      <c r="A251" s="38"/>
      <c r="B251" s="173"/>
      <c r="C251" s="174" t="s">
        <v>905</v>
      </c>
      <c r="D251" s="174" t="s">
        <v>323</v>
      </c>
      <c r="E251" s="175" t="s">
        <v>3412</v>
      </c>
      <c r="F251" s="176" t="s">
        <v>3413</v>
      </c>
      <c r="G251" s="177" t="s">
        <v>2939</v>
      </c>
      <c r="H251" s="178">
        <v>1</v>
      </c>
      <c r="I251" s="179"/>
      <c r="J251" s="180">
        <f>ROUND(I251*H251,0)</f>
        <v>0</v>
      </c>
      <c r="K251" s="176" t="s">
        <v>327</v>
      </c>
      <c r="L251" s="39"/>
      <c r="M251" s="181" t="s">
        <v>1</v>
      </c>
      <c r="N251" s="182" t="s">
        <v>42</v>
      </c>
      <c r="O251" s="77"/>
      <c r="P251" s="183">
        <f>O251*H251</f>
        <v>0</v>
      </c>
      <c r="Q251" s="183">
        <v>0</v>
      </c>
      <c r="R251" s="183">
        <f>Q251*H251</f>
        <v>0</v>
      </c>
      <c r="S251" s="183">
        <v>0</v>
      </c>
      <c r="T251" s="184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185" t="s">
        <v>415</v>
      </c>
      <c r="AT251" s="185" t="s">
        <v>323</v>
      </c>
      <c r="AU251" s="185" t="s">
        <v>85</v>
      </c>
      <c r="AY251" s="19" t="s">
        <v>321</v>
      </c>
      <c r="BE251" s="186">
        <f>IF(N251="základní",J251,0)</f>
        <v>0</v>
      </c>
      <c r="BF251" s="186">
        <f>IF(N251="snížená",J251,0)</f>
        <v>0</v>
      </c>
      <c r="BG251" s="186">
        <f>IF(N251="zákl. přenesená",J251,0)</f>
        <v>0</v>
      </c>
      <c r="BH251" s="186">
        <f>IF(N251="sníž. přenesená",J251,0)</f>
        <v>0</v>
      </c>
      <c r="BI251" s="186">
        <f>IF(N251="nulová",J251,0)</f>
        <v>0</v>
      </c>
      <c r="BJ251" s="19" t="s">
        <v>8</v>
      </c>
      <c r="BK251" s="186">
        <f>ROUND(I251*H251,0)</f>
        <v>0</v>
      </c>
      <c r="BL251" s="19" t="s">
        <v>415</v>
      </c>
      <c r="BM251" s="185" t="s">
        <v>1433</v>
      </c>
    </row>
    <row r="252" s="2" customFormat="1" ht="33" customHeight="1">
      <c r="A252" s="38"/>
      <c r="B252" s="173"/>
      <c r="C252" s="174" t="s">
        <v>910</v>
      </c>
      <c r="D252" s="174" t="s">
        <v>323</v>
      </c>
      <c r="E252" s="175" t="s">
        <v>3414</v>
      </c>
      <c r="F252" s="176" t="s">
        <v>3415</v>
      </c>
      <c r="G252" s="177" t="s">
        <v>2939</v>
      </c>
      <c r="H252" s="178">
        <v>2</v>
      </c>
      <c r="I252" s="179"/>
      <c r="J252" s="180">
        <f>ROUND(I252*H252,0)</f>
        <v>0</v>
      </c>
      <c r="K252" s="176" t="s">
        <v>327</v>
      </c>
      <c r="L252" s="39"/>
      <c r="M252" s="181" t="s">
        <v>1</v>
      </c>
      <c r="N252" s="182" t="s">
        <v>42</v>
      </c>
      <c r="O252" s="77"/>
      <c r="P252" s="183">
        <f>O252*H252</f>
        <v>0</v>
      </c>
      <c r="Q252" s="183">
        <v>0</v>
      </c>
      <c r="R252" s="183">
        <f>Q252*H252</f>
        <v>0</v>
      </c>
      <c r="S252" s="183">
        <v>0</v>
      </c>
      <c r="T252" s="184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85" t="s">
        <v>415</v>
      </c>
      <c r="AT252" s="185" t="s">
        <v>323</v>
      </c>
      <c r="AU252" s="185" t="s">
        <v>85</v>
      </c>
      <c r="AY252" s="19" t="s">
        <v>321</v>
      </c>
      <c r="BE252" s="186">
        <f>IF(N252="základní",J252,0)</f>
        <v>0</v>
      </c>
      <c r="BF252" s="186">
        <f>IF(N252="snížená",J252,0)</f>
        <v>0</v>
      </c>
      <c r="BG252" s="186">
        <f>IF(N252="zákl. přenesená",J252,0)</f>
        <v>0</v>
      </c>
      <c r="BH252" s="186">
        <f>IF(N252="sníž. přenesená",J252,0)</f>
        <v>0</v>
      </c>
      <c r="BI252" s="186">
        <f>IF(N252="nulová",J252,0)</f>
        <v>0</v>
      </c>
      <c r="BJ252" s="19" t="s">
        <v>8</v>
      </c>
      <c r="BK252" s="186">
        <f>ROUND(I252*H252,0)</f>
        <v>0</v>
      </c>
      <c r="BL252" s="19" t="s">
        <v>415</v>
      </c>
      <c r="BM252" s="185" t="s">
        <v>1446</v>
      </c>
    </row>
    <row r="253" s="2" customFormat="1" ht="24.15" customHeight="1">
      <c r="A253" s="38"/>
      <c r="B253" s="173"/>
      <c r="C253" s="174" t="s">
        <v>915</v>
      </c>
      <c r="D253" s="174" t="s">
        <v>323</v>
      </c>
      <c r="E253" s="175" t="s">
        <v>3416</v>
      </c>
      <c r="F253" s="176" t="s">
        <v>3417</v>
      </c>
      <c r="G253" s="177" t="s">
        <v>2939</v>
      </c>
      <c r="H253" s="178">
        <v>1</v>
      </c>
      <c r="I253" s="179"/>
      <c r="J253" s="180">
        <f>ROUND(I253*H253,0)</f>
        <v>0</v>
      </c>
      <c r="K253" s="176" t="s">
        <v>327</v>
      </c>
      <c r="L253" s="39"/>
      <c r="M253" s="181" t="s">
        <v>1</v>
      </c>
      <c r="N253" s="182" t="s">
        <v>42</v>
      </c>
      <c r="O253" s="77"/>
      <c r="P253" s="183">
        <f>O253*H253</f>
        <v>0</v>
      </c>
      <c r="Q253" s="183">
        <v>0</v>
      </c>
      <c r="R253" s="183">
        <f>Q253*H253</f>
        <v>0</v>
      </c>
      <c r="S253" s="183">
        <v>0</v>
      </c>
      <c r="T253" s="184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185" t="s">
        <v>415</v>
      </c>
      <c r="AT253" s="185" t="s">
        <v>323</v>
      </c>
      <c r="AU253" s="185" t="s">
        <v>85</v>
      </c>
      <c r="AY253" s="19" t="s">
        <v>321</v>
      </c>
      <c r="BE253" s="186">
        <f>IF(N253="základní",J253,0)</f>
        <v>0</v>
      </c>
      <c r="BF253" s="186">
        <f>IF(N253="snížená",J253,0)</f>
        <v>0</v>
      </c>
      <c r="BG253" s="186">
        <f>IF(N253="zákl. přenesená",J253,0)</f>
        <v>0</v>
      </c>
      <c r="BH253" s="186">
        <f>IF(N253="sníž. přenesená",J253,0)</f>
        <v>0</v>
      </c>
      <c r="BI253" s="186">
        <f>IF(N253="nulová",J253,0)</f>
        <v>0</v>
      </c>
      <c r="BJ253" s="19" t="s">
        <v>8</v>
      </c>
      <c r="BK253" s="186">
        <f>ROUND(I253*H253,0)</f>
        <v>0</v>
      </c>
      <c r="BL253" s="19" t="s">
        <v>415</v>
      </c>
      <c r="BM253" s="185" t="s">
        <v>1456</v>
      </c>
    </row>
    <row r="254" s="2" customFormat="1" ht="44.25" customHeight="1">
      <c r="A254" s="38"/>
      <c r="B254" s="173"/>
      <c r="C254" s="174" t="s">
        <v>929</v>
      </c>
      <c r="D254" s="174" t="s">
        <v>323</v>
      </c>
      <c r="E254" s="175" t="s">
        <v>3418</v>
      </c>
      <c r="F254" s="176" t="s">
        <v>3419</v>
      </c>
      <c r="G254" s="177" t="s">
        <v>2939</v>
      </c>
      <c r="H254" s="178">
        <v>1</v>
      </c>
      <c r="I254" s="179"/>
      <c r="J254" s="180">
        <f>ROUND(I254*H254,0)</f>
        <v>0</v>
      </c>
      <c r="K254" s="176" t="s">
        <v>327</v>
      </c>
      <c r="L254" s="39"/>
      <c r="M254" s="181" t="s">
        <v>1</v>
      </c>
      <c r="N254" s="182" t="s">
        <v>42</v>
      </c>
      <c r="O254" s="77"/>
      <c r="P254" s="183">
        <f>O254*H254</f>
        <v>0</v>
      </c>
      <c r="Q254" s="183">
        <v>0</v>
      </c>
      <c r="R254" s="183">
        <f>Q254*H254</f>
        <v>0</v>
      </c>
      <c r="S254" s="183">
        <v>0</v>
      </c>
      <c r="T254" s="184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85" t="s">
        <v>415</v>
      </c>
      <c r="AT254" s="185" t="s">
        <v>323</v>
      </c>
      <c r="AU254" s="185" t="s">
        <v>85</v>
      </c>
      <c r="AY254" s="19" t="s">
        <v>321</v>
      </c>
      <c r="BE254" s="186">
        <f>IF(N254="základní",J254,0)</f>
        <v>0</v>
      </c>
      <c r="BF254" s="186">
        <f>IF(N254="snížená",J254,0)</f>
        <v>0</v>
      </c>
      <c r="BG254" s="186">
        <f>IF(N254="zákl. přenesená",J254,0)</f>
        <v>0</v>
      </c>
      <c r="BH254" s="186">
        <f>IF(N254="sníž. přenesená",J254,0)</f>
        <v>0</v>
      </c>
      <c r="BI254" s="186">
        <f>IF(N254="nulová",J254,0)</f>
        <v>0</v>
      </c>
      <c r="BJ254" s="19" t="s">
        <v>8</v>
      </c>
      <c r="BK254" s="186">
        <f>ROUND(I254*H254,0)</f>
        <v>0</v>
      </c>
      <c r="BL254" s="19" t="s">
        <v>415</v>
      </c>
      <c r="BM254" s="185" t="s">
        <v>1465</v>
      </c>
    </row>
    <row r="255" s="2" customFormat="1" ht="44.25" customHeight="1">
      <c r="A255" s="38"/>
      <c r="B255" s="173"/>
      <c r="C255" s="174" t="s">
        <v>933</v>
      </c>
      <c r="D255" s="174" t="s">
        <v>323</v>
      </c>
      <c r="E255" s="175" t="s">
        <v>3420</v>
      </c>
      <c r="F255" s="176" t="s">
        <v>3421</v>
      </c>
      <c r="G255" s="177" t="s">
        <v>2939</v>
      </c>
      <c r="H255" s="178">
        <v>2</v>
      </c>
      <c r="I255" s="179"/>
      <c r="J255" s="180">
        <f>ROUND(I255*H255,0)</f>
        <v>0</v>
      </c>
      <c r="K255" s="176" t="s">
        <v>327</v>
      </c>
      <c r="L255" s="39"/>
      <c r="M255" s="181" t="s">
        <v>1</v>
      </c>
      <c r="N255" s="182" t="s">
        <v>42</v>
      </c>
      <c r="O255" s="77"/>
      <c r="P255" s="183">
        <f>O255*H255</f>
        <v>0</v>
      </c>
      <c r="Q255" s="183">
        <v>0</v>
      </c>
      <c r="R255" s="183">
        <f>Q255*H255</f>
        <v>0</v>
      </c>
      <c r="S255" s="183">
        <v>0</v>
      </c>
      <c r="T255" s="184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185" t="s">
        <v>415</v>
      </c>
      <c r="AT255" s="185" t="s">
        <v>323</v>
      </c>
      <c r="AU255" s="185" t="s">
        <v>85</v>
      </c>
      <c r="AY255" s="19" t="s">
        <v>321</v>
      </c>
      <c r="BE255" s="186">
        <f>IF(N255="základní",J255,0)</f>
        <v>0</v>
      </c>
      <c r="BF255" s="186">
        <f>IF(N255="snížená",J255,0)</f>
        <v>0</v>
      </c>
      <c r="BG255" s="186">
        <f>IF(N255="zákl. přenesená",J255,0)</f>
        <v>0</v>
      </c>
      <c r="BH255" s="186">
        <f>IF(N255="sníž. přenesená",J255,0)</f>
        <v>0</v>
      </c>
      <c r="BI255" s="186">
        <f>IF(N255="nulová",J255,0)</f>
        <v>0</v>
      </c>
      <c r="BJ255" s="19" t="s">
        <v>8</v>
      </c>
      <c r="BK255" s="186">
        <f>ROUND(I255*H255,0)</f>
        <v>0</v>
      </c>
      <c r="BL255" s="19" t="s">
        <v>415</v>
      </c>
      <c r="BM255" s="185" t="s">
        <v>1474</v>
      </c>
    </row>
    <row r="256" s="2" customFormat="1" ht="24.15" customHeight="1">
      <c r="A256" s="38"/>
      <c r="B256" s="173"/>
      <c r="C256" s="174" t="s">
        <v>937</v>
      </c>
      <c r="D256" s="174" t="s">
        <v>323</v>
      </c>
      <c r="E256" s="175" t="s">
        <v>3422</v>
      </c>
      <c r="F256" s="176" t="s">
        <v>3423</v>
      </c>
      <c r="G256" s="177" t="s">
        <v>2939</v>
      </c>
      <c r="H256" s="178">
        <v>5</v>
      </c>
      <c r="I256" s="179"/>
      <c r="J256" s="180">
        <f>ROUND(I256*H256,0)</f>
        <v>0</v>
      </c>
      <c r="K256" s="176" t="s">
        <v>327</v>
      </c>
      <c r="L256" s="39"/>
      <c r="M256" s="181" t="s">
        <v>1</v>
      </c>
      <c r="N256" s="182" t="s">
        <v>42</v>
      </c>
      <c r="O256" s="77"/>
      <c r="P256" s="183">
        <f>O256*H256</f>
        <v>0</v>
      </c>
      <c r="Q256" s="183">
        <v>0</v>
      </c>
      <c r="R256" s="183">
        <f>Q256*H256</f>
        <v>0</v>
      </c>
      <c r="S256" s="183">
        <v>0</v>
      </c>
      <c r="T256" s="184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185" t="s">
        <v>415</v>
      </c>
      <c r="AT256" s="185" t="s">
        <v>323</v>
      </c>
      <c r="AU256" s="185" t="s">
        <v>85</v>
      </c>
      <c r="AY256" s="19" t="s">
        <v>321</v>
      </c>
      <c r="BE256" s="186">
        <f>IF(N256="základní",J256,0)</f>
        <v>0</v>
      </c>
      <c r="BF256" s="186">
        <f>IF(N256="snížená",J256,0)</f>
        <v>0</v>
      </c>
      <c r="BG256" s="186">
        <f>IF(N256="zákl. přenesená",J256,0)</f>
        <v>0</v>
      </c>
      <c r="BH256" s="186">
        <f>IF(N256="sníž. přenesená",J256,0)</f>
        <v>0</v>
      </c>
      <c r="BI256" s="186">
        <f>IF(N256="nulová",J256,0)</f>
        <v>0</v>
      </c>
      <c r="BJ256" s="19" t="s">
        <v>8</v>
      </c>
      <c r="BK256" s="186">
        <f>ROUND(I256*H256,0)</f>
        <v>0</v>
      </c>
      <c r="BL256" s="19" t="s">
        <v>415</v>
      </c>
      <c r="BM256" s="185" t="s">
        <v>1484</v>
      </c>
    </row>
    <row r="257" s="2" customFormat="1" ht="16.5" customHeight="1">
      <c r="A257" s="38"/>
      <c r="B257" s="173"/>
      <c r="C257" s="174" t="s">
        <v>954</v>
      </c>
      <c r="D257" s="174" t="s">
        <v>323</v>
      </c>
      <c r="E257" s="175" t="s">
        <v>3424</v>
      </c>
      <c r="F257" s="176" t="s">
        <v>3425</v>
      </c>
      <c r="G257" s="177" t="s">
        <v>2939</v>
      </c>
      <c r="H257" s="178">
        <v>16</v>
      </c>
      <c r="I257" s="179"/>
      <c r="J257" s="180">
        <f>ROUND(I257*H257,0)</f>
        <v>0</v>
      </c>
      <c r="K257" s="176" t="s">
        <v>327</v>
      </c>
      <c r="L257" s="39"/>
      <c r="M257" s="181" t="s">
        <v>1</v>
      </c>
      <c r="N257" s="182" t="s">
        <v>42</v>
      </c>
      <c r="O257" s="77"/>
      <c r="P257" s="183">
        <f>O257*H257</f>
        <v>0</v>
      </c>
      <c r="Q257" s="183">
        <v>0</v>
      </c>
      <c r="R257" s="183">
        <f>Q257*H257</f>
        <v>0</v>
      </c>
      <c r="S257" s="183">
        <v>0</v>
      </c>
      <c r="T257" s="184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185" t="s">
        <v>415</v>
      </c>
      <c r="AT257" s="185" t="s">
        <v>323</v>
      </c>
      <c r="AU257" s="185" t="s">
        <v>85</v>
      </c>
      <c r="AY257" s="19" t="s">
        <v>321</v>
      </c>
      <c r="BE257" s="186">
        <f>IF(N257="základní",J257,0)</f>
        <v>0</v>
      </c>
      <c r="BF257" s="186">
        <f>IF(N257="snížená",J257,0)</f>
        <v>0</v>
      </c>
      <c r="BG257" s="186">
        <f>IF(N257="zákl. přenesená",J257,0)</f>
        <v>0</v>
      </c>
      <c r="BH257" s="186">
        <f>IF(N257="sníž. přenesená",J257,0)</f>
        <v>0</v>
      </c>
      <c r="BI257" s="186">
        <f>IF(N257="nulová",J257,0)</f>
        <v>0</v>
      </c>
      <c r="BJ257" s="19" t="s">
        <v>8</v>
      </c>
      <c r="BK257" s="186">
        <f>ROUND(I257*H257,0)</f>
        <v>0</v>
      </c>
      <c r="BL257" s="19" t="s">
        <v>415</v>
      </c>
      <c r="BM257" s="185" t="s">
        <v>1497</v>
      </c>
    </row>
    <row r="258" s="2" customFormat="1" ht="16.5" customHeight="1">
      <c r="A258" s="38"/>
      <c r="B258" s="173"/>
      <c r="C258" s="174" t="s">
        <v>958</v>
      </c>
      <c r="D258" s="174" t="s">
        <v>323</v>
      </c>
      <c r="E258" s="175" t="s">
        <v>3426</v>
      </c>
      <c r="F258" s="176" t="s">
        <v>3427</v>
      </c>
      <c r="G258" s="177" t="s">
        <v>2939</v>
      </c>
      <c r="H258" s="178">
        <v>1</v>
      </c>
      <c r="I258" s="179"/>
      <c r="J258" s="180">
        <f>ROUND(I258*H258,0)</f>
        <v>0</v>
      </c>
      <c r="K258" s="176" t="s">
        <v>327</v>
      </c>
      <c r="L258" s="39"/>
      <c r="M258" s="181" t="s">
        <v>1</v>
      </c>
      <c r="N258" s="182" t="s">
        <v>42</v>
      </c>
      <c r="O258" s="77"/>
      <c r="P258" s="183">
        <f>O258*H258</f>
        <v>0</v>
      </c>
      <c r="Q258" s="183">
        <v>0</v>
      </c>
      <c r="R258" s="183">
        <f>Q258*H258</f>
        <v>0</v>
      </c>
      <c r="S258" s="183">
        <v>0</v>
      </c>
      <c r="T258" s="184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185" t="s">
        <v>415</v>
      </c>
      <c r="AT258" s="185" t="s">
        <v>323</v>
      </c>
      <c r="AU258" s="185" t="s">
        <v>85</v>
      </c>
      <c r="AY258" s="19" t="s">
        <v>321</v>
      </c>
      <c r="BE258" s="186">
        <f>IF(N258="základní",J258,0)</f>
        <v>0</v>
      </c>
      <c r="BF258" s="186">
        <f>IF(N258="snížená",J258,0)</f>
        <v>0</v>
      </c>
      <c r="BG258" s="186">
        <f>IF(N258="zákl. přenesená",J258,0)</f>
        <v>0</v>
      </c>
      <c r="BH258" s="186">
        <f>IF(N258="sníž. přenesená",J258,0)</f>
        <v>0</v>
      </c>
      <c r="BI258" s="186">
        <f>IF(N258="nulová",J258,0)</f>
        <v>0</v>
      </c>
      <c r="BJ258" s="19" t="s">
        <v>8</v>
      </c>
      <c r="BK258" s="186">
        <f>ROUND(I258*H258,0)</f>
        <v>0</v>
      </c>
      <c r="BL258" s="19" t="s">
        <v>415</v>
      </c>
      <c r="BM258" s="185" t="s">
        <v>1508</v>
      </c>
    </row>
    <row r="259" s="2" customFormat="1" ht="24.15" customHeight="1">
      <c r="A259" s="38"/>
      <c r="B259" s="173"/>
      <c r="C259" s="174" t="s">
        <v>962</v>
      </c>
      <c r="D259" s="174" t="s">
        <v>323</v>
      </c>
      <c r="E259" s="175" t="s">
        <v>3428</v>
      </c>
      <c r="F259" s="176" t="s">
        <v>3429</v>
      </c>
      <c r="G259" s="177" t="s">
        <v>418</v>
      </c>
      <c r="H259" s="178">
        <v>16</v>
      </c>
      <c r="I259" s="179"/>
      <c r="J259" s="180">
        <f>ROUND(I259*H259,0)</f>
        <v>0</v>
      </c>
      <c r="K259" s="176" t="s">
        <v>327</v>
      </c>
      <c r="L259" s="39"/>
      <c r="M259" s="181" t="s">
        <v>1</v>
      </c>
      <c r="N259" s="182" t="s">
        <v>42</v>
      </c>
      <c r="O259" s="77"/>
      <c r="P259" s="183">
        <f>O259*H259</f>
        <v>0</v>
      </c>
      <c r="Q259" s="183">
        <v>0</v>
      </c>
      <c r="R259" s="183">
        <f>Q259*H259</f>
        <v>0</v>
      </c>
      <c r="S259" s="183">
        <v>0</v>
      </c>
      <c r="T259" s="184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185" t="s">
        <v>415</v>
      </c>
      <c r="AT259" s="185" t="s">
        <v>323</v>
      </c>
      <c r="AU259" s="185" t="s">
        <v>85</v>
      </c>
      <c r="AY259" s="19" t="s">
        <v>321</v>
      </c>
      <c r="BE259" s="186">
        <f>IF(N259="základní",J259,0)</f>
        <v>0</v>
      </c>
      <c r="BF259" s="186">
        <f>IF(N259="snížená",J259,0)</f>
        <v>0</v>
      </c>
      <c r="BG259" s="186">
        <f>IF(N259="zákl. přenesená",J259,0)</f>
        <v>0</v>
      </c>
      <c r="BH259" s="186">
        <f>IF(N259="sníž. přenesená",J259,0)</f>
        <v>0</v>
      </c>
      <c r="BI259" s="186">
        <f>IF(N259="nulová",J259,0)</f>
        <v>0</v>
      </c>
      <c r="BJ259" s="19" t="s">
        <v>8</v>
      </c>
      <c r="BK259" s="186">
        <f>ROUND(I259*H259,0)</f>
        <v>0</v>
      </c>
      <c r="BL259" s="19" t="s">
        <v>415</v>
      </c>
      <c r="BM259" s="185" t="s">
        <v>1516</v>
      </c>
    </row>
    <row r="260" s="2" customFormat="1" ht="24.15" customHeight="1">
      <c r="A260" s="38"/>
      <c r="B260" s="173"/>
      <c r="C260" s="174" t="s">
        <v>966</v>
      </c>
      <c r="D260" s="174" t="s">
        <v>323</v>
      </c>
      <c r="E260" s="175" t="s">
        <v>3430</v>
      </c>
      <c r="F260" s="176" t="s">
        <v>3431</v>
      </c>
      <c r="G260" s="177" t="s">
        <v>418</v>
      </c>
      <c r="H260" s="178">
        <v>3</v>
      </c>
      <c r="I260" s="179"/>
      <c r="J260" s="180">
        <f>ROUND(I260*H260,0)</f>
        <v>0</v>
      </c>
      <c r="K260" s="176" t="s">
        <v>327</v>
      </c>
      <c r="L260" s="39"/>
      <c r="M260" s="181" t="s">
        <v>1</v>
      </c>
      <c r="N260" s="182" t="s">
        <v>42</v>
      </c>
      <c r="O260" s="77"/>
      <c r="P260" s="183">
        <f>O260*H260</f>
        <v>0</v>
      </c>
      <c r="Q260" s="183">
        <v>0</v>
      </c>
      <c r="R260" s="183">
        <f>Q260*H260</f>
        <v>0</v>
      </c>
      <c r="S260" s="183">
        <v>0</v>
      </c>
      <c r="T260" s="184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85" t="s">
        <v>415</v>
      </c>
      <c r="AT260" s="185" t="s">
        <v>323</v>
      </c>
      <c r="AU260" s="185" t="s">
        <v>85</v>
      </c>
      <c r="AY260" s="19" t="s">
        <v>321</v>
      </c>
      <c r="BE260" s="186">
        <f>IF(N260="základní",J260,0)</f>
        <v>0</v>
      </c>
      <c r="BF260" s="186">
        <f>IF(N260="snížená",J260,0)</f>
        <v>0</v>
      </c>
      <c r="BG260" s="186">
        <f>IF(N260="zákl. přenesená",J260,0)</f>
        <v>0</v>
      </c>
      <c r="BH260" s="186">
        <f>IF(N260="sníž. přenesená",J260,0)</f>
        <v>0</v>
      </c>
      <c r="BI260" s="186">
        <f>IF(N260="nulová",J260,0)</f>
        <v>0</v>
      </c>
      <c r="BJ260" s="19" t="s">
        <v>8</v>
      </c>
      <c r="BK260" s="186">
        <f>ROUND(I260*H260,0)</f>
        <v>0</v>
      </c>
      <c r="BL260" s="19" t="s">
        <v>415</v>
      </c>
      <c r="BM260" s="185" t="s">
        <v>1528</v>
      </c>
    </row>
    <row r="261" s="2" customFormat="1" ht="24.15" customHeight="1">
      <c r="A261" s="38"/>
      <c r="B261" s="173"/>
      <c r="C261" s="174" t="s">
        <v>970</v>
      </c>
      <c r="D261" s="174" t="s">
        <v>323</v>
      </c>
      <c r="E261" s="175" t="s">
        <v>3432</v>
      </c>
      <c r="F261" s="176" t="s">
        <v>3433</v>
      </c>
      <c r="G261" s="177" t="s">
        <v>418</v>
      </c>
      <c r="H261" s="178">
        <v>1</v>
      </c>
      <c r="I261" s="179"/>
      <c r="J261" s="180">
        <f>ROUND(I261*H261,0)</f>
        <v>0</v>
      </c>
      <c r="K261" s="176" t="s">
        <v>327</v>
      </c>
      <c r="L261" s="39"/>
      <c r="M261" s="181" t="s">
        <v>1</v>
      </c>
      <c r="N261" s="182" t="s">
        <v>42</v>
      </c>
      <c r="O261" s="77"/>
      <c r="P261" s="183">
        <f>O261*H261</f>
        <v>0</v>
      </c>
      <c r="Q261" s="183">
        <v>0</v>
      </c>
      <c r="R261" s="183">
        <f>Q261*H261</f>
        <v>0</v>
      </c>
      <c r="S261" s="183">
        <v>0</v>
      </c>
      <c r="T261" s="184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185" t="s">
        <v>415</v>
      </c>
      <c r="AT261" s="185" t="s">
        <v>323</v>
      </c>
      <c r="AU261" s="185" t="s">
        <v>85</v>
      </c>
      <c r="AY261" s="19" t="s">
        <v>321</v>
      </c>
      <c r="BE261" s="186">
        <f>IF(N261="základní",J261,0)</f>
        <v>0</v>
      </c>
      <c r="BF261" s="186">
        <f>IF(N261="snížená",J261,0)</f>
        <v>0</v>
      </c>
      <c r="BG261" s="186">
        <f>IF(N261="zákl. přenesená",J261,0)</f>
        <v>0</v>
      </c>
      <c r="BH261" s="186">
        <f>IF(N261="sníž. přenesená",J261,0)</f>
        <v>0</v>
      </c>
      <c r="BI261" s="186">
        <f>IF(N261="nulová",J261,0)</f>
        <v>0</v>
      </c>
      <c r="BJ261" s="19" t="s">
        <v>8</v>
      </c>
      <c r="BK261" s="186">
        <f>ROUND(I261*H261,0)</f>
        <v>0</v>
      </c>
      <c r="BL261" s="19" t="s">
        <v>415</v>
      </c>
      <c r="BM261" s="185" t="s">
        <v>1538</v>
      </c>
    </row>
    <row r="262" s="2" customFormat="1" ht="24.15" customHeight="1">
      <c r="A262" s="38"/>
      <c r="B262" s="173"/>
      <c r="C262" s="174" t="s">
        <v>974</v>
      </c>
      <c r="D262" s="174" t="s">
        <v>323</v>
      </c>
      <c r="E262" s="175" t="s">
        <v>3434</v>
      </c>
      <c r="F262" s="176" t="s">
        <v>3435</v>
      </c>
      <c r="G262" s="177" t="s">
        <v>418</v>
      </c>
      <c r="H262" s="178">
        <v>3</v>
      </c>
      <c r="I262" s="179"/>
      <c r="J262" s="180">
        <f>ROUND(I262*H262,0)</f>
        <v>0</v>
      </c>
      <c r="K262" s="176" t="s">
        <v>327</v>
      </c>
      <c r="L262" s="39"/>
      <c r="M262" s="181" t="s">
        <v>1</v>
      </c>
      <c r="N262" s="182" t="s">
        <v>42</v>
      </c>
      <c r="O262" s="77"/>
      <c r="P262" s="183">
        <f>O262*H262</f>
        <v>0</v>
      </c>
      <c r="Q262" s="183">
        <v>0</v>
      </c>
      <c r="R262" s="183">
        <f>Q262*H262</f>
        <v>0</v>
      </c>
      <c r="S262" s="183">
        <v>0</v>
      </c>
      <c r="T262" s="184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185" t="s">
        <v>415</v>
      </c>
      <c r="AT262" s="185" t="s">
        <v>323</v>
      </c>
      <c r="AU262" s="185" t="s">
        <v>85</v>
      </c>
      <c r="AY262" s="19" t="s">
        <v>321</v>
      </c>
      <c r="BE262" s="186">
        <f>IF(N262="základní",J262,0)</f>
        <v>0</v>
      </c>
      <c r="BF262" s="186">
        <f>IF(N262="snížená",J262,0)</f>
        <v>0</v>
      </c>
      <c r="BG262" s="186">
        <f>IF(N262="zákl. přenesená",J262,0)</f>
        <v>0</v>
      </c>
      <c r="BH262" s="186">
        <f>IF(N262="sníž. přenesená",J262,0)</f>
        <v>0</v>
      </c>
      <c r="BI262" s="186">
        <f>IF(N262="nulová",J262,0)</f>
        <v>0</v>
      </c>
      <c r="BJ262" s="19" t="s">
        <v>8</v>
      </c>
      <c r="BK262" s="186">
        <f>ROUND(I262*H262,0)</f>
        <v>0</v>
      </c>
      <c r="BL262" s="19" t="s">
        <v>415</v>
      </c>
      <c r="BM262" s="185" t="s">
        <v>1547</v>
      </c>
    </row>
    <row r="263" s="2" customFormat="1" ht="16.5" customHeight="1">
      <c r="A263" s="38"/>
      <c r="B263" s="173"/>
      <c r="C263" s="174" t="s">
        <v>978</v>
      </c>
      <c r="D263" s="174" t="s">
        <v>323</v>
      </c>
      <c r="E263" s="175" t="s">
        <v>3436</v>
      </c>
      <c r="F263" s="176" t="s">
        <v>3437</v>
      </c>
      <c r="G263" s="177" t="s">
        <v>418</v>
      </c>
      <c r="H263" s="178">
        <v>5</v>
      </c>
      <c r="I263" s="179"/>
      <c r="J263" s="180">
        <f>ROUND(I263*H263,0)</f>
        <v>0</v>
      </c>
      <c r="K263" s="176" t="s">
        <v>327</v>
      </c>
      <c r="L263" s="39"/>
      <c r="M263" s="181" t="s">
        <v>1</v>
      </c>
      <c r="N263" s="182" t="s">
        <v>42</v>
      </c>
      <c r="O263" s="77"/>
      <c r="P263" s="183">
        <f>O263*H263</f>
        <v>0</v>
      </c>
      <c r="Q263" s="183">
        <v>0</v>
      </c>
      <c r="R263" s="183">
        <f>Q263*H263</f>
        <v>0</v>
      </c>
      <c r="S263" s="183">
        <v>0</v>
      </c>
      <c r="T263" s="184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185" t="s">
        <v>415</v>
      </c>
      <c r="AT263" s="185" t="s">
        <v>323</v>
      </c>
      <c r="AU263" s="185" t="s">
        <v>85</v>
      </c>
      <c r="AY263" s="19" t="s">
        <v>321</v>
      </c>
      <c r="BE263" s="186">
        <f>IF(N263="základní",J263,0)</f>
        <v>0</v>
      </c>
      <c r="BF263" s="186">
        <f>IF(N263="snížená",J263,0)</f>
        <v>0</v>
      </c>
      <c r="BG263" s="186">
        <f>IF(N263="zákl. přenesená",J263,0)</f>
        <v>0</v>
      </c>
      <c r="BH263" s="186">
        <f>IF(N263="sníž. přenesená",J263,0)</f>
        <v>0</v>
      </c>
      <c r="BI263" s="186">
        <f>IF(N263="nulová",J263,0)</f>
        <v>0</v>
      </c>
      <c r="BJ263" s="19" t="s">
        <v>8</v>
      </c>
      <c r="BK263" s="186">
        <f>ROUND(I263*H263,0)</f>
        <v>0</v>
      </c>
      <c r="BL263" s="19" t="s">
        <v>415</v>
      </c>
      <c r="BM263" s="185" t="s">
        <v>1555</v>
      </c>
    </row>
    <row r="264" s="2" customFormat="1" ht="49.05" customHeight="1">
      <c r="A264" s="38"/>
      <c r="B264" s="173"/>
      <c r="C264" s="174" t="s">
        <v>982</v>
      </c>
      <c r="D264" s="174" t="s">
        <v>323</v>
      </c>
      <c r="E264" s="175" t="s">
        <v>3438</v>
      </c>
      <c r="F264" s="176" t="s">
        <v>3439</v>
      </c>
      <c r="G264" s="177" t="s">
        <v>349</v>
      </c>
      <c r="H264" s="178">
        <v>0.74299999999999999</v>
      </c>
      <c r="I264" s="179"/>
      <c r="J264" s="180">
        <f>ROUND(I264*H264,0)</f>
        <v>0</v>
      </c>
      <c r="K264" s="176" t="s">
        <v>327</v>
      </c>
      <c r="L264" s="39"/>
      <c r="M264" s="181" t="s">
        <v>1</v>
      </c>
      <c r="N264" s="182" t="s">
        <v>42</v>
      </c>
      <c r="O264" s="77"/>
      <c r="P264" s="183">
        <f>O264*H264</f>
        <v>0</v>
      </c>
      <c r="Q264" s="183">
        <v>0</v>
      </c>
      <c r="R264" s="183">
        <f>Q264*H264</f>
        <v>0</v>
      </c>
      <c r="S264" s="183">
        <v>0</v>
      </c>
      <c r="T264" s="184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185" t="s">
        <v>415</v>
      </c>
      <c r="AT264" s="185" t="s">
        <v>323</v>
      </c>
      <c r="AU264" s="185" t="s">
        <v>85</v>
      </c>
      <c r="AY264" s="19" t="s">
        <v>321</v>
      </c>
      <c r="BE264" s="186">
        <f>IF(N264="základní",J264,0)</f>
        <v>0</v>
      </c>
      <c r="BF264" s="186">
        <f>IF(N264="snížená",J264,0)</f>
        <v>0</v>
      </c>
      <c r="BG264" s="186">
        <f>IF(N264="zákl. přenesená",J264,0)</f>
        <v>0</v>
      </c>
      <c r="BH264" s="186">
        <f>IF(N264="sníž. přenesená",J264,0)</f>
        <v>0</v>
      </c>
      <c r="BI264" s="186">
        <f>IF(N264="nulová",J264,0)</f>
        <v>0</v>
      </c>
      <c r="BJ264" s="19" t="s">
        <v>8</v>
      </c>
      <c r="BK264" s="186">
        <f>ROUND(I264*H264,0)</f>
        <v>0</v>
      </c>
      <c r="BL264" s="19" t="s">
        <v>415</v>
      </c>
      <c r="BM264" s="185" t="s">
        <v>1564</v>
      </c>
    </row>
    <row r="265" s="12" customFormat="1" ht="22.8" customHeight="1">
      <c r="A265" s="12"/>
      <c r="B265" s="160"/>
      <c r="C265" s="12"/>
      <c r="D265" s="161" t="s">
        <v>76</v>
      </c>
      <c r="E265" s="171" t="s">
        <v>3440</v>
      </c>
      <c r="F265" s="171" t="s">
        <v>3441</v>
      </c>
      <c r="G265" s="12"/>
      <c r="H265" s="12"/>
      <c r="I265" s="163"/>
      <c r="J265" s="172">
        <f>BK265</f>
        <v>0</v>
      </c>
      <c r="K265" s="12"/>
      <c r="L265" s="160"/>
      <c r="M265" s="165"/>
      <c r="N265" s="166"/>
      <c r="O265" s="166"/>
      <c r="P265" s="167">
        <f>SUM(P266:P268)</f>
        <v>0</v>
      </c>
      <c r="Q265" s="166"/>
      <c r="R265" s="167">
        <f>SUM(R266:R268)</f>
        <v>0</v>
      </c>
      <c r="S265" s="166"/>
      <c r="T265" s="168">
        <f>SUM(T266:T268)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161" t="s">
        <v>85</v>
      </c>
      <c r="AT265" s="169" t="s">
        <v>76</v>
      </c>
      <c r="AU265" s="169" t="s">
        <v>8</v>
      </c>
      <c r="AY265" s="161" t="s">
        <v>321</v>
      </c>
      <c r="BK265" s="170">
        <f>SUM(BK266:BK268)</f>
        <v>0</v>
      </c>
    </row>
    <row r="266" s="2" customFormat="1" ht="33" customHeight="1">
      <c r="A266" s="38"/>
      <c r="B266" s="173"/>
      <c r="C266" s="174" t="s">
        <v>986</v>
      </c>
      <c r="D266" s="174" t="s">
        <v>323</v>
      </c>
      <c r="E266" s="175" t="s">
        <v>3442</v>
      </c>
      <c r="F266" s="176" t="s">
        <v>3443</v>
      </c>
      <c r="G266" s="177" t="s">
        <v>2939</v>
      </c>
      <c r="H266" s="178">
        <v>1</v>
      </c>
      <c r="I266" s="179"/>
      <c r="J266" s="180">
        <f>ROUND(I266*H266,0)</f>
        <v>0</v>
      </c>
      <c r="K266" s="176" t="s">
        <v>327</v>
      </c>
      <c r="L266" s="39"/>
      <c r="M266" s="181" t="s">
        <v>1</v>
      </c>
      <c r="N266" s="182" t="s">
        <v>42</v>
      </c>
      <c r="O266" s="77"/>
      <c r="P266" s="183">
        <f>O266*H266</f>
        <v>0</v>
      </c>
      <c r="Q266" s="183">
        <v>0</v>
      </c>
      <c r="R266" s="183">
        <f>Q266*H266</f>
        <v>0</v>
      </c>
      <c r="S266" s="183">
        <v>0</v>
      </c>
      <c r="T266" s="184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185" t="s">
        <v>415</v>
      </c>
      <c r="AT266" s="185" t="s">
        <v>323</v>
      </c>
      <c r="AU266" s="185" t="s">
        <v>85</v>
      </c>
      <c r="AY266" s="19" t="s">
        <v>321</v>
      </c>
      <c r="BE266" s="186">
        <f>IF(N266="základní",J266,0)</f>
        <v>0</v>
      </c>
      <c r="BF266" s="186">
        <f>IF(N266="snížená",J266,0)</f>
        <v>0</v>
      </c>
      <c r="BG266" s="186">
        <f>IF(N266="zákl. přenesená",J266,0)</f>
        <v>0</v>
      </c>
      <c r="BH266" s="186">
        <f>IF(N266="sníž. přenesená",J266,0)</f>
        <v>0</v>
      </c>
      <c r="BI266" s="186">
        <f>IF(N266="nulová",J266,0)</f>
        <v>0</v>
      </c>
      <c r="BJ266" s="19" t="s">
        <v>8</v>
      </c>
      <c r="BK266" s="186">
        <f>ROUND(I266*H266,0)</f>
        <v>0</v>
      </c>
      <c r="BL266" s="19" t="s">
        <v>415</v>
      </c>
      <c r="BM266" s="185" t="s">
        <v>1573</v>
      </c>
    </row>
    <row r="267" s="2" customFormat="1" ht="37.8" customHeight="1">
      <c r="A267" s="38"/>
      <c r="B267" s="173"/>
      <c r="C267" s="174" t="s">
        <v>990</v>
      </c>
      <c r="D267" s="174" t="s">
        <v>323</v>
      </c>
      <c r="E267" s="175" t="s">
        <v>3444</v>
      </c>
      <c r="F267" s="176" t="s">
        <v>3445</v>
      </c>
      <c r="G267" s="177" t="s">
        <v>2939</v>
      </c>
      <c r="H267" s="178">
        <v>9</v>
      </c>
      <c r="I267" s="179"/>
      <c r="J267" s="180">
        <f>ROUND(I267*H267,0)</f>
        <v>0</v>
      </c>
      <c r="K267" s="176" t="s">
        <v>327</v>
      </c>
      <c r="L267" s="39"/>
      <c r="M267" s="181" t="s">
        <v>1</v>
      </c>
      <c r="N267" s="182" t="s">
        <v>42</v>
      </c>
      <c r="O267" s="77"/>
      <c r="P267" s="183">
        <f>O267*H267</f>
        <v>0</v>
      </c>
      <c r="Q267" s="183">
        <v>0</v>
      </c>
      <c r="R267" s="183">
        <f>Q267*H267</f>
        <v>0</v>
      </c>
      <c r="S267" s="183">
        <v>0</v>
      </c>
      <c r="T267" s="184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185" t="s">
        <v>415</v>
      </c>
      <c r="AT267" s="185" t="s">
        <v>323</v>
      </c>
      <c r="AU267" s="185" t="s">
        <v>85</v>
      </c>
      <c r="AY267" s="19" t="s">
        <v>321</v>
      </c>
      <c r="BE267" s="186">
        <f>IF(N267="základní",J267,0)</f>
        <v>0</v>
      </c>
      <c r="BF267" s="186">
        <f>IF(N267="snížená",J267,0)</f>
        <v>0</v>
      </c>
      <c r="BG267" s="186">
        <f>IF(N267="zákl. přenesená",J267,0)</f>
        <v>0</v>
      </c>
      <c r="BH267" s="186">
        <f>IF(N267="sníž. přenesená",J267,0)</f>
        <v>0</v>
      </c>
      <c r="BI267" s="186">
        <f>IF(N267="nulová",J267,0)</f>
        <v>0</v>
      </c>
      <c r="BJ267" s="19" t="s">
        <v>8</v>
      </c>
      <c r="BK267" s="186">
        <f>ROUND(I267*H267,0)</f>
        <v>0</v>
      </c>
      <c r="BL267" s="19" t="s">
        <v>415</v>
      </c>
      <c r="BM267" s="185" t="s">
        <v>1583</v>
      </c>
    </row>
    <row r="268" s="2" customFormat="1" ht="49.05" customHeight="1">
      <c r="A268" s="38"/>
      <c r="B268" s="173"/>
      <c r="C268" s="174" t="s">
        <v>996</v>
      </c>
      <c r="D268" s="174" t="s">
        <v>323</v>
      </c>
      <c r="E268" s="175" t="s">
        <v>3446</v>
      </c>
      <c r="F268" s="176" t="s">
        <v>3447</v>
      </c>
      <c r="G268" s="177" t="s">
        <v>349</v>
      </c>
      <c r="H268" s="178">
        <v>0.16400000000000001</v>
      </c>
      <c r="I268" s="179"/>
      <c r="J268" s="180">
        <f>ROUND(I268*H268,0)</f>
        <v>0</v>
      </c>
      <c r="K268" s="176" t="s">
        <v>327</v>
      </c>
      <c r="L268" s="39"/>
      <c r="M268" s="181" t="s">
        <v>1</v>
      </c>
      <c r="N268" s="182" t="s">
        <v>42</v>
      </c>
      <c r="O268" s="77"/>
      <c r="P268" s="183">
        <f>O268*H268</f>
        <v>0</v>
      </c>
      <c r="Q268" s="183">
        <v>0</v>
      </c>
      <c r="R268" s="183">
        <f>Q268*H268</f>
        <v>0</v>
      </c>
      <c r="S268" s="183">
        <v>0</v>
      </c>
      <c r="T268" s="184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185" t="s">
        <v>415</v>
      </c>
      <c r="AT268" s="185" t="s">
        <v>323</v>
      </c>
      <c r="AU268" s="185" t="s">
        <v>85</v>
      </c>
      <c r="AY268" s="19" t="s">
        <v>321</v>
      </c>
      <c r="BE268" s="186">
        <f>IF(N268="základní",J268,0)</f>
        <v>0</v>
      </c>
      <c r="BF268" s="186">
        <f>IF(N268="snížená",J268,0)</f>
        <v>0</v>
      </c>
      <c r="BG268" s="186">
        <f>IF(N268="zákl. přenesená",J268,0)</f>
        <v>0</v>
      </c>
      <c r="BH268" s="186">
        <f>IF(N268="sníž. přenesená",J268,0)</f>
        <v>0</v>
      </c>
      <c r="BI268" s="186">
        <f>IF(N268="nulová",J268,0)</f>
        <v>0</v>
      </c>
      <c r="BJ268" s="19" t="s">
        <v>8</v>
      </c>
      <c r="BK268" s="186">
        <f>ROUND(I268*H268,0)</f>
        <v>0</v>
      </c>
      <c r="BL268" s="19" t="s">
        <v>415</v>
      </c>
      <c r="BM268" s="185" t="s">
        <v>1597</v>
      </c>
    </row>
    <row r="269" s="12" customFormat="1" ht="25.92" customHeight="1">
      <c r="A269" s="12"/>
      <c r="B269" s="160"/>
      <c r="C269" s="12"/>
      <c r="D269" s="161" t="s">
        <v>76</v>
      </c>
      <c r="E269" s="162" t="s">
        <v>2912</v>
      </c>
      <c r="F269" s="162" t="s">
        <v>2913</v>
      </c>
      <c r="G269" s="12"/>
      <c r="H269" s="12"/>
      <c r="I269" s="163"/>
      <c r="J269" s="164">
        <f>BK269</f>
        <v>0</v>
      </c>
      <c r="K269" s="12"/>
      <c r="L269" s="160"/>
      <c r="M269" s="165"/>
      <c r="N269" s="166"/>
      <c r="O269" s="166"/>
      <c r="P269" s="167">
        <f>P270</f>
        <v>0</v>
      </c>
      <c r="Q269" s="166"/>
      <c r="R269" s="167">
        <f>R270</f>
        <v>0</v>
      </c>
      <c r="S269" s="166"/>
      <c r="T269" s="168">
        <f>T270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161" t="s">
        <v>91</v>
      </c>
      <c r="AT269" s="169" t="s">
        <v>76</v>
      </c>
      <c r="AU269" s="169" t="s">
        <v>77</v>
      </c>
      <c r="AY269" s="161" t="s">
        <v>321</v>
      </c>
      <c r="BK269" s="170">
        <f>BK270</f>
        <v>0</v>
      </c>
    </row>
    <row r="270" s="2" customFormat="1" ht="24.15" customHeight="1">
      <c r="A270" s="38"/>
      <c r="B270" s="173"/>
      <c r="C270" s="174" t="s">
        <v>1000</v>
      </c>
      <c r="D270" s="174" t="s">
        <v>323</v>
      </c>
      <c r="E270" s="175" t="s">
        <v>3448</v>
      </c>
      <c r="F270" s="176" t="s">
        <v>3449</v>
      </c>
      <c r="G270" s="177" t="s">
        <v>2917</v>
      </c>
      <c r="H270" s="178">
        <v>50</v>
      </c>
      <c r="I270" s="179"/>
      <c r="J270" s="180">
        <f>ROUND(I270*H270,0)</f>
        <v>0</v>
      </c>
      <c r="K270" s="176" t="s">
        <v>327</v>
      </c>
      <c r="L270" s="39"/>
      <c r="M270" s="225" t="s">
        <v>1</v>
      </c>
      <c r="N270" s="226" t="s">
        <v>42</v>
      </c>
      <c r="O270" s="227"/>
      <c r="P270" s="228">
        <f>O270*H270</f>
        <v>0</v>
      </c>
      <c r="Q270" s="228">
        <v>0</v>
      </c>
      <c r="R270" s="228">
        <f>Q270*H270</f>
        <v>0</v>
      </c>
      <c r="S270" s="228">
        <v>0</v>
      </c>
      <c r="T270" s="229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185" t="s">
        <v>3066</v>
      </c>
      <c r="AT270" s="185" t="s">
        <v>323</v>
      </c>
      <c r="AU270" s="185" t="s">
        <v>8</v>
      </c>
      <c r="AY270" s="19" t="s">
        <v>321</v>
      </c>
      <c r="BE270" s="186">
        <f>IF(N270="základní",J270,0)</f>
        <v>0</v>
      </c>
      <c r="BF270" s="186">
        <f>IF(N270="snížená",J270,0)</f>
        <v>0</v>
      </c>
      <c r="BG270" s="186">
        <f>IF(N270="zákl. přenesená",J270,0)</f>
        <v>0</v>
      </c>
      <c r="BH270" s="186">
        <f>IF(N270="sníž. přenesená",J270,0)</f>
        <v>0</v>
      </c>
      <c r="BI270" s="186">
        <f>IF(N270="nulová",J270,0)</f>
        <v>0</v>
      </c>
      <c r="BJ270" s="19" t="s">
        <v>8</v>
      </c>
      <c r="BK270" s="186">
        <f>ROUND(I270*H270,0)</f>
        <v>0</v>
      </c>
      <c r="BL270" s="19" t="s">
        <v>3066</v>
      </c>
      <c r="BM270" s="185" t="s">
        <v>1610</v>
      </c>
    </row>
    <row r="271" s="2" customFormat="1" ht="6.96" customHeight="1">
      <c r="A271" s="38"/>
      <c r="B271" s="60"/>
      <c r="C271" s="61"/>
      <c r="D271" s="61"/>
      <c r="E271" s="61"/>
      <c r="F271" s="61"/>
      <c r="G271" s="61"/>
      <c r="H271" s="61"/>
      <c r="I271" s="61"/>
      <c r="J271" s="61"/>
      <c r="K271" s="61"/>
      <c r="L271" s="39"/>
      <c r="M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</row>
  </sheetData>
  <autoFilter ref="C126:K270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109</v>
      </c>
      <c r="L4" s="22"/>
      <c r="M4" s="121" t="s">
        <v>11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22" t="str">
        <f>'Rekapitulace stavby'!K6</f>
        <v>Rekonstrukce a snížení EN objektu, Krkonošská 272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122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3450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1</v>
      </c>
      <c r="G11" s="38"/>
      <c r="H11" s="38"/>
      <c r="I11" s="32" t="s">
        <v>20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2927</v>
      </c>
      <c r="G12" s="38"/>
      <c r="H12" s="38"/>
      <c r="I12" s="32" t="s">
        <v>23</v>
      </c>
      <c r="J12" s="69" t="str">
        <f>'Rekapitulace stavby'!AN8</f>
        <v>17. 10. 2023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32" t="s">
        <v>26</v>
      </c>
      <c r="J14" s="27" t="str">
        <f>IF('Rekapitulace stavby'!AN10="","",'Rekapitulace stavby'!AN10)</f>
        <v/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tr">
        <f>IF('Rekapitulace stavby'!E11="","",'Rekapitulace stavby'!E11)</f>
        <v>Město Vrchlabí, Zámek č.p.1, Vrchlabí</v>
      </c>
      <c r="F15" s="38"/>
      <c r="G15" s="38"/>
      <c r="H15" s="38"/>
      <c r="I15" s="32" t="s">
        <v>28</v>
      </c>
      <c r="J15" s="27" t="str">
        <f>IF('Rekapitulace stavby'!AN11="","",'Rekapitulace stavby'!AN11)</f>
        <v/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29</v>
      </c>
      <c r="E17" s="38"/>
      <c r="F17" s="38"/>
      <c r="G17" s="38"/>
      <c r="H17" s="38"/>
      <c r="I17" s="32" t="s">
        <v>26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28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31</v>
      </c>
      <c r="E20" s="38"/>
      <c r="F20" s="38"/>
      <c r="G20" s="38"/>
      <c r="H20" s="38"/>
      <c r="I20" s="32" t="s">
        <v>26</v>
      </c>
      <c r="J20" s="27" t="str">
        <f>IF('Rekapitulace stavby'!AN16="","",'Rekapitulace stavby'!AN16)</f>
        <v/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tr">
        <f>IF('Rekapitulace stavby'!E17="","",'Rekapitulace stavby'!E17)</f>
        <v>ing.Jan Chaloupský, U Hřiště 639, Trutnov</v>
      </c>
      <c r="F21" s="38"/>
      <c r="G21" s="38"/>
      <c r="H21" s="38"/>
      <c r="I21" s="32" t="s">
        <v>28</v>
      </c>
      <c r="J21" s="27" t="str">
        <f>IF('Rekapitulace stavby'!AN17="","",'Rekapitulace stavby'!AN17)</f>
        <v/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34</v>
      </c>
      <c r="E23" s="38"/>
      <c r="F23" s="38"/>
      <c r="G23" s="38"/>
      <c r="H23" s="38"/>
      <c r="I23" s="32" t="s">
        <v>26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>ing. V. Švehla</v>
      </c>
      <c r="F24" s="38"/>
      <c r="G24" s="38"/>
      <c r="H24" s="38"/>
      <c r="I24" s="32" t="s">
        <v>28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36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3"/>
      <c r="B27" s="124"/>
      <c r="C27" s="123"/>
      <c r="D27" s="123"/>
      <c r="E27" s="36" t="s">
        <v>1</v>
      </c>
      <c r="F27" s="36"/>
      <c r="G27" s="36"/>
      <c r="H27" s="36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7" t="s">
        <v>37</v>
      </c>
      <c r="E30" s="38"/>
      <c r="F30" s="38"/>
      <c r="G30" s="38"/>
      <c r="H30" s="38"/>
      <c r="I30" s="38"/>
      <c r="J30" s="96">
        <f>ROUND(J122, 0)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43" t="s">
        <v>38</v>
      </c>
      <c r="J32" s="43" t="s">
        <v>40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8" t="s">
        <v>41</v>
      </c>
      <c r="E33" s="32" t="s">
        <v>42</v>
      </c>
      <c r="F33" s="129">
        <f>ROUND((SUM(BE122:BE331)),  0)</f>
        <v>0</v>
      </c>
      <c r="G33" s="38"/>
      <c r="H33" s="38"/>
      <c r="I33" s="130">
        <v>0.20999999999999999</v>
      </c>
      <c r="J33" s="129">
        <f>ROUND(((SUM(BE122:BE331))*I33),  0)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43</v>
      </c>
      <c r="F34" s="129">
        <f>ROUND((SUM(BF122:BF331)),  0)</f>
        <v>0</v>
      </c>
      <c r="G34" s="38"/>
      <c r="H34" s="38"/>
      <c r="I34" s="130">
        <v>0.14999999999999999</v>
      </c>
      <c r="J34" s="129">
        <f>ROUND(((SUM(BF122:BF331))*I34),  0)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29">
        <f>ROUND((SUM(BG122:BG331)),  0)</f>
        <v>0</v>
      </c>
      <c r="G35" s="38"/>
      <c r="H35" s="38"/>
      <c r="I35" s="130">
        <v>0.20999999999999999</v>
      </c>
      <c r="J35" s="129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29">
        <f>ROUND((SUM(BH122:BH331)),  0)</f>
        <v>0</v>
      </c>
      <c r="G36" s="38"/>
      <c r="H36" s="38"/>
      <c r="I36" s="130">
        <v>0.14999999999999999</v>
      </c>
      <c r="J36" s="129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46</v>
      </c>
      <c r="F37" s="129">
        <f>ROUND((SUM(BI122:BI331)),  0)</f>
        <v>0</v>
      </c>
      <c r="G37" s="38"/>
      <c r="H37" s="38"/>
      <c r="I37" s="130">
        <v>0</v>
      </c>
      <c r="J37" s="129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1"/>
      <c r="D39" s="132" t="s">
        <v>47</v>
      </c>
      <c r="E39" s="81"/>
      <c r="F39" s="81"/>
      <c r="G39" s="133" t="s">
        <v>48</v>
      </c>
      <c r="H39" s="134" t="s">
        <v>49</v>
      </c>
      <c r="I39" s="81"/>
      <c r="J39" s="135">
        <f>SUM(J30:J37)</f>
        <v>0</v>
      </c>
      <c r="K39" s="136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37" t="s">
        <v>53</v>
      </c>
      <c r="G61" s="58" t="s">
        <v>52</v>
      </c>
      <c r="H61" s="41"/>
      <c r="I61" s="41"/>
      <c r="J61" s="138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37" t="s">
        <v>53</v>
      </c>
      <c r="G76" s="58" t="s">
        <v>52</v>
      </c>
      <c r="H76" s="41"/>
      <c r="I76" s="41"/>
      <c r="J76" s="138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272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2" t="str">
        <f>E7</f>
        <v>Rekonstrukce a snížení EN objektu, Krkonošská 272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122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5 - Elektroinstalace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38"/>
      <c r="E89" s="38"/>
      <c r="F89" s="27" t="str">
        <f>F12</f>
        <v xml:space="preserve"> </v>
      </c>
      <c r="G89" s="38"/>
      <c r="H89" s="38"/>
      <c r="I89" s="32" t="s">
        <v>23</v>
      </c>
      <c r="J89" s="69" t="str">
        <f>IF(J12="","",J12)</f>
        <v>17. 10. 2023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25</v>
      </c>
      <c r="D91" s="38"/>
      <c r="E91" s="38"/>
      <c r="F91" s="27" t="str">
        <f>E15</f>
        <v>Město Vrchlabí, Zámek č.p.1, Vrchlabí</v>
      </c>
      <c r="G91" s="38"/>
      <c r="H91" s="38"/>
      <c r="I91" s="32" t="s">
        <v>31</v>
      </c>
      <c r="J91" s="36" t="str">
        <f>E21</f>
        <v>ing.Jan Chaloupský, U Hřiště 639, Trutnov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38"/>
      <c r="E92" s="38"/>
      <c r="F92" s="27" t="str">
        <f>IF(E18="","",E18)</f>
        <v>Vyplň údaj</v>
      </c>
      <c r="G92" s="38"/>
      <c r="H92" s="38"/>
      <c r="I92" s="32" t="s">
        <v>34</v>
      </c>
      <c r="J92" s="36" t="str">
        <f>E24</f>
        <v>ing. V. Švehla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9" t="s">
        <v>273</v>
      </c>
      <c r="D94" s="131"/>
      <c r="E94" s="131"/>
      <c r="F94" s="131"/>
      <c r="G94" s="131"/>
      <c r="H94" s="131"/>
      <c r="I94" s="131"/>
      <c r="J94" s="140" t="s">
        <v>274</v>
      </c>
      <c r="K94" s="131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1" t="s">
        <v>275</v>
      </c>
      <c r="D96" s="38"/>
      <c r="E96" s="38"/>
      <c r="F96" s="38"/>
      <c r="G96" s="38"/>
      <c r="H96" s="38"/>
      <c r="I96" s="38"/>
      <c r="J96" s="96">
        <f>J122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276</v>
      </c>
    </row>
    <row r="97" s="9" customFormat="1" ht="24.96" customHeight="1">
      <c r="A97" s="9"/>
      <c r="B97" s="142"/>
      <c r="C97" s="9"/>
      <c r="D97" s="143" t="s">
        <v>303</v>
      </c>
      <c r="E97" s="144"/>
      <c r="F97" s="144"/>
      <c r="G97" s="144"/>
      <c r="H97" s="144"/>
      <c r="I97" s="144"/>
      <c r="J97" s="145">
        <f>J123</f>
        <v>0</v>
      </c>
      <c r="K97" s="9"/>
      <c r="L97" s="14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6"/>
      <c r="C98" s="10"/>
      <c r="D98" s="147" t="s">
        <v>3451</v>
      </c>
      <c r="E98" s="148"/>
      <c r="F98" s="148"/>
      <c r="G98" s="148"/>
      <c r="H98" s="148"/>
      <c r="I98" s="148"/>
      <c r="J98" s="149">
        <f>J124</f>
        <v>0</v>
      </c>
      <c r="K98" s="10"/>
      <c r="L98" s="14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6"/>
      <c r="C99" s="10"/>
      <c r="D99" s="147" t="s">
        <v>3452</v>
      </c>
      <c r="E99" s="148"/>
      <c r="F99" s="148"/>
      <c r="G99" s="148"/>
      <c r="H99" s="148"/>
      <c r="I99" s="148"/>
      <c r="J99" s="149">
        <f>J143</f>
        <v>0</v>
      </c>
      <c r="K99" s="10"/>
      <c r="L99" s="14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6"/>
      <c r="C100" s="10"/>
      <c r="D100" s="147" t="s">
        <v>3453</v>
      </c>
      <c r="E100" s="148"/>
      <c r="F100" s="148"/>
      <c r="G100" s="148"/>
      <c r="H100" s="148"/>
      <c r="I100" s="148"/>
      <c r="J100" s="149">
        <f>J184</f>
        <v>0</v>
      </c>
      <c r="K100" s="10"/>
      <c r="L100" s="14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6"/>
      <c r="C101" s="10"/>
      <c r="D101" s="147" t="s">
        <v>3454</v>
      </c>
      <c r="E101" s="148"/>
      <c r="F101" s="148"/>
      <c r="G101" s="148"/>
      <c r="H101" s="148"/>
      <c r="I101" s="148"/>
      <c r="J101" s="149">
        <f>J218</f>
        <v>0</v>
      </c>
      <c r="K101" s="10"/>
      <c r="L101" s="14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6"/>
      <c r="C102" s="10"/>
      <c r="D102" s="147" t="s">
        <v>3455</v>
      </c>
      <c r="E102" s="148"/>
      <c r="F102" s="148"/>
      <c r="G102" s="148"/>
      <c r="H102" s="148"/>
      <c r="I102" s="148"/>
      <c r="J102" s="149">
        <f>J231</f>
        <v>0</v>
      </c>
      <c r="K102" s="10"/>
      <c r="L102" s="14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38"/>
      <c r="D103" s="38"/>
      <c r="E103" s="38"/>
      <c r="F103" s="38"/>
      <c r="G103" s="38"/>
      <c r="H103" s="38"/>
      <c r="I103" s="38"/>
      <c r="J103" s="38"/>
      <c r="K103" s="38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306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17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122" t="str">
        <f>E7</f>
        <v>Rekonstrukce a snížení EN objektu, Krkonošská 272</v>
      </c>
      <c r="F112" s="32"/>
      <c r="G112" s="32"/>
      <c r="H112" s="32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122</v>
      </c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38"/>
      <c r="D114" s="38"/>
      <c r="E114" s="67" t="str">
        <f>E9</f>
        <v>5 - Elektroinstalace</v>
      </c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21</v>
      </c>
      <c r="D116" s="38"/>
      <c r="E116" s="38"/>
      <c r="F116" s="27" t="str">
        <f>F12</f>
        <v xml:space="preserve"> </v>
      </c>
      <c r="G116" s="38"/>
      <c r="H116" s="38"/>
      <c r="I116" s="32" t="s">
        <v>23</v>
      </c>
      <c r="J116" s="69" t="str">
        <f>IF(J12="","",J12)</f>
        <v>17. 10. 2023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25</v>
      </c>
      <c r="D118" s="38"/>
      <c r="E118" s="38"/>
      <c r="F118" s="27" t="str">
        <f>E15</f>
        <v>Město Vrchlabí, Zámek č.p.1, Vrchlabí</v>
      </c>
      <c r="G118" s="38"/>
      <c r="H118" s="38"/>
      <c r="I118" s="32" t="s">
        <v>31</v>
      </c>
      <c r="J118" s="36" t="str">
        <f>E21</f>
        <v>ing.Jan Chaloupský, U Hřiště 639, Trutnov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29</v>
      </c>
      <c r="D119" s="38"/>
      <c r="E119" s="38"/>
      <c r="F119" s="27" t="str">
        <f>IF(E18="","",E18)</f>
        <v>Vyplň údaj</v>
      </c>
      <c r="G119" s="38"/>
      <c r="H119" s="38"/>
      <c r="I119" s="32" t="s">
        <v>34</v>
      </c>
      <c r="J119" s="36" t="str">
        <f>E24</f>
        <v>ing. V. Švehla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50"/>
      <c r="B121" s="151"/>
      <c r="C121" s="152" t="s">
        <v>307</v>
      </c>
      <c r="D121" s="153" t="s">
        <v>62</v>
      </c>
      <c r="E121" s="153" t="s">
        <v>58</v>
      </c>
      <c r="F121" s="153" t="s">
        <v>59</v>
      </c>
      <c r="G121" s="153" t="s">
        <v>308</v>
      </c>
      <c r="H121" s="153" t="s">
        <v>309</v>
      </c>
      <c r="I121" s="153" t="s">
        <v>310</v>
      </c>
      <c r="J121" s="153" t="s">
        <v>274</v>
      </c>
      <c r="K121" s="154" t="s">
        <v>311</v>
      </c>
      <c r="L121" s="155"/>
      <c r="M121" s="86" t="s">
        <v>1</v>
      </c>
      <c r="N121" s="87" t="s">
        <v>41</v>
      </c>
      <c r="O121" s="87" t="s">
        <v>312</v>
      </c>
      <c r="P121" s="87" t="s">
        <v>313</v>
      </c>
      <c r="Q121" s="87" t="s">
        <v>314</v>
      </c>
      <c r="R121" s="87" t="s">
        <v>315</v>
      </c>
      <c r="S121" s="87" t="s">
        <v>316</v>
      </c>
      <c r="T121" s="88" t="s">
        <v>317</v>
      </c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</row>
    <row r="122" s="2" customFormat="1" ht="22.8" customHeight="1">
      <c r="A122" s="38"/>
      <c r="B122" s="39"/>
      <c r="C122" s="93" t="s">
        <v>318</v>
      </c>
      <c r="D122" s="38"/>
      <c r="E122" s="38"/>
      <c r="F122" s="38"/>
      <c r="G122" s="38"/>
      <c r="H122" s="38"/>
      <c r="I122" s="38"/>
      <c r="J122" s="156">
        <f>BK122</f>
        <v>0</v>
      </c>
      <c r="K122" s="38"/>
      <c r="L122" s="39"/>
      <c r="M122" s="89"/>
      <c r="N122" s="73"/>
      <c r="O122" s="90"/>
      <c r="P122" s="157">
        <f>P123</f>
        <v>0</v>
      </c>
      <c r="Q122" s="90"/>
      <c r="R122" s="157">
        <f>R123</f>
        <v>0</v>
      </c>
      <c r="S122" s="90"/>
      <c r="T122" s="15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9" t="s">
        <v>76</v>
      </c>
      <c r="AU122" s="19" t="s">
        <v>276</v>
      </c>
      <c r="BK122" s="159">
        <f>BK123</f>
        <v>0</v>
      </c>
    </row>
    <row r="123" s="12" customFormat="1" ht="25.92" customHeight="1">
      <c r="A123" s="12"/>
      <c r="B123" s="160"/>
      <c r="C123" s="12"/>
      <c r="D123" s="161" t="s">
        <v>76</v>
      </c>
      <c r="E123" s="162" t="s">
        <v>550</v>
      </c>
      <c r="F123" s="162" t="s">
        <v>2905</v>
      </c>
      <c r="G123" s="12"/>
      <c r="H123" s="12"/>
      <c r="I123" s="163"/>
      <c r="J123" s="164">
        <f>BK123</f>
        <v>0</v>
      </c>
      <c r="K123" s="12"/>
      <c r="L123" s="160"/>
      <c r="M123" s="165"/>
      <c r="N123" s="166"/>
      <c r="O123" s="166"/>
      <c r="P123" s="167">
        <f>P124+P143+P184+P218+P231</f>
        <v>0</v>
      </c>
      <c r="Q123" s="166"/>
      <c r="R123" s="167">
        <f>R124+R143+R184+R218+R231</f>
        <v>0</v>
      </c>
      <c r="S123" s="166"/>
      <c r="T123" s="168">
        <f>T124+T143+T184+T218+T231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1" t="s">
        <v>88</v>
      </c>
      <c r="AT123" s="169" t="s">
        <v>76</v>
      </c>
      <c r="AU123" s="169" t="s">
        <v>77</v>
      </c>
      <c r="AY123" s="161" t="s">
        <v>321</v>
      </c>
      <c r="BK123" s="170">
        <f>BK124+BK143+BK184+BK218+BK231</f>
        <v>0</v>
      </c>
    </row>
    <row r="124" s="12" customFormat="1" ht="22.8" customHeight="1">
      <c r="A124" s="12"/>
      <c r="B124" s="160"/>
      <c r="C124" s="12"/>
      <c r="D124" s="161" t="s">
        <v>76</v>
      </c>
      <c r="E124" s="171" t="s">
        <v>3456</v>
      </c>
      <c r="F124" s="171" t="s">
        <v>3457</v>
      </c>
      <c r="G124" s="12"/>
      <c r="H124" s="12"/>
      <c r="I124" s="163"/>
      <c r="J124" s="172">
        <f>BK124</f>
        <v>0</v>
      </c>
      <c r="K124" s="12"/>
      <c r="L124" s="160"/>
      <c r="M124" s="165"/>
      <c r="N124" s="166"/>
      <c r="O124" s="166"/>
      <c r="P124" s="167">
        <f>SUM(P125:P142)</f>
        <v>0</v>
      </c>
      <c r="Q124" s="166"/>
      <c r="R124" s="167">
        <f>SUM(R125:R142)</f>
        <v>0</v>
      </c>
      <c r="S124" s="166"/>
      <c r="T124" s="168">
        <f>SUM(T125:T142)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1" t="s">
        <v>88</v>
      </c>
      <c r="AT124" s="169" t="s">
        <v>76</v>
      </c>
      <c r="AU124" s="169" t="s">
        <v>8</v>
      </c>
      <c r="AY124" s="161" t="s">
        <v>321</v>
      </c>
      <c r="BK124" s="170">
        <f>SUM(BK125:BK142)</f>
        <v>0</v>
      </c>
    </row>
    <row r="125" s="2" customFormat="1" ht="24.15" customHeight="1">
      <c r="A125" s="38"/>
      <c r="B125" s="173"/>
      <c r="C125" s="212" t="s">
        <v>8</v>
      </c>
      <c r="D125" s="212" t="s">
        <v>550</v>
      </c>
      <c r="E125" s="213" t="s">
        <v>3458</v>
      </c>
      <c r="F125" s="214" t="s">
        <v>3459</v>
      </c>
      <c r="G125" s="215" t="s">
        <v>3460</v>
      </c>
      <c r="H125" s="216">
        <v>0.20000000000000001</v>
      </c>
      <c r="I125" s="217"/>
      <c r="J125" s="218">
        <f>ROUND(I125*H125,0)</f>
        <v>0</v>
      </c>
      <c r="K125" s="214" t="s">
        <v>1</v>
      </c>
      <c r="L125" s="219"/>
      <c r="M125" s="220" t="s">
        <v>1</v>
      </c>
      <c r="N125" s="221" t="s">
        <v>42</v>
      </c>
      <c r="O125" s="77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85" t="s">
        <v>363</v>
      </c>
      <c r="AT125" s="185" t="s">
        <v>550</v>
      </c>
      <c r="AU125" s="185" t="s">
        <v>85</v>
      </c>
      <c r="AY125" s="19" t="s">
        <v>321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9" t="s">
        <v>8</v>
      </c>
      <c r="BK125" s="186">
        <f>ROUND(I125*H125,0)</f>
        <v>0</v>
      </c>
      <c r="BL125" s="19" t="s">
        <v>91</v>
      </c>
      <c r="BM125" s="185" t="s">
        <v>85</v>
      </c>
    </row>
    <row r="126" s="2" customFormat="1" ht="24.15" customHeight="1">
      <c r="A126" s="38"/>
      <c r="B126" s="173"/>
      <c r="C126" s="212" t="s">
        <v>85</v>
      </c>
      <c r="D126" s="212" t="s">
        <v>550</v>
      </c>
      <c r="E126" s="213" t="s">
        <v>3461</v>
      </c>
      <c r="F126" s="214" t="s">
        <v>3462</v>
      </c>
      <c r="G126" s="215" t="s">
        <v>497</v>
      </c>
      <c r="H126" s="216">
        <v>200</v>
      </c>
      <c r="I126" s="217"/>
      <c r="J126" s="218">
        <f>ROUND(I126*H126,0)</f>
        <v>0</v>
      </c>
      <c r="K126" s="214" t="s">
        <v>1</v>
      </c>
      <c r="L126" s="219"/>
      <c r="M126" s="220" t="s">
        <v>1</v>
      </c>
      <c r="N126" s="221" t="s">
        <v>42</v>
      </c>
      <c r="O126" s="77"/>
      <c r="P126" s="183">
        <f>O126*H126</f>
        <v>0</v>
      </c>
      <c r="Q126" s="183">
        <v>0</v>
      </c>
      <c r="R126" s="183">
        <f>Q126*H126</f>
        <v>0</v>
      </c>
      <c r="S126" s="183">
        <v>0</v>
      </c>
      <c r="T126" s="18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85" t="s">
        <v>363</v>
      </c>
      <c r="AT126" s="185" t="s">
        <v>550</v>
      </c>
      <c r="AU126" s="185" t="s">
        <v>85</v>
      </c>
      <c r="AY126" s="19" t="s">
        <v>321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19" t="s">
        <v>8</v>
      </c>
      <c r="BK126" s="186">
        <f>ROUND(I126*H126,0)</f>
        <v>0</v>
      </c>
      <c r="BL126" s="19" t="s">
        <v>91</v>
      </c>
      <c r="BM126" s="185" t="s">
        <v>91</v>
      </c>
    </row>
    <row r="127" s="2" customFormat="1" ht="24.15" customHeight="1">
      <c r="A127" s="38"/>
      <c r="B127" s="173"/>
      <c r="C127" s="212" t="s">
        <v>88</v>
      </c>
      <c r="D127" s="212" t="s">
        <v>550</v>
      </c>
      <c r="E127" s="213" t="s">
        <v>3463</v>
      </c>
      <c r="F127" s="214" t="s">
        <v>3464</v>
      </c>
      <c r="G127" s="215" t="s">
        <v>497</v>
      </c>
      <c r="H127" s="216">
        <v>200</v>
      </c>
      <c r="I127" s="217"/>
      <c r="J127" s="218">
        <f>ROUND(I127*H127,0)</f>
        <v>0</v>
      </c>
      <c r="K127" s="214" t="s">
        <v>1</v>
      </c>
      <c r="L127" s="219"/>
      <c r="M127" s="220" t="s">
        <v>1</v>
      </c>
      <c r="N127" s="221" t="s">
        <v>42</v>
      </c>
      <c r="O127" s="77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85" t="s">
        <v>363</v>
      </c>
      <c r="AT127" s="185" t="s">
        <v>550</v>
      </c>
      <c r="AU127" s="185" t="s">
        <v>85</v>
      </c>
      <c r="AY127" s="19" t="s">
        <v>321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9" t="s">
        <v>8</v>
      </c>
      <c r="BK127" s="186">
        <f>ROUND(I127*H127,0)</f>
        <v>0</v>
      </c>
      <c r="BL127" s="19" t="s">
        <v>91</v>
      </c>
      <c r="BM127" s="185" t="s">
        <v>97</v>
      </c>
    </row>
    <row r="128" s="2" customFormat="1" ht="33" customHeight="1">
      <c r="A128" s="38"/>
      <c r="B128" s="173"/>
      <c r="C128" s="212" t="s">
        <v>91</v>
      </c>
      <c r="D128" s="212" t="s">
        <v>550</v>
      </c>
      <c r="E128" s="213" t="s">
        <v>3465</v>
      </c>
      <c r="F128" s="214" t="s">
        <v>3466</v>
      </c>
      <c r="G128" s="215" t="s">
        <v>355</v>
      </c>
      <c r="H128" s="216">
        <v>20</v>
      </c>
      <c r="I128" s="217"/>
      <c r="J128" s="218">
        <f>ROUND(I128*H128,0)</f>
        <v>0</v>
      </c>
      <c r="K128" s="214" t="s">
        <v>1</v>
      </c>
      <c r="L128" s="219"/>
      <c r="M128" s="220" t="s">
        <v>1</v>
      </c>
      <c r="N128" s="221" t="s">
        <v>42</v>
      </c>
      <c r="O128" s="77"/>
      <c r="P128" s="183">
        <f>O128*H128</f>
        <v>0</v>
      </c>
      <c r="Q128" s="183">
        <v>0</v>
      </c>
      <c r="R128" s="183">
        <f>Q128*H128</f>
        <v>0</v>
      </c>
      <c r="S128" s="183">
        <v>0</v>
      </c>
      <c r="T128" s="18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85" t="s">
        <v>363</v>
      </c>
      <c r="AT128" s="185" t="s">
        <v>550</v>
      </c>
      <c r="AU128" s="185" t="s">
        <v>85</v>
      </c>
      <c r="AY128" s="19" t="s">
        <v>321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19" t="s">
        <v>8</v>
      </c>
      <c r="BK128" s="186">
        <f>ROUND(I128*H128,0)</f>
        <v>0</v>
      </c>
      <c r="BL128" s="19" t="s">
        <v>91</v>
      </c>
      <c r="BM128" s="185" t="s">
        <v>363</v>
      </c>
    </row>
    <row r="129" s="2" customFormat="1" ht="24.15" customHeight="1">
      <c r="A129" s="38"/>
      <c r="B129" s="173"/>
      <c r="C129" s="212" t="s">
        <v>94</v>
      </c>
      <c r="D129" s="212" t="s">
        <v>550</v>
      </c>
      <c r="E129" s="213" t="s">
        <v>3467</v>
      </c>
      <c r="F129" s="214" t="s">
        <v>3468</v>
      </c>
      <c r="G129" s="215" t="s">
        <v>355</v>
      </c>
      <c r="H129" s="216">
        <v>5</v>
      </c>
      <c r="I129" s="217"/>
      <c r="J129" s="218">
        <f>ROUND(I129*H129,0)</f>
        <v>0</v>
      </c>
      <c r="K129" s="214" t="s">
        <v>1</v>
      </c>
      <c r="L129" s="219"/>
      <c r="M129" s="220" t="s">
        <v>1</v>
      </c>
      <c r="N129" s="221" t="s">
        <v>42</v>
      </c>
      <c r="O129" s="77"/>
      <c r="P129" s="183">
        <f>O129*H129</f>
        <v>0</v>
      </c>
      <c r="Q129" s="183">
        <v>0</v>
      </c>
      <c r="R129" s="183">
        <f>Q129*H129</f>
        <v>0</v>
      </c>
      <c r="S129" s="183">
        <v>0</v>
      </c>
      <c r="T129" s="18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85" t="s">
        <v>363</v>
      </c>
      <c r="AT129" s="185" t="s">
        <v>550</v>
      </c>
      <c r="AU129" s="185" t="s">
        <v>85</v>
      </c>
      <c r="AY129" s="19" t="s">
        <v>321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9" t="s">
        <v>8</v>
      </c>
      <c r="BK129" s="186">
        <f>ROUND(I129*H129,0)</f>
        <v>0</v>
      </c>
      <c r="BL129" s="19" t="s">
        <v>91</v>
      </c>
      <c r="BM129" s="185" t="s">
        <v>375</v>
      </c>
    </row>
    <row r="130" s="2" customFormat="1" ht="24.15" customHeight="1">
      <c r="A130" s="38"/>
      <c r="B130" s="173"/>
      <c r="C130" s="212" t="s">
        <v>97</v>
      </c>
      <c r="D130" s="212" t="s">
        <v>550</v>
      </c>
      <c r="E130" s="213" t="s">
        <v>3469</v>
      </c>
      <c r="F130" s="214" t="s">
        <v>3470</v>
      </c>
      <c r="G130" s="215" t="s">
        <v>355</v>
      </c>
      <c r="H130" s="216">
        <v>5</v>
      </c>
      <c r="I130" s="217"/>
      <c r="J130" s="218">
        <f>ROUND(I130*H130,0)</f>
        <v>0</v>
      </c>
      <c r="K130" s="214" t="s">
        <v>1</v>
      </c>
      <c r="L130" s="219"/>
      <c r="M130" s="220" t="s">
        <v>1</v>
      </c>
      <c r="N130" s="221" t="s">
        <v>42</v>
      </c>
      <c r="O130" s="77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85" t="s">
        <v>363</v>
      </c>
      <c r="AT130" s="185" t="s">
        <v>550</v>
      </c>
      <c r="AU130" s="185" t="s">
        <v>85</v>
      </c>
      <c r="AY130" s="19" t="s">
        <v>321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19" t="s">
        <v>8</v>
      </c>
      <c r="BK130" s="186">
        <f>ROUND(I130*H130,0)</f>
        <v>0</v>
      </c>
      <c r="BL130" s="19" t="s">
        <v>91</v>
      </c>
      <c r="BM130" s="185" t="s">
        <v>386</v>
      </c>
    </row>
    <row r="131" s="2" customFormat="1" ht="24.15" customHeight="1">
      <c r="A131" s="38"/>
      <c r="B131" s="173"/>
      <c r="C131" s="212" t="s">
        <v>100</v>
      </c>
      <c r="D131" s="212" t="s">
        <v>550</v>
      </c>
      <c r="E131" s="213" t="s">
        <v>3471</v>
      </c>
      <c r="F131" s="214" t="s">
        <v>3472</v>
      </c>
      <c r="G131" s="215" t="s">
        <v>497</v>
      </c>
      <c r="H131" s="216">
        <v>12</v>
      </c>
      <c r="I131" s="217"/>
      <c r="J131" s="218">
        <f>ROUND(I131*H131,0)</f>
        <v>0</v>
      </c>
      <c r="K131" s="214" t="s">
        <v>1</v>
      </c>
      <c r="L131" s="219"/>
      <c r="M131" s="220" t="s">
        <v>1</v>
      </c>
      <c r="N131" s="221" t="s">
        <v>42</v>
      </c>
      <c r="O131" s="77"/>
      <c r="P131" s="183">
        <f>O131*H131</f>
        <v>0</v>
      </c>
      <c r="Q131" s="183">
        <v>0</v>
      </c>
      <c r="R131" s="183">
        <f>Q131*H131</f>
        <v>0</v>
      </c>
      <c r="S131" s="183">
        <v>0</v>
      </c>
      <c r="T131" s="18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85" t="s">
        <v>363</v>
      </c>
      <c r="AT131" s="185" t="s">
        <v>550</v>
      </c>
      <c r="AU131" s="185" t="s">
        <v>85</v>
      </c>
      <c r="AY131" s="19" t="s">
        <v>321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9" t="s">
        <v>8</v>
      </c>
      <c r="BK131" s="186">
        <f>ROUND(I131*H131,0)</f>
        <v>0</v>
      </c>
      <c r="BL131" s="19" t="s">
        <v>91</v>
      </c>
      <c r="BM131" s="185" t="s">
        <v>401</v>
      </c>
    </row>
    <row r="132" s="2" customFormat="1" ht="24.15" customHeight="1">
      <c r="A132" s="38"/>
      <c r="B132" s="173"/>
      <c r="C132" s="212" t="s">
        <v>363</v>
      </c>
      <c r="D132" s="212" t="s">
        <v>550</v>
      </c>
      <c r="E132" s="213" t="s">
        <v>3473</v>
      </c>
      <c r="F132" s="214" t="s">
        <v>3474</v>
      </c>
      <c r="G132" s="215" t="s">
        <v>355</v>
      </c>
      <c r="H132" s="216">
        <v>1</v>
      </c>
      <c r="I132" s="217"/>
      <c r="J132" s="218">
        <f>ROUND(I132*H132,0)</f>
        <v>0</v>
      </c>
      <c r="K132" s="214" t="s">
        <v>1</v>
      </c>
      <c r="L132" s="219"/>
      <c r="M132" s="220" t="s">
        <v>1</v>
      </c>
      <c r="N132" s="221" t="s">
        <v>42</v>
      </c>
      <c r="O132" s="77"/>
      <c r="P132" s="183">
        <f>O132*H132</f>
        <v>0</v>
      </c>
      <c r="Q132" s="183">
        <v>0</v>
      </c>
      <c r="R132" s="183">
        <f>Q132*H132</f>
        <v>0</v>
      </c>
      <c r="S132" s="183">
        <v>0</v>
      </c>
      <c r="T132" s="18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85" t="s">
        <v>363</v>
      </c>
      <c r="AT132" s="185" t="s">
        <v>550</v>
      </c>
      <c r="AU132" s="185" t="s">
        <v>85</v>
      </c>
      <c r="AY132" s="19" t="s">
        <v>321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19" t="s">
        <v>8</v>
      </c>
      <c r="BK132" s="186">
        <f>ROUND(I132*H132,0)</f>
        <v>0</v>
      </c>
      <c r="BL132" s="19" t="s">
        <v>91</v>
      </c>
      <c r="BM132" s="185" t="s">
        <v>415</v>
      </c>
    </row>
    <row r="133" s="2" customFormat="1" ht="33" customHeight="1">
      <c r="A133" s="38"/>
      <c r="B133" s="173"/>
      <c r="C133" s="212" t="s">
        <v>368</v>
      </c>
      <c r="D133" s="212" t="s">
        <v>550</v>
      </c>
      <c r="E133" s="213" t="s">
        <v>3475</v>
      </c>
      <c r="F133" s="214" t="s">
        <v>3476</v>
      </c>
      <c r="G133" s="215" t="s">
        <v>355</v>
      </c>
      <c r="H133" s="216">
        <v>9</v>
      </c>
      <c r="I133" s="217"/>
      <c r="J133" s="218">
        <f>ROUND(I133*H133,0)</f>
        <v>0</v>
      </c>
      <c r="K133" s="214" t="s">
        <v>1</v>
      </c>
      <c r="L133" s="219"/>
      <c r="M133" s="220" t="s">
        <v>1</v>
      </c>
      <c r="N133" s="221" t="s">
        <v>42</v>
      </c>
      <c r="O133" s="77"/>
      <c r="P133" s="183">
        <f>O133*H133</f>
        <v>0</v>
      </c>
      <c r="Q133" s="183">
        <v>0</v>
      </c>
      <c r="R133" s="183">
        <f>Q133*H133</f>
        <v>0</v>
      </c>
      <c r="S133" s="183">
        <v>0</v>
      </c>
      <c r="T133" s="18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85" t="s">
        <v>363</v>
      </c>
      <c r="AT133" s="185" t="s">
        <v>550</v>
      </c>
      <c r="AU133" s="185" t="s">
        <v>85</v>
      </c>
      <c r="AY133" s="19" t="s">
        <v>321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9" t="s">
        <v>8</v>
      </c>
      <c r="BK133" s="186">
        <f>ROUND(I133*H133,0)</f>
        <v>0</v>
      </c>
      <c r="BL133" s="19" t="s">
        <v>91</v>
      </c>
      <c r="BM133" s="185" t="s">
        <v>420</v>
      </c>
    </row>
    <row r="134" s="2" customFormat="1" ht="24.15" customHeight="1">
      <c r="A134" s="38"/>
      <c r="B134" s="173"/>
      <c r="C134" s="212" t="s">
        <v>375</v>
      </c>
      <c r="D134" s="212" t="s">
        <v>550</v>
      </c>
      <c r="E134" s="213" t="s">
        <v>3477</v>
      </c>
      <c r="F134" s="214" t="s">
        <v>3478</v>
      </c>
      <c r="G134" s="215" t="s">
        <v>497</v>
      </c>
      <c r="H134" s="216">
        <v>12</v>
      </c>
      <c r="I134" s="217"/>
      <c r="J134" s="218">
        <f>ROUND(I134*H134,0)</f>
        <v>0</v>
      </c>
      <c r="K134" s="214" t="s">
        <v>1</v>
      </c>
      <c r="L134" s="219"/>
      <c r="M134" s="220" t="s">
        <v>1</v>
      </c>
      <c r="N134" s="221" t="s">
        <v>42</v>
      </c>
      <c r="O134" s="77"/>
      <c r="P134" s="183">
        <f>O134*H134</f>
        <v>0</v>
      </c>
      <c r="Q134" s="183">
        <v>0</v>
      </c>
      <c r="R134" s="183">
        <f>Q134*H134</f>
        <v>0</v>
      </c>
      <c r="S134" s="183">
        <v>0</v>
      </c>
      <c r="T134" s="18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85" t="s">
        <v>363</v>
      </c>
      <c r="AT134" s="185" t="s">
        <v>550</v>
      </c>
      <c r="AU134" s="185" t="s">
        <v>85</v>
      </c>
      <c r="AY134" s="19" t="s">
        <v>321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19" t="s">
        <v>8</v>
      </c>
      <c r="BK134" s="186">
        <f>ROUND(I134*H134,0)</f>
        <v>0</v>
      </c>
      <c r="BL134" s="19" t="s">
        <v>91</v>
      </c>
      <c r="BM134" s="185" t="s">
        <v>443</v>
      </c>
    </row>
    <row r="135" s="2" customFormat="1" ht="37.8" customHeight="1">
      <c r="A135" s="38"/>
      <c r="B135" s="173"/>
      <c r="C135" s="212" t="s">
        <v>380</v>
      </c>
      <c r="D135" s="212" t="s">
        <v>550</v>
      </c>
      <c r="E135" s="213" t="s">
        <v>3479</v>
      </c>
      <c r="F135" s="214" t="s">
        <v>3480</v>
      </c>
      <c r="G135" s="215" t="s">
        <v>355</v>
      </c>
      <c r="H135" s="216">
        <v>1</v>
      </c>
      <c r="I135" s="217"/>
      <c r="J135" s="218">
        <f>ROUND(I135*H135,0)</f>
        <v>0</v>
      </c>
      <c r="K135" s="214" t="s">
        <v>1</v>
      </c>
      <c r="L135" s="219"/>
      <c r="M135" s="220" t="s">
        <v>1</v>
      </c>
      <c r="N135" s="221" t="s">
        <v>42</v>
      </c>
      <c r="O135" s="77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85" t="s">
        <v>363</v>
      </c>
      <c r="AT135" s="185" t="s">
        <v>550</v>
      </c>
      <c r="AU135" s="185" t="s">
        <v>85</v>
      </c>
      <c r="AY135" s="19" t="s">
        <v>321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9" t="s">
        <v>8</v>
      </c>
      <c r="BK135" s="186">
        <f>ROUND(I135*H135,0)</f>
        <v>0</v>
      </c>
      <c r="BL135" s="19" t="s">
        <v>91</v>
      </c>
      <c r="BM135" s="185" t="s">
        <v>459</v>
      </c>
    </row>
    <row r="136" s="2" customFormat="1" ht="37.8" customHeight="1">
      <c r="A136" s="38"/>
      <c r="B136" s="173"/>
      <c r="C136" s="212" t="s">
        <v>386</v>
      </c>
      <c r="D136" s="212" t="s">
        <v>550</v>
      </c>
      <c r="E136" s="213" t="s">
        <v>3481</v>
      </c>
      <c r="F136" s="214" t="s">
        <v>3482</v>
      </c>
      <c r="G136" s="215" t="s">
        <v>355</v>
      </c>
      <c r="H136" s="216">
        <v>9</v>
      </c>
      <c r="I136" s="217"/>
      <c r="J136" s="218">
        <f>ROUND(I136*H136,0)</f>
        <v>0</v>
      </c>
      <c r="K136" s="214" t="s">
        <v>1</v>
      </c>
      <c r="L136" s="219"/>
      <c r="M136" s="220" t="s">
        <v>1</v>
      </c>
      <c r="N136" s="221" t="s">
        <v>42</v>
      </c>
      <c r="O136" s="77"/>
      <c r="P136" s="183">
        <f>O136*H136</f>
        <v>0</v>
      </c>
      <c r="Q136" s="183">
        <v>0</v>
      </c>
      <c r="R136" s="183">
        <f>Q136*H136</f>
        <v>0</v>
      </c>
      <c r="S136" s="183">
        <v>0</v>
      </c>
      <c r="T136" s="18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85" t="s">
        <v>363</v>
      </c>
      <c r="AT136" s="185" t="s">
        <v>550</v>
      </c>
      <c r="AU136" s="185" t="s">
        <v>85</v>
      </c>
      <c r="AY136" s="19" t="s">
        <v>321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19" t="s">
        <v>8</v>
      </c>
      <c r="BK136" s="186">
        <f>ROUND(I136*H136,0)</f>
        <v>0</v>
      </c>
      <c r="BL136" s="19" t="s">
        <v>91</v>
      </c>
      <c r="BM136" s="185" t="s">
        <v>471</v>
      </c>
    </row>
    <row r="137" s="2" customFormat="1" ht="37.8" customHeight="1">
      <c r="A137" s="38"/>
      <c r="B137" s="173"/>
      <c r="C137" s="212" t="s">
        <v>392</v>
      </c>
      <c r="D137" s="212" t="s">
        <v>550</v>
      </c>
      <c r="E137" s="213" t="s">
        <v>3483</v>
      </c>
      <c r="F137" s="214" t="s">
        <v>3484</v>
      </c>
      <c r="G137" s="215" t="s">
        <v>355</v>
      </c>
      <c r="H137" s="216">
        <v>20</v>
      </c>
      <c r="I137" s="217"/>
      <c r="J137" s="218">
        <f>ROUND(I137*H137,0)</f>
        <v>0</v>
      </c>
      <c r="K137" s="214" t="s">
        <v>1</v>
      </c>
      <c r="L137" s="219"/>
      <c r="M137" s="220" t="s">
        <v>1</v>
      </c>
      <c r="N137" s="221" t="s">
        <v>42</v>
      </c>
      <c r="O137" s="77"/>
      <c r="P137" s="183">
        <f>O137*H137</f>
        <v>0</v>
      </c>
      <c r="Q137" s="183">
        <v>0</v>
      </c>
      <c r="R137" s="183">
        <f>Q137*H137</f>
        <v>0</v>
      </c>
      <c r="S137" s="183">
        <v>0</v>
      </c>
      <c r="T137" s="18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85" t="s">
        <v>363</v>
      </c>
      <c r="AT137" s="185" t="s">
        <v>550</v>
      </c>
      <c r="AU137" s="185" t="s">
        <v>85</v>
      </c>
      <c r="AY137" s="19" t="s">
        <v>321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19" t="s">
        <v>8</v>
      </c>
      <c r="BK137" s="186">
        <f>ROUND(I137*H137,0)</f>
        <v>0</v>
      </c>
      <c r="BL137" s="19" t="s">
        <v>91</v>
      </c>
      <c r="BM137" s="185" t="s">
        <v>494</v>
      </c>
    </row>
    <row r="138" s="2" customFormat="1" ht="33" customHeight="1">
      <c r="A138" s="38"/>
      <c r="B138" s="173"/>
      <c r="C138" s="212" t="s">
        <v>401</v>
      </c>
      <c r="D138" s="212" t="s">
        <v>550</v>
      </c>
      <c r="E138" s="213" t="s">
        <v>3485</v>
      </c>
      <c r="F138" s="214" t="s">
        <v>3486</v>
      </c>
      <c r="G138" s="215" t="s">
        <v>355</v>
      </c>
      <c r="H138" s="216">
        <v>1</v>
      </c>
      <c r="I138" s="217"/>
      <c r="J138" s="218">
        <f>ROUND(I138*H138,0)</f>
        <v>0</v>
      </c>
      <c r="K138" s="214" t="s">
        <v>1</v>
      </c>
      <c r="L138" s="219"/>
      <c r="M138" s="220" t="s">
        <v>1</v>
      </c>
      <c r="N138" s="221" t="s">
        <v>42</v>
      </c>
      <c r="O138" s="77"/>
      <c r="P138" s="183">
        <f>O138*H138</f>
        <v>0</v>
      </c>
      <c r="Q138" s="183">
        <v>0</v>
      </c>
      <c r="R138" s="183">
        <f>Q138*H138</f>
        <v>0</v>
      </c>
      <c r="S138" s="183">
        <v>0</v>
      </c>
      <c r="T138" s="18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85" t="s">
        <v>363</v>
      </c>
      <c r="AT138" s="185" t="s">
        <v>550</v>
      </c>
      <c r="AU138" s="185" t="s">
        <v>85</v>
      </c>
      <c r="AY138" s="19" t="s">
        <v>321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19" t="s">
        <v>8</v>
      </c>
      <c r="BK138" s="186">
        <f>ROUND(I138*H138,0)</f>
        <v>0</v>
      </c>
      <c r="BL138" s="19" t="s">
        <v>91</v>
      </c>
      <c r="BM138" s="185" t="s">
        <v>506</v>
      </c>
    </row>
    <row r="139" s="2" customFormat="1" ht="24.15" customHeight="1">
      <c r="A139" s="38"/>
      <c r="B139" s="173"/>
      <c r="C139" s="212" t="s">
        <v>9</v>
      </c>
      <c r="D139" s="212" t="s">
        <v>550</v>
      </c>
      <c r="E139" s="213" t="s">
        <v>3487</v>
      </c>
      <c r="F139" s="214" t="s">
        <v>3488</v>
      </c>
      <c r="G139" s="215" t="s">
        <v>355</v>
      </c>
      <c r="H139" s="216">
        <v>9</v>
      </c>
      <c r="I139" s="217"/>
      <c r="J139" s="218">
        <f>ROUND(I139*H139,0)</f>
        <v>0</v>
      </c>
      <c r="K139" s="214" t="s">
        <v>1</v>
      </c>
      <c r="L139" s="219"/>
      <c r="M139" s="220" t="s">
        <v>1</v>
      </c>
      <c r="N139" s="221" t="s">
        <v>42</v>
      </c>
      <c r="O139" s="77"/>
      <c r="P139" s="183">
        <f>O139*H139</f>
        <v>0</v>
      </c>
      <c r="Q139" s="183">
        <v>0</v>
      </c>
      <c r="R139" s="183">
        <f>Q139*H139</f>
        <v>0</v>
      </c>
      <c r="S139" s="183">
        <v>0</v>
      </c>
      <c r="T139" s="18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85" t="s">
        <v>363</v>
      </c>
      <c r="AT139" s="185" t="s">
        <v>550</v>
      </c>
      <c r="AU139" s="185" t="s">
        <v>85</v>
      </c>
      <c r="AY139" s="19" t="s">
        <v>321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19" t="s">
        <v>8</v>
      </c>
      <c r="BK139" s="186">
        <f>ROUND(I139*H139,0)</f>
        <v>0</v>
      </c>
      <c r="BL139" s="19" t="s">
        <v>91</v>
      </c>
      <c r="BM139" s="185" t="s">
        <v>516</v>
      </c>
    </row>
    <row r="140" s="2" customFormat="1" ht="33" customHeight="1">
      <c r="A140" s="38"/>
      <c r="B140" s="173"/>
      <c r="C140" s="212" t="s">
        <v>415</v>
      </c>
      <c r="D140" s="212" t="s">
        <v>550</v>
      </c>
      <c r="E140" s="213" t="s">
        <v>3489</v>
      </c>
      <c r="F140" s="214" t="s">
        <v>3490</v>
      </c>
      <c r="G140" s="215" t="s">
        <v>497</v>
      </c>
      <c r="H140" s="216">
        <v>12</v>
      </c>
      <c r="I140" s="217"/>
      <c r="J140" s="218">
        <f>ROUND(I140*H140,0)</f>
        <v>0</v>
      </c>
      <c r="K140" s="214" t="s">
        <v>1</v>
      </c>
      <c r="L140" s="219"/>
      <c r="M140" s="220" t="s">
        <v>1</v>
      </c>
      <c r="N140" s="221" t="s">
        <v>42</v>
      </c>
      <c r="O140" s="77"/>
      <c r="P140" s="183">
        <f>O140*H140</f>
        <v>0</v>
      </c>
      <c r="Q140" s="183">
        <v>0</v>
      </c>
      <c r="R140" s="183">
        <f>Q140*H140</f>
        <v>0</v>
      </c>
      <c r="S140" s="183">
        <v>0</v>
      </c>
      <c r="T140" s="18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85" t="s">
        <v>363</v>
      </c>
      <c r="AT140" s="185" t="s">
        <v>550</v>
      </c>
      <c r="AU140" s="185" t="s">
        <v>85</v>
      </c>
      <c r="AY140" s="19" t="s">
        <v>321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19" t="s">
        <v>8</v>
      </c>
      <c r="BK140" s="186">
        <f>ROUND(I140*H140,0)</f>
        <v>0</v>
      </c>
      <c r="BL140" s="19" t="s">
        <v>91</v>
      </c>
      <c r="BM140" s="185" t="s">
        <v>530</v>
      </c>
    </row>
    <row r="141" s="2" customFormat="1" ht="24.15" customHeight="1">
      <c r="A141" s="38"/>
      <c r="B141" s="173"/>
      <c r="C141" s="212" t="s">
        <v>422</v>
      </c>
      <c r="D141" s="212" t="s">
        <v>550</v>
      </c>
      <c r="E141" s="213" t="s">
        <v>3491</v>
      </c>
      <c r="F141" s="214" t="s">
        <v>3492</v>
      </c>
      <c r="G141" s="215" t="s">
        <v>497</v>
      </c>
      <c r="H141" s="216">
        <v>20</v>
      </c>
      <c r="I141" s="217"/>
      <c r="J141" s="218">
        <f>ROUND(I141*H141,0)</f>
        <v>0</v>
      </c>
      <c r="K141" s="214" t="s">
        <v>1</v>
      </c>
      <c r="L141" s="219"/>
      <c r="M141" s="220" t="s">
        <v>1</v>
      </c>
      <c r="N141" s="221" t="s">
        <v>42</v>
      </c>
      <c r="O141" s="77"/>
      <c r="P141" s="183">
        <f>O141*H141</f>
        <v>0</v>
      </c>
      <c r="Q141" s="183">
        <v>0</v>
      </c>
      <c r="R141" s="183">
        <f>Q141*H141</f>
        <v>0</v>
      </c>
      <c r="S141" s="183">
        <v>0</v>
      </c>
      <c r="T141" s="18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85" t="s">
        <v>363</v>
      </c>
      <c r="AT141" s="185" t="s">
        <v>550</v>
      </c>
      <c r="AU141" s="185" t="s">
        <v>85</v>
      </c>
      <c r="AY141" s="19" t="s">
        <v>321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19" t="s">
        <v>8</v>
      </c>
      <c r="BK141" s="186">
        <f>ROUND(I141*H141,0)</f>
        <v>0</v>
      </c>
      <c r="BL141" s="19" t="s">
        <v>91</v>
      </c>
      <c r="BM141" s="185" t="s">
        <v>540</v>
      </c>
    </row>
    <row r="142" s="2" customFormat="1" ht="24.15" customHeight="1">
      <c r="A142" s="38"/>
      <c r="B142" s="173"/>
      <c r="C142" s="212" t="s">
        <v>420</v>
      </c>
      <c r="D142" s="212" t="s">
        <v>550</v>
      </c>
      <c r="E142" s="213" t="s">
        <v>3493</v>
      </c>
      <c r="F142" s="214" t="s">
        <v>3494</v>
      </c>
      <c r="G142" s="215" t="s">
        <v>497</v>
      </c>
      <c r="H142" s="216">
        <v>20</v>
      </c>
      <c r="I142" s="217"/>
      <c r="J142" s="218">
        <f>ROUND(I142*H142,0)</f>
        <v>0</v>
      </c>
      <c r="K142" s="214" t="s">
        <v>1</v>
      </c>
      <c r="L142" s="219"/>
      <c r="M142" s="220" t="s">
        <v>1</v>
      </c>
      <c r="N142" s="221" t="s">
        <v>42</v>
      </c>
      <c r="O142" s="77"/>
      <c r="P142" s="183">
        <f>O142*H142</f>
        <v>0</v>
      </c>
      <c r="Q142" s="183">
        <v>0</v>
      </c>
      <c r="R142" s="183">
        <f>Q142*H142</f>
        <v>0</v>
      </c>
      <c r="S142" s="183">
        <v>0</v>
      </c>
      <c r="T142" s="18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85" t="s">
        <v>363</v>
      </c>
      <c r="AT142" s="185" t="s">
        <v>550</v>
      </c>
      <c r="AU142" s="185" t="s">
        <v>85</v>
      </c>
      <c r="AY142" s="19" t="s">
        <v>321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19" t="s">
        <v>8</v>
      </c>
      <c r="BK142" s="186">
        <f>ROUND(I142*H142,0)</f>
        <v>0</v>
      </c>
      <c r="BL142" s="19" t="s">
        <v>91</v>
      </c>
      <c r="BM142" s="185" t="s">
        <v>549</v>
      </c>
    </row>
    <row r="143" s="12" customFormat="1" ht="22.8" customHeight="1">
      <c r="A143" s="12"/>
      <c r="B143" s="160"/>
      <c r="C143" s="12"/>
      <c r="D143" s="161" t="s">
        <v>76</v>
      </c>
      <c r="E143" s="171" t="s">
        <v>3495</v>
      </c>
      <c r="F143" s="171" t="s">
        <v>3496</v>
      </c>
      <c r="G143" s="12"/>
      <c r="H143" s="12"/>
      <c r="I143" s="163"/>
      <c r="J143" s="172">
        <f>BK143</f>
        <v>0</v>
      </c>
      <c r="K143" s="12"/>
      <c r="L143" s="160"/>
      <c r="M143" s="165"/>
      <c r="N143" s="166"/>
      <c r="O143" s="166"/>
      <c r="P143" s="167">
        <f>SUM(P144:P183)</f>
        <v>0</v>
      </c>
      <c r="Q143" s="166"/>
      <c r="R143" s="167">
        <f>SUM(R144:R183)</f>
        <v>0</v>
      </c>
      <c r="S143" s="166"/>
      <c r="T143" s="168">
        <f>SUM(T144:T183)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61" t="s">
        <v>88</v>
      </c>
      <c r="AT143" s="169" t="s">
        <v>76</v>
      </c>
      <c r="AU143" s="169" t="s">
        <v>8</v>
      </c>
      <c r="AY143" s="161" t="s">
        <v>321</v>
      </c>
      <c r="BK143" s="170">
        <f>SUM(BK144:BK183)</f>
        <v>0</v>
      </c>
    </row>
    <row r="144" s="2" customFormat="1" ht="24.15" customHeight="1">
      <c r="A144" s="38"/>
      <c r="B144" s="173"/>
      <c r="C144" s="212" t="s">
        <v>432</v>
      </c>
      <c r="D144" s="212" t="s">
        <v>550</v>
      </c>
      <c r="E144" s="213" t="s">
        <v>3497</v>
      </c>
      <c r="F144" s="214" t="s">
        <v>3498</v>
      </c>
      <c r="G144" s="215" t="s">
        <v>497</v>
      </c>
      <c r="H144" s="216">
        <v>60</v>
      </c>
      <c r="I144" s="217"/>
      <c r="J144" s="218">
        <f>ROUND(I144*H144,0)</f>
        <v>0</v>
      </c>
      <c r="K144" s="214" t="s">
        <v>1</v>
      </c>
      <c r="L144" s="219"/>
      <c r="M144" s="220" t="s">
        <v>1</v>
      </c>
      <c r="N144" s="221" t="s">
        <v>42</v>
      </c>
      <c r="O144" s="77"/>
      <c r="P144" s="183">
        <f>O144*H144</f>
        <v>0</v>
      </c>
      <c r="Q144" s="183">
        <v>0</v>
      </c>
      <c r="R144" s="183">
        <f>Q144*H144</f>
        <v>0</v>
      </c>
      <c r="S144" s="183">
        <v>0</v>
      </c>
      <c r="T144" s="18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85" t="s">
        <v>363</v>
      </c>
      <c r="AT144" s="185" t="s">
        <v>550</v>
      </c>
      <c r="AU144" s="185" t="s">
        <v>85</v>
      </c>
      <c r="AY144" s="19" t="s">
        <v>321</v>
      </c>
      <c r="BE144" s="186">
        <f>IF(N144="základní",J144,0)</f>
        <v>0</v>
      </c>
      <c r="BF144" s="186">
        <f>IF(N144="snížená",J144,0)</f>
        <v>0</v>
      </c>
      <c r="BG144" s="186">
        <f>IF(N144="zákl. přenesená",J144,0)</f>
        <v>0</v>
      </c>
      <c r="BH144" s="186">
        <f>IF(N144="sníž. přenesená",J144,0)</f>
        <v>0</v>
      </c>
      <c r="BI144" s="186">
        <f>IF(N144="nulová",J144,0)</f>
        <v>0</v>
      </c>
      <c r="BJ144" s="19" t="s">
        <v>8</v>
      </c>
      <c r="BK144" s="186">
        <f>ROUND(I144*H144,0)</f>
        <v>0</v>
      </c>
      <c r="BL144" s="19" t="s">
        <v>91</v>
      </c>
      <c r="BM144" s="185" t="s">
        <v>265</v>
      </c>
    </row>
    <row r="145" s="2" customFormat="1" ht="24.15" customHeight="1">
      <c r="A145" s="38"/>
      <c r="B145" s="173"/>
      <c r="C145" s="212" t="s">
        <v>443</v>
      </c>
      <c r="D145" s="212" t="s">
        <v>550</v>
      </c>
      <c r="E145" s="213" t="s">
        <v>3499</v>
      </c>
      <c r="F145" s="214" t="s">
        <v>3500</v>
      </c>
      <c r="G145" s="215" t="s">
        <v>497</v>
      </c>
      <c r="H145" s="216">
        <v>40</v>
      </c>
      <c r="I145" s="217"/>
      <c r="J145" s="218">
        <f>ROUND(I145*H145,0)</f>
        <v>0</v>
      </c>
      <c r="K145" s="214" t="s">
        <v>1</v>
      </c>
      <c r="L145" s="219"/>
      <c r="M145" s="220" t="s">
        <v>1</v>
      </c>
      <c r="N145" s="221" t="s">
        <v>42</v>
      </c>
      <c r="O145" s="77"/>
      <c r="P145" s="183">
        <f>O145*H145</f>
        <v>0</v>
      </c>
      <c r="Q145" s="183">
        <v>0</v>
      </c>
      <c r="R145" s="183">
        <f>Q145*H145</f>
        <v>0</v>
      </c>
      <c r="S145" s="183">
        <v>0</v>
      </c>
      <c r="T145" s="18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85" t="s">
        <v>363</v>
      </c>
      <c r="AT145" s="185" t="s">
        <v>550</v>
      </c>
      <c r="AU145" s="185" t="s">
        <v>85</v>
      </c>
      <c r="AY145" s="19" t="s">
        <v>321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19" t="s">
        <v>8</v>
      </c>
      <c r="BK145" s="186">
        <f>ROUND(I145*H145,0)</f>
        <v>0</v>
      </c>
      <c r="BL145" s="19" t="s">
        <v>91</v>
      </c>
      <c r="BM145" s="185" t="s">
        <v>567</v>
      </c>
    </row>
    <row r="146" s="2" customFormat="1" ht="24.15" customHeight="1">
      <c r="A146" s="38"/>
      <c r="B146" s="173"/>
      <c r="C146" s="212" t="s">
        <v>7</v>
      </c>
      <c r="D146" s="212" t="s">
        <v>550</v>
      </c>
      <c r="E146" s="213" t="s">
        <v>3501</v>
      </c>
      <c r="F146" s="214" t="s">
        <v>3502</v>
      </c>
      <c r="G146" s="215" t="s">
        <v>497</v>
      </c>
      <c r="H146" s="216">
        <v>40</v>
      </c>
      <c r="I146" s="217"/>
      <c r="J146" s="218">
        <f>ROUND(I146*H146,0)</f>
        <v>0</v>
      </c>
      <c r="K146" s="214" t="s">
        <v>1</v>
      </c>
      <c r="L146" s="219"/>
      <c r="M146" s="220" t="s">
        <v>1</v>
      </c>
      <c r="N146" s="221" t="s">
        <v>42</v>
      </c>
      <c r="O146" s="77"/>
      <c r="P146" s="183">
        <f>O146*H146</f>
        <v>0</v>
      </c>
      <c r="Q146" s="183">
        <v>0</v>
      </c>
      <c r="R146" s="183">
        <f>Q146*H146</f>
        <v>0</v>
      </c>
      <c r="S146" s="183">
        <v>0</v>
      </c>
      <c r="T146" s="18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85" t="s">
        <v>363</v>
      </c>
      <c r="AT146" s="185" t="s">
        <v>550</v>
      </c>
      <c r="AU146" s="185" t="s">
        <v>85</v>
      </c>
      <c r="AY146" s="19" t="s">
        <v>321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19" t="s">
        <v>8</v>
      </c>
      <c r="BK146" s="186">
        <f>ROUND(I146*H146,0)</f>
        <v>0</v>
      </c>
      <c r="BL146" s="19" t="s">
        <v>91</v>
      </c>
      <c r="BM146" s="185" t="s">
        <v>581</v>
      </c>
    </row>
    <row r="147" s="2" customFormat="1" ht="21.75" customHeight="1">
      <c r="A147" s="38"/>
      <c r="B147" s="173"/>
      <c r="C147" s="212" t="s">
        <v>459</v>
      </c>
      <c r="D147" s="212" t="s">
        <v>550</v>
      </c>
      <c r="E147" s="213" t="s">
        <v>3503</v>
      </c>
      <c r="F147" s="214" t="s">
        <v>3504</v>
      </c>
      <c r="G147" s="215" t="s">
        <v>3505</v>
      </c>
      <c r="H147" s="216">
        <v>215</v>
      </c>
      <c r="I147" s="217"/>
      <c r="J147" s="218">
        <f>ROUND(I147*H147,0)</f>
        <v>0</v>
      </c>
      <c r="K147" s="214" t="s">
        <v>1</v>
      </c>
      <c r="L147" s="219"/>
      <c r="M147" s="220" t="s">
        <v>1</v>
      </c>
      <c r="N147" s="221" t="s">
        <v>42</v>
      </c>
      <c r="O147" s="77"/>
      <c r="P147" s="183">
        <f>O147*H147</f>
        <v>0</v>
      </c>
      <c r="Q147" s="183">
        <v>0</v>
      </c>
      <c r="R147" s="183">
        <f>Q147*H147</f>
        <v>0</v>
      </c>
      <c r="S147" s="183">
        <v>0</v>
      </c>
      <c r="T147" s="18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85" t="s">
        <v>363</v>
      </c>
      <c r="AT147" s="185" t="s">
        <v>550</v>
      </c>
      <c r="AU147" s="185" t="s">
        <v>85</v>
      </c>
      <c r="AY147" s="19" t="s">
        <v>321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19" t="s">
        <v>8</v>
      </c>
      <c r="BK147" s="186">
        <f>ROUND(I147*H147,0)</f>
        <v>0</v>
      </c>
      <c r="BL147" s="19" t="s">
        <v>91</v>
      </c>
      <c r="BM147" s="185" t="s">
        <v>589</v>
      </c>
    </row>
    <row r="148" s="2" customFormat="1" ht="24.15" customHeight="1">
      <c r="A148" s="38"/>
      <c r="B148" s="173"/>
      <c r="C148" s="212" t="s">
        <v>465</v>
      </c>
      <c r="D148" s="212" t="s">
        <v>550</v>
      </c>
      <c r="E148" s="213" t="s">
        <v>3506</v>
      </c>
      <c r="F148" s="214" t="s">
        <v>3507</v>
      </c>
      <c r="G148" s="215" t="s">
        <v>497</v>
      </c>
      <c r="H148" s="216">
        <v>150</v>
      </c>
      <c r="I148" s="217"/>
      <c r="J148" s="218">
        <f>ROUND(I148*H148,0)</f>
        <v>0</v>
      </c>
      <c r="K148" s="214" t="s">
        <v>1</v>
      </c>
      <c r="L148" s="219"/>
      <c r="M148" s="220" t="s">
        <v>1</v>
      </c>
      <c r="N148" s="221" t="s">
        <v>42</v>
      </c>
      <c r="O148" s="77"/>
      <c r="P148" s="183">
        <f>O148*H148</f>
        <v>0</v>
      </c>
      <c r="Q148" s="183">
        <v>0</v>
      </c>
      <c r="R148" s="183">
        <f>Q148*H148</f>
        <v>0</v>
      </c>
      <c r="S148" s="183">
        <v>0</v>
      </c>
      <c r="T148" s="18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85" t="s">
        <v>363</v>
      </c>
      <c r="AT148" s="185" t="s">
        <v>550</v>
      </c>
      <c r="AU148" s="185" t="s">
        <v>85</v>
      </c>
      <c r="AY148" s="19" t="s">
        <v>321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19" t="s">
        <v>8</v>
      </c>
      <c r="BK148" s="186">
        <f>ROUND(I148*H148,0)</f>
        <v>0</v>
      </c>
      <c r="BL148" s="19" t="s">
        <v>91</v>
      </c>
      <c r="BM148" s="185" t="s">
        <v>614</v>
      </c>
    </row>
    <row r="149" s="2" customFormat="1" ht="24.15" customHeight="1">
      <c r="A149" s="38"/>
      <c r="B149" s="173"/>
      <c r="C149" s="212" t="s">
        <v>471</v>
      </c>
      <c r="D149" s="212" t="s">
        <v>550</v>
      </c>
      <c r="E149" s="213" t="s">
        <v>3508</v>
      </c>
      <c r="F149" s="214" t="s">
        <v>3509</v>
      </c>
      <c r="G149" s="215" t="s">
        <v>497</v>
      </c>
      <c r="H149" s="216">
        <v>2060</v>
      </c>
      <c r="I149" s="217"/>
      <c r="J149" s="218">
        <f>ROUND(I149*H149,0)</f>
        <v>0</v>
      </c>
      <c r="K149" s="214" t="s">
        <v>1</v>
      </c>
      <c r="L149" s="219"/>
      <c r="M149" s="220" t="s">
        <v>1</v>
      </c>
      <c r="N149" s="221" t="s">
        <v>42</v>
      </c>
      <c r="O149" s="77"/>
      <c r="P149" s="183">
        <f>O149*H149</f>
        <v>0</v>
      </c>
      <c r="Q149" s="183">
        <v>0</v>
      </c>
      <c r="R149" s="183">
        <f>Q149*H149</f>
        <v>0</v>
      </c>
      <c r="S149" s="183">
        <v>0</v>
      </c>
      <c r="T149" s="18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85" t="s">
        <v>363</v>
      </c>
      <c r="AT149" s="185" t="s">
        <v>550</v>
      </c>
      <c r="AU149" s="185" t="s">
        <v>85</v>
      </c>
      <c r="AY149" s="19" t="s">
        <v>321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19" t="s">
        <v>8</v>
      </c>
      <c r="BK149" s="186">
        <f>ROUND(I149*H149,0)</f>
        <v>0</v>
      </c>
      <c r="BL149" s="19" t="s">
        <v>91</v>
      </c>
      <c r="BM149" s="185" t="s">
        <v>629</v>
      </c>
    </row>
    <row r="150" s="2" customFormat="1" ht="24.15" customHeight="1">
      <c r="A150" s="38"/>
      <c r="B150" s="173"/>
      <c r="C150" s="212" t="s">
        <v>479</v>
      </c>
      <c r="D150" s="212" t="s">
        <v>550</v>
      </c>
      <c r="E150" s="213" t="s">
        <v>3510</v>
      </c>
      <c r="F150" s="214" t="s">
        <v>3511</v>
      </c>
      <c r="G150" s="215" t="s">
        <v>497</v>
      </c>
      <c r="H150" s="216">
        <v>130</v>
      </c>
      <c r="I150" s="217"/>
      <c r="J150" s="218">
        <f>ROUND(I150*H150,0)</f>
        <v>0</v>
      </c>
      <c r="K150" s="214" t="s">
        <v>1</v>
      </c>
      <c r="L150" s="219"/>
      <c r="M150" s="220" t="s">
        <v>1</v>
      </c>
      <c r="N150" s="221" t="s">
        <v>42</v>
      </c>
      <c r="O150" s="77"/>
      <c r="P150" s="183">
        <f>O150*H150</f>
        <v>0</v>
      </c>
      <c r="Q150" s="183">
        <v>0</v>
      </c>
      <c r="R150" s="183">
        <f>Q150*H150</f>
        <v>0</v>
      </c>
      <c r="S150" s="183">
        <v>0</v>
      </c>
      <c r="T150" s="18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85" t="s">
        <v>363</v>
      </c>
      <c r="AT150" s="185" t="s">
        <v>550</v>
      </c>
      <c r="AU150" s="185" t="s">
        <v>85</v>
      </c>
      <c r="AY150" s="19" t="s">
        <v>321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19" t="s">
        <v>8</v>
      </c>
      <c r="BK150" s="186">
        <f>ROUND(I150*H150,0)</f>
        <v>0</v>
      </c>
      <c r="BL150" s="19" t="s">
        <v>91</v>
      </c>
      <c r="BM150" s="185" t="s">
        <v>640</v>
      </c>
    </row>
    <row r="151" s="2" customFormat="1" ht="24.15" customHeight="1">
      <c r="A151" s="38"/>
      <c r="B151" s="173"/>
      <c r="C151" s="212" t="s">
        <v>494</v>
      </c>
      <c r="D151" s="212" t="s">
        <v>550</v>
      </c>
      <c r="E151" s="213" t="s">
        <v>3512</v>
      </c>
      <c r="F151" s="214" t="s">
        <v>3513</v>
      </c>
      <c r="G151" s="215" t="s">
        <v>497</v>
      </c>
      <c r="H151" s="216">
        <v>30</v>
      </c>
      <c r="I151" s="217"/>
      <c r="J151" s="218">
        <f>ROUND(I151*H151,0)</f>
        <v>0</v>
      </c>
      <c r="K151" s="214" t="s">
        <v>1</v>
      </c>
      <c r="L151" s="219"/>
      <c r="M151" s="220" t="s">
        <v>1</v>
      </c>
      <c r="N151" s="221" t="s">
        <v>42</v>
      </c>
      <c r="O151" s="77"/>
      <c r="P151" s="183">
        <f>O151*H151</f>
        <v>0</v>
      </c>
      <c r="Q151" s="183">
        <v>0</v>
      </c>
      <c r="R151" s="183">
        <f>Q151*H151</f>
        <v>0</v>
      </c>
      <c r="S151" s="183">
        <v>0</v>
      </c>
      <c r="T151" s="18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85" t="s">
        <v>363</v>
      </c>
      <c r="AT151" s="185" t="s">
        <v>550</v>
      </c>
      <c r="AU151" s="185" t="s">
        <v>85</v>
      </c>
      <c r="AY151" s="19" t="s">
        <v>321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9" t="s">
        <v>8</v>
      </c>
      <c r="BK151" s="186">
        <f>ROUND(I151*H151,0)</f>
        <v>0</v>
      </c>
      <c r="BL151" s="19" t="s">
        <v>91</v>
      </c>
      <c r="BM151" s="185" t="s">
        <v>215</v>
      </c>
    </row>
    <row r="152" s="2" customFormat="1" ht="24.15" customHeight="1">
      <c r="A152" s="38"/>
      <c r="B152" s="173"/>
      <c r="C152" s="212" t="s">
        <v>502</v>
      </c>
      <c r="D152" s="212" t="s">
        <v>550</v>
      </c>
      <c r="E152" s="213" t="s">
        <v>3514</v>
      </c>
      <c r="F152" s="214" t="s">
        <v>3515</v>
      </c>
      <c r="G152" s="215" t="s">
        <v>3505</v>
      </c>
      <c r="H152" s="216">
        <v>150</v>
      </c>
      <c r="I152" s="217"/>
      <c r="J152" s="218">
        <f>ROUND(I152*H152,0)</f>
        <v>0</v>
      </c>
      <c r="K152" s="214" t="s">
        <v>1</v>
      </c>
      <c r="L152" s="219"/>
      <c r="M152" s="220" t="s">
        <v>1</v>
      </c>
      <c r="N152" s="221" t="s">
        <v>42</v>
      </c>
      <c r="O152" s="77"/>
      <c r="P152" s="183">
        <f>O152*H152</f>
        <v>0</v>
      </c>
      <c r="Q152" s="183">
        <v>0</v>
      </c>
      <c r="R152" s="183">
        <f>Q152*H152</f>
        <v>0</v>
      </c>
      <c r="S152" s="183">
        <v>0</v>
      </c>
      <c r="T152" s="18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85" t="s">
        <v>363</v>
      </c>
      <c r="AT152" s="185" t="s">
        <v>550</v>
      </c>
      <c r="AU152" s="185" t="s">
        <v>85</v>
      </c>
      <c r="AY152" s="19" t="s">
        <v>321</v>
      </c>
      <c r="BE152" s="186">
        <f>IF(N152="základní",J152,0)</f>
        <v>0</v>
      </c>
      <c r="BF152" s="186">
        <f>IF(N152="snížená",J152,0)</f>
        <v>0</v>
      </c>
      <c r="BG152" s="186">
        <f>IF(N152="zákl. přenesená",J152,0)</f>
        <v>0</v>
      </c>
      <c r="BH152" s="186">
        <f>IF(N152="sníž. přenesená",J152,0)</f>
        <v>0</v>
      </c>
      <c r="BI152" s="186">
        <f>IF(N152="nulová",J152,0)</f>
        <v>0</v>
      </c>
      <c r="BJ152" s="19" t="s">
        <v>8</v>
      </c>
      <c r="BK152" s="186">
        <f>ROUND(I152*H152,0)</f>
        <v>0</v>
      </c>
      <c r="BL152" s="19" t="s">
        <v>91</v>
      </c>
      <c r="BM152" s="185" t="s">
        <v>666</v>
      </c>
    </row>
    <row r="153" s="2" customFormat="1" ht="24.15" customHeight="1">
      <c r="A153" s="38"/>
      <c r="B153" s="173"/>
      <c r="C153" s="212" t="s">
        <v>506</v>
      </c>
      <c r="D153" s="212" t="s">
        <v>550</v>
      </c>
      <c r="E153" s="213" t="s">
        <v>3516</v>
      </c>
      <c r="F153" s="214" t="s">
        <v>3517</v>
      </c>
      <c r="G153" s="215" t="s">
        <v>3505</v>
      </c>
      <c r="H153" s="216">
        <v>5</v>
      </c>
      <c r="I153" s="217"/>
      <c r="J153" s="218">
        <f>ROUND(I153*H153,0)</f>
        <v>0</v>
      </c>
      <c r="K153" s="214" t="s">
        <v>1</v>
      </c>
      <c r="L153" s="219"/>
      <c r="M153" s="220" t="s">
        <v>1</v>
      </c>
      <c r="N153" s="221" t="s">
        <v>42</v>
      </c>
      <c r="O153" s="77"/>
      <c r="P153" s="183">
        <f>O153*H153</f>
        <v>0</v>
      </c>
      <c r="Q153" s="183">
        <v>0</v>
      </c>
      <c r="R153" s="183">
        <f>Q153*H153</f>
        <v>0</v>
      </c>
      <c r="S153" s="183">
        <v>0</v>
      </c>
      <c r="T153" s="18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85" t="s">
        <v>363</v>
      </c>
      <c r="AT153" s="185" t="s">
        <v>550</v>
      </c>
      <c r="AU153" s="185" t="s">
        <v>85</v>
      </c>
      <c r="AY153" s="19" t="s">
        <v>321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19" t="s">
        <v>8</v>
      </c>
      <c r="BK153" s="186">
        <f>ROUND(I153*H153,0)</f>
        <v>0</v>
      </c>
      <c r="BL153" s="19" t="s">
        <v>91</v>
      </c>
      <c r="BM153" s="185" t="s">
        <v>701</v>
      </c>
    </row>
    <row r="154" s="2" customFormat="1" ht="24.15" customHeight="1">
      <c r="A154" s="38"/>
      <c r="B154" s="173"/>
      <c r="C154" s="212" t="s">
        <v>511</v>
      </c>
      <c r="D154" s="212" t="s">
        <v>550</v>
      </c>
      <c r="E154" s="213" t="s">
        <v>3518</v>
      </c>
      <c r="F154" s="214" t="s">
        <v>3519</v>
      </c>
      <c r="G154" s="215" t="s">
        <v>3505</v>
      </c>
      <c r="H154" s="216">
        <v>4</v>
      </c>
      <c r="I154" s="217"/>
      <c r="J154" s="218">
        <f>ROUND(I154*H154,0)</f>
        <v>0</v>
      </c>
      <c r="K154" s="214" t="s">
        <v>1</v>
      </c>
      <c r="L154" s="219"/>
      <c r="M154" s="220" t="s">
        <v>1</v>
      </c>
      <c r="N154" s="221" t="s">
        <v>42</v>
      </c>
      <c r="O154" s="77"/>
      <c r="P154" s="183">
        <f>O154*H154</f>
        <v>0</v>
      </c>
      <c r="Q154" s="183">
        <v>0</v>
      </c>
      <c r="R154" s="183">
        <f>Q154*H154</f>
        <v>0</v>
      </c>
      <c r="S154" s="183">
        <v>0</v>
      </c>
      <c r="T154" s="18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85" t="s">
        <v>363</v>
      </c>
      <c r="AT154" s="185" t="s">
        <v>550</v>
      </c>
      <c r="AU154" s="185" t="s">
        <v>85</v>
      </c>
      <c r="AY154" s="19" t="s">
        <v>321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19" t="s">
        <v>8</v>
      </c>
      <c r="BK154" s="186">
        <f>ROUND(I154*H154,0)</f>
        <v>0</v>
      </c>
      <c r="BL154" s="19" t="s">
        <v>91</v>
      </c>
      <c r="BM154" s="185" t="s">
        <v>720</v>
      </c>
    </row>
    <row r="155" s="2" customFormat="1" ht="24.15" customHeight="1">
      <c r="A155" s="38"/>
      <c r="B155" s="173"/>
      <c r="C155" s="212" t="s">
        <v>516</v>
      </c>
      <c r="D155" s="212" t="s">
        <v>550</v>
      </c>
      <c r="E155" s="213" t="s">
        <v>3520</v>
      </c>
      <c r="F155" s="214" t="s">
        <v>3521</v>
      </c>
      <c r="G155" s="215" t="s">
        <v>3505</v>
      </c>
      <c r="H155" s="216">
        <v>6</v>
      </c>
      <c r="I155" s="217"/>
      <c r="J155" s="218">
        <f>ROUND(I155*H155,0)</f>
        <v>0</v>
      </c>
      <c r="K155" s="214" t="s">
        <v>1</v>
      </c>
      <c r="L155" s="219"/>
      <c r="M155" s="220" t="s">
        <v>1</v>
      </c>
      <c r="N155" s="221" t="s">
        <v>42</v>
      </c>
      <c r="O155" s="77"/>
      <c r="P155" s="183">
        <f>O155*H155</f>
        <v>0</v>
      </c>
      <c r="Q155" s="183">
        <v>0</v>
      </c>
      <c r="R155" s="183">
        <f>Q155*H155</f>
        <v>0</v>
      </c>
      <c r="S155" s="183">
        <v>0</v>
      </c>
      <c r="T155" s="18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85" t="s">
        <v>363</v>
      </c>
      <c r="AT155" s="185" t="s">
        <v>550</v>
      </c>
      <c r="AU155" s="185" t="s">
        <v>85</v>
      </c>
      <c r="AY155" s="19" t="s">
        <v>321</v>
      </c>
      <c r="BE155" s="186">
        <f>IF(N155="základní",J155,0)</f>
        <v>0</v>
      </c>
      <c r="BF155" s="186">
        <f>IF(N155="snížená",J155,0)</f>
        <v>0</v>
      </c>
      <c r="BG155" s="186">
        <f>IF(N155="zákl. přenesená",J155,0)</f>
        <v>0</v>
      </c>
      <c r="BH155" s="186">
        <f>IF(N155="sníž. přenesená",J155,0)</f>
        <v>0</v>
      </c>
      <c r="BI155" s="186">
        <f>IF(N155="nulová",J155,0)</f>
        <v>0</v>
      </c>
      <c r="BJ155" s="19" t="s">
        <v>8</v>
      </c>
      <c r="BK155" s="186">
        <f>ROUND(I155*H155,0)</f>
        <v>0</v>
      </c>
      <c r="BL155" s="19" t="s">
        <v>91</v>
      </c>
      <c r="BM155" s="185" t="s">
        <v>730</v>
      </c>
    </row>
    <row r="156" s="2" customFormat="1" ht="24.15" customHeight="1">
      <c r="A156" s="38"/>
      <c r="B156" s="173"/>
      <c r="C156" s="212" t="s">
        <v>523</v>
      </c>
      <c r="D156" s="212" t="s">
        <v>550</v>
      </c>
      <c r="E156" s="213" t="s">
        <v>3522</v>
      </c>
      <c r="F156" s="214" t="s">
        <v>3523</v>
      </c>
      <c r="G156" s="215" t="s">
        <v>3505</v>
      </c>
      <c r="H156" s="216">
        <v>1</v>
      </c>
      <c r="I156" s="217"/>
      <c r="J156" s="218">
        <f>ROUND(I156*H156,0)</f>
        <v>0</v>
      </c>
      <c r="K156" s="214" t="s">
        <v>1</v>
      </c>
      <c r="L156" s="219"/>
      <c r="M156" s="220" t="s">
        <v>1</v>
      </c>
      <c r="N156" s="221" t="s">
        <v>42</v>
      </c>
      <c r="O156" s="77"/>
      <c r="P156" s="183">
        <f>O156*H156</f>
        <v>0</v>
      </c>
      <c r="Q156" s="183">
        <v>0</v>
      </c>
      <c r="R156" s="183">
        <f>Q156*H156</f>
        <v>0</v>
      </c>
      <c r="S156" s="183">
        <v>0</v>
      </c>
      <c r="T156" s="18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85" t="s">
        <v>363</v>
      </c>
      <c r="AT156" s="185" t="s">
        <v>550</v>
      </c>
      <c r="AU156" s="185" t="s">
        <v>85</v>
      </c>
      <c r="AY156" s="19" t="s">
        <v>321</v>
      </c>
      <c r="BE156" s="186">
        <f>IF(N156="základní",J156,0)</f>
        <v>0</v>
      </c>
      <c r="BF156" s="186">
        <f>IF(N156="snížená",J156,0)</f>
        <v>0</v>
      </c>
      <c r="BG156" s="186">
        <f>IF(N156="zákl. přenesená",J156,0)</f>
        <v>0</v>
      </c>
      <c r="BH156" s="186">
        <f>IF(N156="sníž. přenesená",J156,0)</f>
        <v>0</v>
      </c>
      <c r="BI156" s="186">
        <f>IF(N156="nulová",J156,0)</f>
        <v>0</v>
      </c>
      <c r="BJ156" s="19" t="s">
        <v>8</v>
      </c>
      <c r="BK156" s="186">
        <f>ROUND(I156*H156,0)</f>
        <v>0</v>
      </c>
      <c r="BL156" s="19" t="s">
        <v>91</v>
      </c>
      <c r="BM156" s="185" t="s">
        <v>737</v>
      </c>
    </row>
    <row r="157" s="2" customFormat="1" ht="24.15" customHeight="1">
      <c r="A157" s="38"/>
      <c r="B157" s="173"/>
      <c r="C157" s="212" t="s">
        <v>530</v>
      </c>
      <c r="D157" s="212" t="s">
        <v>550</v>
      </c>
      <c r="E157" s="213" t="s">
        <v>3524</v>
      </c>
      <c r="F157" s="214" t="s">
        <v>3525</v>
      </c>
      <c r="G157" s="215" t="s">
        <v>3505</v>
      </c>
      <c r="H157" s="216">
        <v>1</v>
      </c>
      <c r="I157" s="217"/>
      <c r="J157" s="218">
        <f>ROUND(I157*H157,0)</f>
        <v>0</v>
      </c>
      <c r="K157" s="214" t="s">
        <v>1</v>
      </c>
      <c r="L157" s="219"/>
      <c r="M157" s="220" t="s">
        <v>1</v>
      </c>
      <c r="N157" s="221" t="s">
        <v>42</v>
      </c>
      <c r="O157" s="77"/>
      <c r="P157" s="183">
        <f>O157*H157</f>
        <v>0</v>
      </c>
      <c r="Q157" s="183">
        <v>0</v>
      </c>
      <c r="R157" s="183">
        <f>Q157*H157</f>
        <v>0</v>
      </c>
      <c r="S157" s="183">
        <v>0</v>
      </c>
      <c r="T157" s="18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85" t="s">
        <v>363</v>
      </c>
      <c r="AT157" s="185" t="s">
        <v>550</v>
      </c>
      <c r="AU157" s="185" t="s">
        <v>85</v>
      </c>
      <c r="AY157" s="19" t="s">
        <v>321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19" t="s">
        <v>8</v>
      </c>
      <c r="BK157" s="186">
        <f>ROUND(I157*H157,0)</f>
        <v>0</v>
      </c>
      <c r="BL157" s="19" t="s">
        <v>91</v>
      </c>
      <c r="BM157" s="185" t="s">
        <v>747</v>
      </c>
    </row>
    <row r="158" s="2" customFormat="1" ht="24.15" customHeight="1">
      <c r="A158" s="38"/>
      <c r="B158" s="173"/>
      <c r="C158" s="212" t="s">
        <v>535</v>
      </c>
      <c r="D158" s="212" t="s">
        <v>550</v>
      </c>
      <c r="E158" s="213" t="s">
        <v>3526</v>
      </c>
      <c r="F158" s="214" t="s">
        <v>3527</v>
      </c>
      <c r="G158" s="215" t="s">
        <v>3505</v>
      </c>
      <c r="H158" s="216">
        <v>28</v>
      </c>
      <c r="I158" s="217"/>
      <c r="J158" s="218">
        <f>ROUND(I158*H158,0)</f>
        <v>0</v>
      </c>
      <c r="K158" s="214" t="s">
        <v>1</v>
      </c>
      <c r="L158" s="219"/>
      <c r="M158" s="220" t="s">
        <v>1</v>
      </c>
      <c r="N158" s="221" t="s">
        <v>42</v>
      </c>
      <c r="O158" s="77"/>
      <c r="P158" s="183">
        <f>O158*H158</f>
        <v>0</v>
      </c>
      <c r="Q158" s="183">
        <v>0</v>
      </c>
      <c r="R158" s="183">
        <f>Q158*H158</f>
        <v>0</v>
      </c>
      <c r="S158" s="183">
        <v>0</v>
      </c>
      <c r="T158" s="18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85" t="s">
        <v>363</v>
      </c>
      <c r="AT158" s="185" t="s">
        <v>550</v>
      </c>
      <c r="AU158" s="185" t="s">
        <v>85</v>
      </c>
      <c r="AY158" s="19" t="s">
        <v>321</v>
      </c>
      <c r="BE158" s="186">
        <f>IF(N158="základní",J158,0)</f>
        <v>0</v>
      </c>
      <c r="BF158" s="186">
        <f>IF(N158="snížená",J158,0)</f>
        <v>0</v>
      </c>
      <c r="BG158" s="186">
        <f>IF(N158="zákl. přenesená",J158,0)</f>
        <v>0</v>
      </c>
      <c r="BH158" s="186">
        <f>IF(N158="sníž. přenesená",J158,0)</f>
        <v>0</v>
      </c>
      <c r="BI158" s="186">
        <f>IF(N158="nulová",J158,0)</f>
        <v>0</v>
      </c>
      <c r="BJ158" s="19" t="s">
        <v>8</v>
      </c>
      <c r="BK158" s="186">
        <f>ROUND(I158*H158,0)</f>
        <v>0</v>
      </c>
      <c r="BL158" s="19" t="s">
        <v>91</v>
      </c>
      <c r="BM158" s="185" t="s">
        <v>761</v>
      </c>
    </row>
    <row r="159" s="2" customFormat="1" ht="33" customHeight="1">
      <c r="A159" s="38"/>
      <c r="B159" s="173"/>
      <c r="C159" s="212" t="s">
        <v>540</v>
      </c>
      <c r="D159" s="212" t="s">
        <v>550</v>
      </c>
      <c r="E159" s="213" t="s">
        <v>3528</v>
      </c>
      <c r="F159" s="214" t="s">
        <v>3529</v>
      </c>
      <c r="G159" s="215" t="s">
        <v>3505</v>
      </c>
      <c r="H159" s="216">
        <v>13</v>
      </c>
      <c r="I159" s="217"/>
      <c r="J159" s="218">
        <f>ROUND(I159*H159,0)</f>
        <v>0</v>
      </c>
      <c r="K159" s="214" t="s">
        <v>1</v>
      </c>
      <c r="L159" s="219"/>
      <c r="M159" s="220" t="s">
        <v>1</v>
      </c>
      <c r="N159" s="221" t="s">
        <v>42</v>
      </c>
      <c r="O159" s="77"/>
      <c r="P159" s="183">
        <f>O159*H159</f>
        <v>0</v>
      </c>
      <c r="Q159" s="183">
        <v>0</v>
      </c>
      <c r="R159" s="183">
        <f>Q159*H159</f>
        <v>0</v>
      </c>
      <c r="S159" s="183">
        <v>0</v>
      </c>
      <c r="T159" s="18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85" t="s">
        <v>363</v>
      </c>
      <c r="AT159" s="185" t="s">
        <v>550</v>
      </c>
      <c r="AU159" s="185" t="s">
        <v>85</v>
      </c>
      <c r="AY159" s="19" t="s">
        <v>321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19" t="s">
        <v>8</v>
      </c>
      <c r="BK159" s="186">
        <f>ROUND(I159*H159,0)</f>
        <v>0</v>
      </c>
      <c r="BL159" s="19" t="s">
        <v>91</v>
      </c>
      <c r="BM159" s="185" t="s">
        <v>771</v>
      </c>
    </row>
    <row r="160" s="2" customFormat="1" ht="24.15" customHeight="1">
      <c r="A160" s="38"/>
      <c r="B160" s="173"/>
      <c r="C160" s="212" t="s">
        <v>544</v>
      </c>
      <c r="D160" s="212" t="s">
        <v>550</v>
      </c>
      <c r="E160" s="213" t="s">
        <v>3530</v>
      </c>
      <c r="F160" s="214" t="s">
        <v>3531</v>
      </c>
      <c r="G160" s="215" t="s">
        <v>3505</v>
      </c>
      <c r="H160" s="216">
        <v>9</v>
      </c>
      <c r="I160" s="217"/>
      <c r="J160" s="218">
        <f>ROUND(I160*H160,0)</f>
        <v>0</v>
      </c>
      <c r="K160" s="214" t="s">
        <v>1</v>
      </c>
      <c r="L160" s="219"/>
      <c r="M160" s="220" t="s">
        <v>1</v>
      </c>
      <c r="N160" s="221" t="s">
        <v>42</v>
      </c>
      <c r="O160" s="77"/>
      <c r="P160" s="183">
        <f>O160*H160</f>
        <v>0</v>
      </c>
      <c r="Q160" s="183">
        <v>0</v>
      </c>
      <c r="R160" s="183">
        <f>Q160*H160</f>
        <v>0</v>
      </c>
      <c r="S160" s="183">
        <v>0</v>
      </c>
      <c r="T160" s="18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85" t="s">
        <v>363</v>
      </c>
      <c r="AT160" s="185" t="s">
        <v>550</v>
      </c>
      <c r="AU160" s="185" t="s">
        <v>85</v>
      </c>
      <c r="AY160" s="19" t="s">
        <v>321</v>
      </c>
      <c r="BE160" s="186">
        <f>IF(N160="základní",J160,0)</f>
        <v>0</v>
      </c>
      <c r="BF160" s="186">
        <f>IF(N160="snížená",J160,0)</f>
        <v>0</v>
      </c>
      <c r="BG160" s="186">
        <f>IF(N160="zákl. přenesená",J160,0)</f>
        <v>0</v>
      </c>
      <c r="BH160" s="186">
        <f>IF(N160="sníž. přenesená",J160,0)</f>
        <v>0</v>
      </c>
      <c r="BI160" s="186">
        <f>IF(N160="nulová",J160,0)</f>
        <v>0</v>
      </c>
      <c r="BJ160" s="19" t="s">
        <v>8</v>
      </c>
      <c r="BK160" s="186">
        <f>ROUND(I160*H160,0)</f>
        <v>0</v>
      </c>
      <c r="BL160" s="19" t="s">
        <v>91</v>
      </c>
      <c r="BM160" s="185" t="s">
        <v>810</v>
      </c>
    </row>
    <row r="161" s="2" customFormat="1" ht="24.15" customHeight="1">
      <c r="A161" s="38"/>
      <c r="B161" s="173"/>
      <c r="C161" s="212" t="s">
        <v>549</v>
      </c>
      <c r="D161" s="212" t="s">
        <v>550</v>
      </c>
      <c r="E161" s="213" t="s">
        <v>3532</v>
      </c>
      <c r="F161" s="214" t="s">
        <v>3533</v>
      </c>
      <c r="G161" s="215" t="s">
        <v>3505</v>
      </c>
      <c r="H161" s="216">
        <v>16</v>
      </c>
      <c r="I161" s="217"/>
      <c r="J161" s="218">
        <f>ROUND(I161*H161,0)</f>
        <v>0</v>
      </c>
      <c r="K161" s="214" t="s">
        <v>1</v>
      </c>
      <c r="L161" s="219"/>
      <c r="M161" s="220" t="s">
        <v>1</v>
      </c>
      <c r="N161" s="221" t="s">
        <v>42</v>
      </c>
      <c r="O161" s="77"/>
      <c r="P161" s="183">
        <f>O161*H161</f>
        <v>0</v>
      </c>
      <c r="Q161" s="183">
        <v>0</v>
      </c>
      <c r="R161" s="183">
        <f>Q161*H161</f>
        <v>0</v>
      </c>
      <c r="S161" s="183">
        <v>0</v>
      </c>
      <c r="T161" s="18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85" t="s">
        <v>363</v>
      </c>
      <c r="AT161" s="185" t="s">
        <v>550</v>
      </c>
      <c r="AU161" s="185" t="s">
        <v>85</v>
      </c>
      <c r="AY161" s="19" t="s">
        <v>321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19" t="s">
        <v>8</v>
      </c>
      <c r="BK161" s="186">
        <f>ROUND(I161*H161,0)</f>
        <v>0</v>
      </c>
      <c r="BL161" s="19" t="s">
        <v>91</v>
      </c>
      <c r="BM161" s="185" t="s">
        <v>820</v>
      </c>
    </row>
    <row r="162" s="2" customFormat="1" ht="24.15" customHeight="1">
      <c r="A162" s="38"/>
      <c r="B162" s="173"/>
      <c r="C162" s="212" t="s">
        <v>556</v>
      </c>
      <c r="D162" s="212" t="s">
        <v>550</v>
      </c>
      <c r="E162" s="213" t="s">
        <v>3534</v>
      </c>
      <c r="F162" s="214" t="s">
        <v>3535</v>
      </c>
      <c r="G162" s="215" t="s">
        <v>3505</v>
      </c>
      <c r="H162" s="216">
        <v>1</v>
      </c>
      <c r="I162" s="217"/>
      <c r="J162" s="218">
        <f>ROUND(I162*H162,0)</f>
        <v>0</v>
      </c>
      <c r="K162" s="214" t="s">
        <v>1</v>
      </c>
      <c r="L162" s="219"/>
      <c r="M162" s="220" t="s">
        <v>1</v>
      </c>
      <c r="N162" s="221" t="s">
        <v>42</v>
      </c>
      <c r="O162" s="77"/>
      <c r="P162" s="183">
        <f>O162*H162</f>
        <v>0</v>
      </c>
      <c r="Q162" s="183">
        <v>0</v>
      </c>
      <c r="R162" s="183">
        <f>Q162*H162</f>
        <v>0</v>
      </c>
      <c r="S162" s="183">
        <v>0</v>
      </c>
      <c r="T162" s="18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85" t="s">
        <v>363</v>
      </c>
      <c r="AT162" s="185" t="s">
        <v>550</v>
      </c>
      <c r="AU162" s="185" t="s">
        <v>85</v>
      </c>
      <c r="AY162" s="19" t="s">
        <v>321</v>
      </c>
      <c r="BE162" s="186">
        <f>IF(N162="základní",J162,0)</f>
        <v>0</v>
      </c>
      <c r="BF162" s="186">
        <f>IF(N162="snížená",J162,0)</f>
        <v>0</v>
      </c>
      <c r="BG162" s="186">
        <f>IF(N162="zákl. přenesená",J162,0)</f>
        <v>0</v>
      </c>
      <c r="BH162" s="186">
        <f>IF(N162="sníž. přenesená",J162,0)</f>
        <v>0</v>
      </c>
      <c r="BI162" s="186">
        <f>IF(N162="nulová",J162,0)</f>
        <v>0</v>
      </c>
      <c r="BJ162" s="19" t="s">
        <v>8</v>
      </c>
      <c r="BK162" s="186">
        <f>ROUND(I162*H162,0)</f>
        <v>0</v>
      </c>
      <c r="BL162" s="19" t="s">
        <v>91</v>
      </c>
      <c r="BM162" s="185" t="s">
        <v>829</v>
      </c>
    </row>
    <row r="163" s="2" customFormat="1" ht="24.15" customHeight="1">
      <c r="A163" s="38"/>
      <c r="B163" s="173"/>
      <c r="C163" s="212" t="s">
        <v>265</v>
      </c>
      <c r="D163" s="212" t="s">
        <v>550</v>
      </c>
      <c r="E163" s="213" t="s">
        <v>3536</v>
      </c>
      <c r="F163" s="214" t="s">
        <v>3537</v>
      </c>
      <c r="G163" s="215" t="s">
        <v>3505</v>
      </c>
      <c r="H163" s="216">
        <v>95</v>
      </c>
      <c r="I163" s="217"/>
      <c r="J163" s="218">
        <f>ROUND(I163*H163,0)</f>
        <v>0</v>
      </c>
      <c r="K163" s="214" t="s">
        <v>1</v>
      </c>
      <c r="L163" s="219"/>
      <c r="M163" s="220" t="s">
        <v>1</v>
      </c>
      <c r="N163" s="221" t="s">
        <v>42</v>
      </c>
      <c r="O163" s="77"/>
      <c r="P163" s="183">
        <f>O163*H163</f>
        <v>0</v>
      </c>
      <c r="Q163" s="183">
        <v>0</v>
      </c>
      <c r="R163" s="183">
        <f>Q163*H163</f>
        <v>0</v>
      </c>
      <c r="S163" s="183">
        <v>0</v>
      </c>
      <c r="T163" s="18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85" t="s">
        <v>363</v>
      </c>
      <c r="AT163" s="185" t="s">
        <v>550</v>
      </c>
      <c r="AU163" s="185" t="s">
        <v>85</v>
      </c>
      <c r="AY163" s="19" t="s">
        <v>321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19" t="s">
        <v>8</v>
      </c>
      <c r="BK163" s="186">
        <f>ROUND(I163*H163,0)</f>
        <v>0</v>
      </c>
      <c r="BL163" s="19" t="s">
        <v>91</v>
      </c>
      <c r="BM163" s="185" t="s">
        <v>842</v>
      </c>
    </row>
    <row r="164" s="2" customFormat="1" ht="24.15" customHeight="1">
      <c r="A164" s="38"/>
      <c r="B164" s="173"/>
      <c r="C164" s="212" t="s">
        <v>563</v>
      </c>
      <c r="D164" s="212" t="s">
        <v>550</v>
      </c>
      <c r="E164" s="213" t="s">
        <v>3538</v>
      </c>
      <c r="F164" s="214" t="s">
        <v>3539</v>
      </c>
      <c r="G164" s="215" t="s">
        <v>3505</v>
      </c>
      <c r="H164" s="216">
        <v>2</v>
      </c>
      <c r="I164" s="217"/>
      <c r="J164" s="218">
        <f>ROUND(I164*H164,0)</f>
        <v>0</v>
      </c>
      <c r="K164" s="214" t="s">
        <v>1</v>
      </c>
      <c r="L164" s="219"/>
      <c r="M164" s="220" t="s">
        <v>1</v>
      </c>
      <c r="N164" s="221" t="s">
        <v>42</v>
      </c>
      <c r="O164" s="77"/>
      <c r="P164" s="183">
        <f>O164*H164</f>
        <v>0</v>
      </c>
      <c r="Q164" s="183">
        <v>0</v>
      </c>
      <c r="R164" s="183">
        <f>Q164*H164</f>
        <v>0</v>
      </c>
      <c r="S164" s="183">
        <v>0</v>
      </c>
      <c r="T164" s="18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85" t="s">
        <v>363</v>
      </c>
      <c r="AT164" s="185" t="s">
        <v>550</v>
      </c>
      <c r="AU164" s="185" t="s">
        <v>85</v>
      </c>
      <c r="AY164" s="19" t="s">
        <v>321</v>
      </c>
      <c r="BE164" s="186">
        <f>IF(N164="základní",J164,0)</f>
        <v>0</v>
      </c>
      <c r="BF164" s="186">
        <f>IF(N164="snížená",J164,0)</f>
        <v>0</v>
      </c>
      <c r="BG164" s="186">
        <f>IF(N164="zákl. přenesená",J164,0)</f>
        <v>0</v>
      </c>
      <c r="BH164" s="186">
        <f>IF(N164="sníž. přenesená",J164,0)</f>
        <v>0</v>
      </c>
      <c r="BI164" s="186">
        <f>IF(N164="nulová",J164,0)</f>
        <v>0</v>
      </c>
      <c r="BJ164" s="19" t="s">
        <v>8</v>
      </c>
      <c r="BK164" s="186">
        <f>ROUND(I164*H164,0)</f>
        <v>0</v>
      </c>
      <c r="BL164" s="19" t="s">
        <v>91</v>
      </c>
      <c r="BM164" s="185" t="s">
        <v>874</v>
      </c>
    </row>
    <row r="165" s="2" customFormat="1" ht="24.15" customHeight="1">
      <c r="A165" s="38"/>
      <c r="B165" s="173"/>
      <c r="C165" s="212" t="s">
        <v>567</v>
      </c>
      <c r="D165" s="212" t="s">
        <v>550</v>
      </c>
      <c r="E165" s="213" t="s">
        <v>3540</v>
      </c>
      <c r="F165" s="214" t="s">
        <v>3541</v>
      </c>
      <c r="G165" s="215" t="s">
        <v>3505</v>
      </c>
      <c r="H165" s="216">
        <v>18</v>
      </c>
      <c r="I165" s="217"/>
      <c r="J165" s="218">
        <f>ROUND(I165*H165,0)</f>
        <v>0</v>
      </c>
      <c r="K165" s="214" t="s">
        <v>1</v>
      </c>
      <c r="L165" s="219"/>
      <c r="M165" s="220" t="s">
        <v>1</v>
      </c>
      <c r="N165" s="221" t="s">
        <v>42</v>
      </c>
      <c r="O165" s="77"/>
      <c r="P165" s="183">
        <f>O165*H165</f>
        <v>0</v>
      </c>
      <c r="Q165" s="183">
        <v>0</v>
      </c>
      <c r="R165" s="183">
        <f>Q165*H165</f>
        <v>0</v>
      </c>
      <c r="S165" s="183">
        <v>0</v>
      </c>
      <c r="T165" s="18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85" t="s">
        <v>363</v>
      </c>
      <c r="AT165" s="185" t="s">
        <v>550</v>
      </c>
      <c r="AU165" s="185" t="s">
        <v>85</v>
      </c>
      <c r="AY165" s="19" t="s">
        <v>321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19" t="s">
        <v>8</v>
      </c>
      <c r="BK165" s="186">
        <f>ROUND(I165*H165,0)</f>
        <v>0</v>
      </c>
      <c r="BL165" s="19" t="s">
        <v>91</v>
      </c>
      <c r="BM165" s="185" t="s">
        <v>245</v>
      </c>
    </row>
    <row r="166" s="2" customFormat="1" ht="24.15" customHeight="1">
      <c r="A166" s="38"/>
      <c r="B166" s="173"/>
      <c r="C166" s="212" t="s">
        <v>572</v>
      </c>
      <c r="D166" s="212" t="s">
        <v>550</v>
      </c>
      <c r="E166" s="213" t="s">
        <v>3542</v>
      </c>
      <c r="F166" s="214" t="s">
        <v>3543</v>
      </c>
      <c r="G166" s="215" t="s">
        <v>3505</v>
      </c>
      <c r="H166" s="216">
        <v>1</v>
      </c>
      <c r="I166" s="217"/>
      <c r="J166" s="218">
        <f>ROUND(I166*H166,0)</f>
        <v>0</v>
      </c>
      <c r="K166" s="214" t="s">
        <v>1</v>
      </c>
      <c r="L166" s="219"/>
      <c r="M166" s="220" t="s">
        <v>1</v>
      </c>
      <c r="N166" s="221" t="s">
        <v>42</v>
      </c>
      <c r="O166" s="77"/>
      <c r="P166" s="183">
        <f>O166*H166</f>
        <v>0</v>
      </c>
      <c r="Q166" s="183">
        <v>0</v>
      </c>
      <c r="R166" s="183">
        <f>Q166*H166</f>
        <v>0</v>
      </c>
      <c r="S166" s="183">
        <v>0</v>
      </c>
      <c r="T166" s="18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85" t="s">
        <v>363</v>
      </c>
      <c r="AT166" s="185" t="s">
        <v>550</v>
      </c>
      <c r="AU166" s="185" t="s">
        <v>85</v>
      </c>
      <c r="AY166" s="19" t="s">
        <v>321</v>
      </c>
      <c r="BE166" s="186">
        <f>IF(N166="základní",J166,0)</f>
        <v>0</v>
      </c>
      <c r="BF166" s="186">
        <f>IF(N166="snížená",J166,0)</f>
        <v>0</v>
      </c>
      <c r="BG166" s="186">
        <f>IF(N166="zákl. přenesená",J166,0)</f>
        <v>0</v>
      </c>
      <c r="BH166" s="186">
        <f>IF(N166="sníž. přenesená",J166,0)</f>
        <v>0</v>
      </c>
      <c r="BI166" s="186">
        <f>IF(N166="nulová",J166,0)</f>
        <v>0</v>
      </c>
      <c r="BJ166" s="19" t="s">
        <v>8</v>
      </c>
      <c r="BK166" s="186">
        <f>ROUND(I166*H166,0)</f>
        <v>0</v>
      </c>
      <c r="BL166" s="19" t="s">
        <v>91</v>
      </c>
      <c r="BM166" s="185" t="s">
        <v>893</v>
      </c>
    </row>
    <row r="167" s="2" customFormat="1" ht="24.15" customHeight="1">
      <c r="A167" s="38"/>
      <c r="B167" s="173"/>
      <c r="C167" s="212" t="s">
        <v>581</v>
      </c>
      <c r="D167" s="212" t="s">
        <v>550</v>
      </c>
      <c r="E167" s="213" t="s">
        <v>3544</v>
      </c>
      <c r="F167" s="214" t="s">
        <v>3545</v>
      </c>
      <c r="G167" s="215" t="s">
        <v>3505</v>
      </c>
      <c r="H167" s="216">
        <v>89</v>
      </c>
      <c r="I167" s="217"/>
      <c r="J167" s="218">
        <f>ROUND(I167*H167,0)</f>
        <v>0</v>
      </c>
      <c r="K167" s="214" t="s">
        <v>1</v>
      </c>
      <c r="L167" s="219"/>
      <c r="M167" s="220" t="s">
        <v>1</v>
      </c>
      <c r="N167" s="221" t="s">
        <v>42</v>
      </c>
      <c r="O167" s="77"/>
      <c r="P167" s="183">
        <f>O167*H167</f>
        <v>0</v>
      </c>
      <c r="Q167" s="183">
        <v>0</v>
      </c>
      <c r="R167" s="183">
        <f>Q167*H167</f>
        <v>0</v>
      </c>
      <c r="S167" s="183">
        <v>0</v>
      </c>
      <c r="T167" s="18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85" t="s">
        <v>363</v>
      </c>
      <c r="AT167" s="185" t="s">
        <v>550</v>
      </c>
      <c r="AU167" s="185" t="s">
        <v>85</v>
      </c>
      <c r="AY167" s="19" t="s">
        <v>321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19" t="s">
        <v>8</v>
      </c>
      <c r="BK167" s="186">
        <f>ROUND(I167*H167,0)</f>
        <v>0</v>
      </c>
      <c r="BL167" s="19" t="s">
        <v>91</v>
      </c>
      <c r="BM167" s="185" t="s">
        <v>901</v>
      </c>
    </row>
    <row r="168" s="2" customFormat="1" ht="21.75" customHeight="1">
      <c r="A168" s="38"/>
      <c r="B168" s="173"/>
      <c r="C168" s="212" t="s">
        <v>585</v>
      </c>
      <c r="D168" s="212" t="s">
        <v>550</v>
      </c>
      <c r="E168" s="213" t="s">
        <v>3546</v>
      </c>
      <c r="F168" s="214" t="s">
        <v>3547</v>
      </c>
      <c r="G168" s="215" t="s">
        <v>3505</v>
      </c>
      <c r="H168" s="216">
        <v>10</v>
      </c>
      <c r="I168" s="217"/>
      <c r="J168" s="218">
        <f>ROUND(I168*H168,0)</f>
        <v>0</v>
      </c>
      <c r="K168" s="214" t="s">
        <v>1</v>
      </c>
      <c r="L168" s="219"/>
      <c r="M168" s="220" t="s">
        <v>1</v>
      </c>
      <c r="N168" s="221" t="s">
        <v>42</v>
      </c>
      <c r="O168" s="77"/>
      <c r="P168" s="183">
        <f>O168*H168</f>
        <v>0</v>
      </c>
      <c r="Q168" s="183">
        <v>0</v>
      </c>
      <c r="R168" s="183">
        <f>Q168*H168</f>
        <v>0</v>
      </c>
      <c r="S168" s="183">
        <v>0</v>
      </c>
      <c r="T168" s="18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85" t="s">
        <v>363</v>
      </c>
      <c r="AT168" s="185" t="s">
        <v>550</v>
      </c>
      <c r="AU168" s="185" t="s">
        <v>85</v>
      </c>
      <c r="AY168" s="19" t="s">
        <v>321</v>
      </c>
      <c r="BE168" s="186">
        <f>IF(N168="základní",J168,0)</f>
        <v>0</v>
      </c>
      <c r="BF168" s="186">
        <f>IF(N168="snížená",J168,0)</f>
        <v>0</v>
      </c>
      <c r="BG168" s="186">
        <f>IF(N168="zákl. přenesená",J168,0)</f>
        <v>0</v>
      </c>
      <c r="BH168" s="186">
        <f>IF(N168="sníž. přenesená",J168,0)</f>
        <v>0</v>
      </c>
      <c r="BI168" s="186">
        <f>IF(N168="nulová",J168,0)</f>
        <v>0</v>
      </c>
      <c r="BJ168" s="19" t="s">
        <v>8</v>
      </c>
      <c r="BK168" s="186">
        <f>ROUND(I168*H168,0)</f>
        <v>0</v>
      </c>
      <c r="BL168" s="19" t="s">
        <v>91</v>
      </c>
      <c r="BM168" s="185" t="s">
        <v>910</v>
      </c>
    </row>
    <row r="169" s="2" customFormat="1" ht="24.15" customHeight="1">
      <c r="A169" s="38"/>
      <c r="B169" s="173"/>
      <c r="C169" s="212" t="s">
        <v>589</v>
      </c>
      <c r="D169" s="212" t="s">
        <v>550</v>
      </c>
      <c r="E169" s="213" t="s">
        <v>3548</v>
      </c>
      <c r="F169" s="214" t="s">
        <v>3549</v>
      </c>
      <c r="G169" s="215" t="s">
        <v>3505</v>
      </c>
      <c r="H169" s="216">
        <v>1</v>
      </c>
      <c r="I169" s="217"/>
      <c r="J169" s="218">
        <f>ROUND(I169*H169,0)</f>
        <v>0</v>
      </c>
      <c r="K169" s="214" t="s">
        <v>1</v>
      </c>
      <c r="L169" s="219"/>
      <c r="M169" s="220" t="s">
        <v>1</v>
      </c>
      <c r="N169" s="221" t="s">
        <v>42</v>
      </c>
      <c r="O169" s="77"/>
      <c r="P169" s="183">
        <f>O169*H169</f>
        <v>0</v>
      </c>
      <c r="Q169" s="183">
        <v>0</v>
      </c>
      <c r="R169" s="183">
        <f>Q169*H169</f>
        <v>0</v>
      </c>
      <c r="S169" s="183">
        <v>0</v>
      </c>
      <c r="T169" s="18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85" t="s">
        <v>363</v>
      </c>
      <c r="AT169" s="185" t="s">
        <v>550</v>
      </c>
      <c r="AU169" s="185" t="s">
        <v>85</v>
      </c>
      <c r="AY169" s="19" t="s">
        <v>321</v>
      </c>
      <c r="BE169" s="186">
        <f>IF(N169="základní",J169,0)</f>
        <v>0</v>
      </c>
      <c r="BF169" s="186">
        <f>IF(N169="snížená",J169,0)</f>
        <v>0</v>
      </c>
      <c r="BG169" s="186">
        <f>IF(N169="zákl. přenesená",J169,0)</f>
        <v>0</v>
      </c>
      <c r="BH169" s="186">
        <f>IF(N169="sníž. přenesená",J169,0)</f>
        <v>0</v>
      </c>
      <c r="BI169" s="186">
        <f>IF(N169="nulová",J169,0)</f>
        <v>0</v>
      </c>
      <c r="BJ169" s="19" t="s">
        <v>8</v>
      </c>
      <c r="BK169" s="186">
        <f>ROUND(I169*H169,0)</f>
        <v>0</v>
      </c>
      <c r="BL169" s="19" t="s">
        <v>91</v>
      </c>
      <c r="BM169" s="185" t="s">
        <v>929</v>
      </c>
    </row>
    <row r="170" s="2" customFormat="1" ht="24.15" customHeight="1">
      <c r="A170" s="38"/>
      <c r="B170" s="173"/>
      <c r="C170" s="212" t="s">
        <v>610</v>
      </c>
      <c r="D170" s="212" t="s">
        <v>550</v>
      </c>
      <c r="E170" s="213" t="s">
        <v>3550</v>
      </c>
      <c r="F170" s="214" t="s">
        <v>3551</v>
      </c>
      <c r="G170" s="215" t="s">
        <v>497</v>
      </c>
      <c r="H170" s="216">
        <v>220</v>
      </c>
      <c r="I170" s="217"/>
      <c r="J170" s="218">
        <f>ROUND(I170*H170,0)</f>
        <v>0</v>
      </c>
      <c r="K170" s="214" t="s">
        <v>1</v>
      </c>
      <c r="L170" s="219"/>
      <c r="M170" s="220" t="s">
        <v>1</v>
      </c>
      <c r="N170" s="221" t="s">
        <v>42</v>
      </c>
      <c r="O170" s="77"/>
      <c r="P170" s="183">
        <f>O170*H170</f>
        <v>0</v>
      </c>
      <c r="Q170" s="183">
        <v>0</v>
      </c>
      <c r="R170" s="183">
        <f>Q170*H170</f>
        <v>0</v>
      </c>
      <c r="S170" s="183">
        <v>0</v>
      </c>
      <c r="T170" s="18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85" t="s">
        <v>363</v>
      </c>
      <c r="AT170" s="185" t="s">
        <v>550</v>
      </c>
      <c r="AU170" s="185" t="s">
        <v>85</v>
      </c>
      <c r="AY170" s="19" t="s">
        <v>321</v>
      </c>
      <c r="BE170" s="186">
        <f>IF(N170="základní",J170,0)</f>
        <v>0</v>
      </c>
      <c r="BF170" s="186">
        <f>IF(N170="snížená",J170,0)</f>
        <v>0</v>
      </c>
      <c r="BG170" s="186">
        <f>IF(N170="zákl. přenesená",J170,0)</f>
        <v>0</v>
      </c>
      <c r="BH170" s="186">
        <f>IF(N170="sníž. přenesená",J170,0)</f>
        <v>0</v>
      </c>
      <c r="BI170" s="186">
        <f>IF(N170="nulová",J170,0)</f>
        <v>0</v>
      </c>
      <c r="BJ170" s="19" t="s">
        <v>8</v>
      </c>
      <c r="BK170" s="186">
        <f>ROUND(I170*H170,0)</f>
        <v>0</v>
      </c>
      <c r="BL170" s="19" t="s">
        <v>91</v>
      </c>
      <c r="BM170" s="185" t="s">
        <v>937</v>
      </c>
    </row>
    <row r="171" s="2" customFormat="1" ht="24.15" customHeight="1">
      <c r="A171" s="38"/>
      <c r="B171" s="173"/>
      <c r="C171" s="212" t="s">
        <v>614</v>
      </c>
      <c r="D171" s="212" t="s">
        <v>550</v>
      </c>
      <c r="E171" s="213" t="s">
        <v>3552</v>
      </c>
      <c r="F171" s="214" t="s">
        <v>3553</v>
      </c>
      <c r="G171" s="215" t="s">
        <v>497</v>
      </c>
      <c r="H171" s="216">
        <v>23</v>
      </c>
      <c r="I171" s="217"/>
      <c r="J171" s="218">
        <f>ROUND(I171*H171,0)</f>
        <v>0</v>
      </c>
      <c r="K171" s="214" t="s">
        <v>1</v>
      </c>
      <c r="L171" s="219"/>
      <c r="M171" s="220" t="s">
        <v>1</v>
      </c>
      <c r="N171" s="221" t="s">
        <v>42</v>
      </c>
      <c r="O171" s="77"/>
      <c r="P171" s="183">
        <f>O171*H171</f>
        <v>0</v>
      </c>
      <c r="Q171" s="183">
        <v>0</v>
      </c>
      <c r="R171" s="183">
        <f>Q171*H171</f>
        <v>0</v>
      </c>
      <c r="S171" s="183">
        <v>0</v>
      </c>
      <c r="T171" s="18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85" t="s">
        <v>363</v>
      </c>
      <c r="AT171" s="185" t="s">
        <v>550</v>
      </c>
      <c r="AU171" s="185" t="s">
        <v>85</v>
      </c>
      <c r="AY171" s="19" t="s">
        <v>321</v>
      </c>
      <c r="BE171" s="186">
        <f>IF(N171="základní",J171,0)</f>
        <v>0</v>
      </c>
      <c r="BF171" s="186">
        <f>IF(N171="snížená",J171,0)</f>
        <v>0</v>
      </c>
      <c r="BG171" s="186">
        <f>IF(N171="zákl. přenesená",J171,0)</f>
        <v>0</v>
      </c>
      <c r="BH171" s="186">
        <f>IF(N171="sníž. přenesená",J171,0)</f>
        <v>0</v>
      </c>
      <c r="BI171" s="186">
        <f>IF(N171="nulová",J171,0)</f>
        <v>0</v>
      </c>
      <c r="BJ171" s="19" t="s">
        <v>8</v>
      </c>
      <c r="BK171" s="186">
        <f>ROUND(I171*H171,0)</f>
        <v>0</v>
      </c>
      <c r="BL171" s="19" t="s">
        <v>91</v>
      </c>
      <c r="BM171" s="185" t="s">
        <v>958</v>
      </c>
    </row>
    <row r="172" s="2" customFormat="1" ht="33" customHeight="1">
      <c r="A172" s="38"/>
      <c r="B172" s="173"/>
      <c r="C172" s="212" t="s">
        <v>618</v>
      </c>
      <c r="D172" s="212" t="s">
        <v>550</v>
      </c>
      <c r="E172" s="213" t="s">
        <v>3554</v>
      </c>
      <c r="F172" s="214" t="s">
        <v>3555</v>
      </c>
      <c r="G172" s="215" t="s">
        <v>497</v>
      </c>
      <c r="H172" s="216">
        <v>80</v>
      </c>
      <c r="I172" s="217"/>
      <c r="J172" s="218">
        <f>ROUND(I172*H172,0)</f>
        <v>0</v>
      </c>
      <c r="K172" s="214" t="s">
        <v>1</v>
      </c>
      <c r="L172" s="219"/>
      <c r="M172" s="220" t="s">
        <v>1</v>
      </c>
      <c r="N172" s="221" t="s">
        <v>42</v>
      </c>
      <c r="O172" s="77"/>
      <c r="P172" s="183">
        <f>O172*H172</f>
        <v>0</v>
      </c>
      <c r="Q172" s="183">
        <v>0</v>
      </c>
      <c r="R172" s="183">
        <f>Q172*H172</f>
        <v>0</v>
      </c>
      <c r="S172" s="183">
        <v>0</v>
      </c>
      <c r="T172" s="18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85" t="s">
        <v>363</v>
      </c>
      <c r="AT172" s="185" t="s">
        <v>550</v>
      </c>
      <c r="AU172" s="185" t="s">
        <v>85</v>
      </c>
      <c r="AY172" s="19" t="s">
        <v>321</v>
      </c>
      <c r="BE172" s="186">
        <f>IF(N172="základní",J172,0)</f>
        <v>0</v>
      </c>
      <c r="BF172" s="186">
        <f>IF(N172="snížená",J172,0)</f>
        <v>0</v>
      </c>
      <c r="BG172" s="186">
        <f>IF(N172="zákl. přenesená",J172,0)</f>
        <v>0</v>
      </c>
      <c r="BH172" s="186">
        <f>IF(N172="sníž. přenesená",J172,0)</f>
        <v>0</v>
      </c>
      <c r="BI172" s="186">
        <f>IF(N172="nulová",J172,0)</f>
        <v>0</v>
      </c>
      <c r="BJ172" s="19" t="s">
        <v>8</v>
      </c>
      <c r="BK172" s="186">
        <f>ROUND(I172*H172,0)</f>
        <v>0</v>
      </c>
      <c r="BL172" s="19" t="s">
        <v>91</v>
      </c>
      <c r="BM172" s="185" t="s">
        <v>966</v>
      </c>
    </row>
    <row r="173" s="2" customFormat="1" ht="24.15" customHeight="1">
      <c r="A173" s="38"/>
      <c r="B173" s="173"/>
      <c r="C173" s="212" t="s">
        <v>629</v>
      </c>
      <c r="D173" s="212" t="s">
        <v>550</v>
      </c>
      <c r="E173" s="213" t="s">
        <v>3556</v>
      </c>
      <c r="F173" s="214" t="s">
        <v>3557</v>
      </c>
      <c r="G173" s="215" t="s">
        <v>497</v>
      </c>
      <c r="H173" s="216">
        <v>300</v>
      </c>
      <c r="I173" s="217"/>
      <c r="J173" s="218">
        <f>ROUND(I173*H173,0)</f>
        <v>0</v>
      </c>
      <c r="K173" s="214" t="s">
        <v>1</v>
      </c>
      <c r="L173" s="219"/>
      <c r="M173" s="220" t="s">
        <v>1</v>
      </c>
      <c r="N173" s="221" t="s">
        <v>42</v>
      </c>
      <c r="O173" s="77"/>
      <c r="P173" s="183">
        <f>O173*H173</f>
        <v>0</v>
      </c>
      <c r="Q173" s="183">
        <v>0</v>
      </c>
      <c r="R173" s="183">
        <f>Q173*H173</f>
        <v>0</v>
      </c>
      <c r="S173" s="183">
        <v>0</v>
      </c>
      <c r="T173" s="18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85" t="s">
        <v>363</v>
      </c>
      <c r="AT173" s="185" t="s">
        <v>550</v>
      </c>
      <c r="AU173" s="185" t="s">
        <v>85</v>
      </c>
      <c r="AY173" s="19" t="s">
        <v>321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19" t="s">
        <v>8</v>
      </c>
      <c r="BK173" s="186">
        <f>ROUND(I173*H173,0)</f>
        <v>0</v>
      </c>
      <c r="BL173" s="19" t="s">
        <v>91</v>
      </c>
      <c r="BM173" s="185" t="s">
        <v>974</v>
      </c>
    </row>
    <row r="174" s="2" customFormat="1" ht="16.5" customHeight="1">
      <c r="A174" s="38"/>
      <c r="B174" s="173"/>
      <c r="C174" s="212" t="s">
        <v>636</v>
      </c>
      <c r="D174" s="212" t="s">
        <v>550</v>
      </c>
      <c r="E174" s="213" t="s">
        <v>3558</v>
      </c>
      <c r="F174" s="214" t="s">
        <v>3559</v>
      </c>
      <c r="G174" s="215" t="s">
        <v>3505</v>
      </c>
      <c r="H174" s="216">
        <v>12</v>
      </c>
      <c r="I174" s="217"/>
      <c r="J174" s="218">
        <f>ROUND(I174*H174,0)</f>
        <v>0</v>
      </c>
      <c r="K174" s="214" t="s">
        <v>1</v>
      </c>
      <c r="L174" s="219"/>
      <c r="M174" s="220" t="s">
        <v>1</v>
      </c>
      <c r="N174" s="221" t="s">
        <v>42</v>
      </c>
      <c r="O174" s="77"/>
      <c r="P174" s="183">
        <f>O174*H174</f>
        <v>0</v>
      </c>
      <c r="Q174" s="183">
        <v>0</v>
      </c>
      <c r="R174" s="183">
        <f>Q174*H174</f>
        <v>0</v>
      </c>
      <c r="S174" s="183">
        <v>0</v>
      </c>
      <c r="T174" s="18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85" t="s">
        <v>363</v>
      </c>
      <c r="AT174" s="185" t="s">
        <v>550</v>
      </c>
      <c r="AU174" s="185" t="s">
        <v>85</v>
      </c>
      <c r="AY174" s="19" t="s">
        <v>321</v>
      </c>
      <c r="BE174" s="186">
        <f>IF(N174="základní",J174,0)</f>
        <v>0</v>
      </c>
      <c r="BF174" s="186">
        <f>IF(N174="snížená",J174,0)</f>
        <v>0</v>
      </c>
      <c r="BG174" s="186">
        <f>IF(N174="zákl. přenesená",J174,0)</f>
        <v>0</v>
      </c>
      <c r="BH174" s="186">
        <f>IF(N174="sníž. přenesená",J174,0)</f>
        <v>0</v>
      </c>
      <c r="BI174" s="186">
        <f>IF(N174="nulová",J174,0)</f>
        <v>0</v>
      </c>
      <c r="BJ174" s="19" t="s">
        <v>8</v>
      </c>
      <c r="BK174" s="186">
        <f>ROUND(I174*H174,0)</f>
        <v>0</v>
      </c>
      <c r="BL174" s="19" t="s">
        <v>91</v>
      </c>
      <c r="BM174" s="185" t="s">
        <v>982</v>
      </c>
    </row>
    <row r="175" s="2" customFormat="1" ht="16.5" customHeight="1">
      <c r="A175" s="38"/>
      <c r="B175" s="173"/>
      <c r="C175" s="212" t="s">
        <v>640</v>
      </c>
      <c r="D175" s="212" t="s">
        <v>550</v>
      </c>
      <c r="E175" s="213" t="s">
        <v>3560</v>
      </c>
      <c r="F175" s="214" t="s">
        <v>3561</v>
      </c>
      <c r="G175" s="215" t="s">
        <v>3505</v>
      </c>
      <c r="H175" s="216">
        <v>10</v>
      </c>
      <c r="I175" s="217"/>
      <c r="J175" s="218">
        <f>ROUND(I175*H175,0)</f>
        <v>0</v>
      </c>
      <c r="K175" s="214" t="s">
        <v>1</v>
      </c>
      <c r="L175" s="219"/>
      <c r="M175" s="220" t="s">
        <v>1</v>
      </c>
      <c r="N175" s="221" t="s">
        <v>42</v>
      </c>
      <c r="O175" s="77"/>
      <c r="P175" s="183">
        <f>O175*H175</f>
        <v>0</v>
      </c>
      <c r="Q175" s="183">
        <v>0</v>
      </c>
      <c r="R175" s="183">
        <f>Q175*H175</f>
        <v>0</v>
      </c>
      <c r="S175" s="183">
        <v>0</v>
      </c>
      <c r="T175" s="18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85" t="s">
        <v>363</v>
      </c>
      <c r="AT175" s="185" t="s">
        <v>550</v>
      </c>
      <c r="AU175" s="185" t="s">
        <v>85</v>
      </c>
      <c r="AY175" s="19" t="s">
        <v>321</v>
      </c>
      <c r="BE175" s="186">
        <f>IF(N175="základní",J175,0)</f>
        <v>0</v>
      </c>
      <c r="BF175" s="186">
        <f>IF(N175="snížená",J175,0)</f>
        <v>0</v>
      </c>
      <c r="BG175" s="186">
        <f>IF(N175="zákl. přenesená",J175,0)</f>
        <v>0</v>
      </c>
      <c r="BH175" s="186">
        <f>IF(N175="sníž. přenesená",J175,0)</f>
        <v>0</v>
      </c>
      <c r="BI175" s="186">
        <f>IF(N175="nulová",J175,0)</f>
        <v>0</v>
      </c>
      <c r="BJ175" s="19" t="s">
        <v>8</v>
      </c>
      <c r="BK175" s="186">
        <f>ROUND(I175*H175,0)</f>
        <v>0</v>
      </c>
      <c r="BL175" s="19" t="s">
        <v>91</v>
      </c>
      <c r="BM175" s="185" t="s">
        <v>990</v>
      </c>
    </row>
    <row r="176" s="2" customFormat="1" ht="24.15" customHeight="1">
      <c r="A176" s="38"/>
      <c r="B176" s="173"/>
      <c r="C176" s="212" t="s">
        <v>644</v>
      </c>
      <c r="D176" s="212" t="s">
        <v>550</v>
      </c>
      <c r="E176" s="213" t="s">
        <v>3562</v>
      </c>
      <c r="F176" s="214" t="s">
        <v>3563</v>
      </c>
      <c r="G176" s="215" t="s">
        <v>3505</v>
      </c>
      <c r="H176" s="216">
        <v>113</v>
      </c>
      <c r="I176" s="217"/>
      <c r="J176" s="218">
        <f>ROUND(I176*H176,0)</f>
        <v>0</v>
      </c>
      <c r="K176" s="214" t="s">
        <v>1</v>
      </c>
      <c r="L176" s="219"/>
      <c r="M176" s="220" t="s">
        <v>1</v>
      </c>
      <c r="N176" s="221" t="s">
        <v>42</v>
      </c>
      <c r="O176" s="77"/>
      <c r="P176" s="183">
        <f>O176*H176</f>
        <v>0</v>
      </c>
      <c r="Q176" s="183">
        <v>0</v>
      </c>
      <c r="R176" s="183">
        <f>Q176*H176</f>
        <v>0</v>
      </c>
      <c r="S176" s="183">
        <v>0</v>
      </c>
      <c r="T176" s="18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85" t="s">
        <v>363</v>
      </c>
      <c r="AT176" s="185" t="s">
        <v>550</v>
      </c>
      <c r="AU176" s="185" t="s">
        <v>85</v>
      </c>
      <c r="AY176" s="19" t="s">
        <v>321</v>
      </c>
      <c r="BE176" s="186">
        <f>IF(N176="základní",J176,0)</f>
        <v>0</v>
      </c>
      <c r="BF176" s="186">
        <f>IF(N176="snížená",J176,0)</f>
        <v>0</v>
      </c>
      <c r="BG176" s="186">
        <f>IF(N176="zákl. přenesená",J176,0)</f>
        <v>0</v>
      </c>
      <c r="BH176" s="186">
        <f>IF(N176="sníž. přenesená",J176,0)</f>
        <v>0</v>
      </c>
      <c r="BI176" s="186">
        <f>IF(N176="nulová",J176,0)</f>
        <v>0</v>
      </c>
      <c r="BJ176" s="19" t="s">
        <v>8</v>
      </c>
      <c r="BK176" s="186">
        <f>ROUND(I176*H176,0)</f>
        <v>0</v>
      </c>
      <c r="BL176" s="19" t="s">
        <v>91</v>
      </c>
      <c r="BM176" s="185" t="s">
        <v>1000</v>
      </c>
    </row>
    <row r="177" s="2" customFormat="1" ht="24.15" customHeight="1">
      <c r="A177" s="38"/>
      <c r="B177" s="173"/>
      <c r="C177" s="212" t="s">
        <v>215</v>
      </c>
      <c r="D177" s="212" t="s">
        <v>550</v>
      </c>
      <c r="E177" s="213" t="s">
        <v>3564</v>
      </c>
      <c r="F177" s="214" t="s">
        <v>3565</v>
      </c>
      <c r="G177" s="215" t="s">
        <v>3505</v>
      </c>
      <c r="H177" s="216">
        <v>4</v>
      </c>
      <c r="I177" s="217"/>
      <c r="J177" s="218">
        <f>ROUND(I177*H177,0)</f>
        <v>0</v>
      </c>
      <c r="K177" s="214" t="s">
        <v>1</v>
      </c>
      <c r="L177" s="219"/>
      <c r="M177" s="220" t="s">
        <v>1</v>
      </c>
      <c r="N177" s="221" t="s">
        <v>42</v>
      </c>
      <c r="O177" s="77"/>
      <c r="P177" s="183">
        <f>O177*H177</f>
        <v>0</v>
      </c>
      <c r="Q177" s="183">
        <v>0</v>
      </c>
      <c r="R177" s="183">
        <f>Q177*H177</f>
        <v>0</v>
      </c>
      <c r="S177" s="183">
        <v>0</v>
      </c>
      <c r="T177" s="18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85" t="s">
        <v>363</v>
      </c>
      <c r="AT177" s="185" t="s">
        <v>550</v>
      </c>
      <c r="AU177" s="185" t="s">
        <v>85</v>
      </c>
      <c r="AY177" s="19" t="s">
        <v>321</v>
      </c>
      <c r="BE177" s="186">
        <f>IF(N177="základní",J177,0)</f>
        <v>0</v>
      </c>
      <c r="BF177" s="186">
        <f>IF(N177="snížená",J177,0)</f>
        <v>0</v>
      </c>
      <c r="BG177" s="186">
        <f>IF(N177="zákl. přenesená",J177,0)</f>
        <v>0</v>
      </c>
      <c r="BH177" s="186">
        <f>IF(N177="sníž. přenesená",J177,0)</f>
        <v>0</v>
      </c>
      <c r="BI177" s="186">
        <f>IF(N177="nulová",J177,0)</f>
        <v>0</v>
      </c>
      <c r="BJ177" s="19" t="s">
        <v>8</v>
      </c>
      <c r="BK177" s="186">
        <f>ROUND(I177*H177,0)</f>
        <v>0</v>
      </c>
      <c r="BL177" s="19" t="s">
        <v>91</v>
      </c>
      <c r="BM177" s="185" t="s">
        <v>1010</v>
      </c>
    </row>
    <row r="178" s="2" customFormat="1" ht="21.75" customHeight="1">
      <c r="A178" s="38"/>
      <c r="B178" s="173"/>
      <c r="C178" s="212" t="s">
        <v>662</v>
      </c>
      <c r="D178" s="212" t="s">
        <v>550</v>
      </c>
      <c r="E178" s="213" t="s">
        <v>3566</v>
      </c>
      <c r="F178" s="214" t="s">
        <v>3567</v>
      </c>
      <c r="G178" s="215" t="s">
        <v>3505</v>
      </c>
      <c r="H178" s="216">
        <v>12</v>
      </c>
      <c r="I178" s="217"/>
      <c r="J178" s="218">
        <f>ROUND(I178*H178,0)</f>
        <v>0</v>
      </c>
      <c r="K178" s="214" t="s">
        <v>1</v>
      </c>
      <c r="L178" s="219"/>
      <c r="M178" s="220" t="s">
        <v>1</v>
      </c>
      <c r="N178" s="221" t="s">
        <v>42</v>
      </c>
      <c r="O178" s="77"/>
      <c r="P178" s="183">
        <f>O178*H178</f>
        <v>0</v>
      </c>
      <c r="Q178" s="183">
        <v>0</v>
      </c>
      <c r="R178" s="183">
        <f>Q178*H178</f>
        <v>0</v>
      </c>
      <c r="S178" s="183">
        <v>0</v>
      </c>
      <c r="T178" s="18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85" t="s">
        <v>363</v>
      </c>
      <c r="AT178" s="185" t="s">
        <v>550</v>
      </c>
      <c r="AU178" s="185" t="s">
        <v>85</v>
      </c>
      <c r="AY178" s="19" t="s">
        <v>321</v>
      </c>
      <c r="BE178" s="186">
        <f>IF(N178="základní",J178,0)</f>
        <v>0</v>
      </c>
      <c r="BF178" s="186">
        <f>IF(N178="snížená",J178,0)</f>
        <v>0</v>
      </c>
      <c r="BG178" s="186">
        <f>IF(N178="zákl. přenesená",J178,0)</f>
        <v>0</v>
      </c>
      <c r="BH178" s="186">
        <f>IF(N178="sníž. přenesená",J178,0)</f>
        <v>0</v>
      </c>
      <c r="BI178" s="186">
        <f>IF(N178="nulová",J178,0)</f>
        <v>0</v>
      </c>
      <c r="BJ178" s="19" t="s">
        <v>8</v>
      </c>
      <c r="BK178" s="186">
        <f>ROUND(I178*H178,0)</f>
        <v>0</v>
      </c>
      <c r="BL178" s="19" t="s">
        <v>91</v>
      </c>
      <c r="BM178" s="185" t="s">
        <v>1019</v>
      </c>
    </row>
    <row r="179" s="2" customFormat="1" ht="16.5" customHeight="1">
      <c r="A179" s="38"/>
      <c r="B179" s="173"/>
      <c r="C179" s="212" t="s">
        <v>666</v>
      </c>
      <c r="D179" s="212" t="s">
        <v>550</v>
      </c>
      <c r="E179" s="213" t="s">
        <v>3568</v>
      </c>
      <c r="F179" s="214" t="s">
        <v>3569</v>
      </c>
      <c r="G179" s="215" t="s">
        <v>3505</v>
      </c>
      <c r="H179" s="216">
        <v>3</v>
      </c>
      <c r="I179" s="217"/>
      <c r="J179" s="218">
        <f>ROUND(I179*H179,0)</f>
        <v>0</v>
      </c>
      <c r="K179" s="214" t="s">
        <v>1</v>
      </c>
      <c r="L179" s="219"/>
      <c r="M179" s="220" t="s">
        <v>1</v>
      </c>
      <c r="N179" s="221" t="s">
        <v>42</v>
      </c>
      <c r="O179" s="77"/>
      <c r="P179" s="183">
        <f>O179*H179</f>
        <v>0</v>
      </c>
      <c r="Q179" s="183">
        <v>0</v>
      </c>
      <c r="R179" s="183">
        <f>Q179*H179</f>
        <v>0</v>
      </c>
      <c r="S179" s="183">
        <v>0</v>
      </c>
      <c r="T179" s="18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85" t="s">
        <v>363</v>
      </c>
      <c r="AT179" s="185" t="s">
        <v>550</v>
      </c>
      <c r="AU179" s="185" t="s">
        <v>85</v>
      </c>
      <c r="AY179" s="19" t="s">
        <v>321</v>
      </c>
      <c r="BE179" s="186">
        <f>IF(N179="základní",J179,0)</f>
        <v>0</v>
      </c>
      <c r="BF179" s="186">
        <f>IF(N179="snížená",J179,0)</f>
        <v>0</v>
      </c>
      <c r="BG179" s="186">
        <f>IF(N179="zákl. přenesená",J179,0)</f>
        <v>0</v>
      </c>
      <c r="BH179" s="186">
        <f>IF(N179="sníž. přenesená",J179,0)</f>
        <v>0</v>
      </c>
      <c r="BI179" s="186">
        <f>IF(N179="nulová",J179,0)</f>
        <v>0</v>
      </c>
      <c r="BJ179" s="19" t="s">
        <v>8</v>
      </c>
      <c r="BK179" s="186">
        <f>ROUND(I179*H179,0)</f>
        <v>0</v>
      </c>
      <c r="BL179" s="19" t="s">
        <v>91</v>
      </c>
      <c r="BM179" s="185" t="s">
        <v>1029</v>
      </c>
    </row>
    <row r="180" s="2" customFormat="1" ht="21.75" customHeight="1">
      <c r="A180" s="38"/>
      <c r="B180" s="173"/>
      <c r="C180" s="212" t="s">
        <v>671</v>
      </c>
      <c r="D180" s="212" t="s">
        <v>550</v>
      </c>
      <c r="E180" s="213" t="s">
        <v>3570</v>
      </c>
      <c r="F180" s="214" t="s">
        <v>3571</v>
      </c>
      <c r="G180" s="215" t="s">
        <v>3505</v>
      </c>
      <c r="H180" s="216">
        <v>5</v>
      </c>
      <c r="I180" s="217"/>
      <c r="J180" s="218">
        <f>ROUND(I180*H180,0)</f>
        <v>0</v>
      </c>
      <c r="K180" s="214" t="s">
        <v>1</v>
      </c>
      <c r="L180" s="219"/>
      <c r="M180" s="220" t="s">
        <v>1</v>
      </c>
      <c r="N180" s="221" t="s">
        <v>42</v>
      </c>
      <c r="O180" s="77"/>
      <c r="P180" s="183">
        <f>O180*H180</f>
        <v>0</v>
      </c>
      <c r="Q180" s="183">
        <v>0</v>
      </c>
      <c r="R180" s="183">
        <f>Q180*H180</f>
        <v>0</v>
      </c>
      <c r="S180" s="183">
        <v>0</v>
      </c>
      <c r="T180" s="18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85" t="s">
        <v>363</v>
      </c>
      <c r="AT180" s="185" t="s">
        <v>550</v>
      </c>
      <c r="AU180" s="185" t="s">
        <v>85</v>
      </c>
      <c r="AY180" s="19" t="s">
        <v>321</v>
      </c>
      <c r="BE180" s="186">
        <f>IF(N180="základní",J180,0)</f>
        <v>0</v>
      </c>
      <c r="BF180" s="186">
        <f>IF(N180="snížená",J180,0)</f>
        <v>0</v>
      </c>
      <c r="BG180" s="186">
        <f>IF(N180="zákl. přenesená",J180,0)</f>
        <v>0</v>
      </c>
      <c r="BH180" s="186">
        <f>IF(N180="sníž. přenesená",J180,0)</f>
        <v>0</v>
      </c>
      <c r="BI180" s="186">
        <f>IF(N180="nulová",J180,0)</f>
        <v>0</v>
      </c>
      <c r="BJ180" s="19" t="s">
        <v>8</v>
      </c>
      <c r="BK180" s="186">
        <f>ROUND(I180*H180,0)</f>
        <v>0</v>
      </c>
      <c r="BL180" s="19" t="s">
        <v>91</v>
      </c>
      <c r="BM180" s="185" t="s">
        <v>1038</v>
      </c>
    </row>
    <row r="181" s="2" customFormat="1" ht="21.75" customHeight="1">
      <c r="A181" s="38"/>
      <c r="B181" s="173"/>
      <c r="C181" s="212" t="s">
        <v>701</v>
      </c>
      <c r="D181" s="212" t="s">
        <v>550</v>
      </c>
      <c r="E181" s="213" t="s">
        <v>3572</v>
      </c>
      <c r="F181" s="214" t="s">
        <v>3573</v>
      </c>
      <c r="G181" s="215" t="s">
        <v>3505</v>
      </c>
      <c r="H181" s="216">
        <v>1</v>
      </c>
      <c r="I181" s="217"/>
      <c r="J181" s="218">
        <f>ROUND(I181*H181,0)</f>
        <v>0</v>
      </c>
      <c r="K181" s="214" t="s">
        <v>1</v>
      </c>
      <c r="L181" s="219"/>
      <c r="M181" s="220" t="s">
        <v>1</v>
      </c>
      <c r="N181" s="221" t="s">
        <v>42</v>
      </c>
      <c r="O181" s="77"/>
      <c r="P181" s="183">
        <f>O181*H181</f>
        <v>0</v>
      </c>
      <c r="Q181" s="183">
        <v>0</v>
      </c>
      <c r="R181" s="183">
        <f>Q181*H181</f>
        <v>0</v>
      </c>
      <c r="S181" s="183">
        <v>0</v>
      </c>
      <c r="T181" s="18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85" t="s">
        <v>363</v>
      </c>
      <c r="AT181" s="185" t="s">
        <v>550</v>
      </c>
      <c r="AU181" s="185" t="s">
        <v>85</v>
      </c>
      <c r="AY181" s="19" t="s">
        <v>321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19" t="s">
        <v>8</v>
      </c>
      <c r="BK181" s="186">
        <f>ROUND(I181*H181,0)</f>
        <v>0</v>
      </c>
      <c r="BL181" s="19" t="s">
        <v>91</v>
      </c>
      <c r="BM181" s="185" t="s">
        <v>1046</v>
      </c>
    </row>
    <row r="182" s="2" customFormat="1" ht="24.15" customHeight="1">
      <c r="A182" s="38"/>
      <c r="B182" s="173"/>
      <c r="C182" s="212" t="s">
        <v>185</v>
      </c>
      <c r="D182" s="212" t="s">
        <v>550</v>
      </c>
      <c r="E182" s="213" t="s">
        <v>3574</v>
      </c>
      <c r="F182" s="214" t="s">
        <v>3575</v>
      </c>
      <c r="G182" s="215" t="s">
        <v>3505</v>
      </c>
      <c r="H182" s="216">
        <v>1</v>
      </c>
      <c r="I182" s="217"/>
      <c r="J182" s="218">
        <f>ROUND(I182*H182,0)</f>
        <v>0</v>
      </c>
      <c r="K182" s="214" t="s">
        <v>1</v>
      </c>
      <c r="L182" s="219"/>
      <c r="M182" s="220" t="s">
        <v>1</v>
      </c>
      <c r="N182" s="221" t="s">
        <v>42</v>
      </c>
      <c r="O182" s="77"/>
      <c r="P182" s="183">
        <f>O182*H182</f>
        <v>0</v>
      </c>
      <c r="Q182" s="183">
        <v>0</v>
      </c>
      <c r="R182" s="183">
        <f>Q182*H182</f>
        <v>0</v>
      </c>
      <c r="S182" s="183">
        <v>0</v>
      </c>
      <c r="T182" s="18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85" t="s">
        <v>363</v>
      </c>
      <c r="AT182" s="185" t="s">
        <v>550</v>
      </c>
      <c r="AU182" s="185" t="s">
        <v>85</v>
      </c>
      <c r="AY182" s="19" t="s">
        <v>321</v>
      </c>
      <c r="BE182" s="186">
        <f>IF(N182="základní",J182,0)</f>
        <v>0</v>
      </c>
      <c r="BF182" s="186">
        <f>IF(N182="snížená",J182,0)</f>
        <v>0</v>
      </c>
      <c r="BG182" s="186">
        <f>IF(N182="zákl. přenesená",J182,0)</f>
        <v>0</v>
      </c>
      <c r="BH182" s="186">
        <f>IF(N182="sníž. přenesená",J182,0)</f>
        <v>0</v>
      </c>
      <c r="BI182" s="186">
        <f>IF(N182="nulová",J182,0)</f>
        <v>0</v>
      </c>
      <c r="BJ182" s="19" t="s">
        <v>8</v>
      </c>
      <c r="BK182" s="186">
        <f>ROUND(I182*H182,0)</f>
        <v>0</v>
      </c>
      <c r="BL182" s="19" t="s">
        <v>91</v>
      </c>
      <c r="BM182" s="185" t="s">
        <v>1054</v>
      </c>
    </row>
    <row r="183" s="2" customFormat="1" ht="24.15" customHeight="1">
      <c r="A183" s="38"/>
      <c r="B183" s="173"/>
      <c r="C183" s="212" t="s">
        <v>720</v>
      </c>
      <c r="D183" s="212" t="s">
        <v>550</v>
      </c>
      <c r="E183" s="213" t="s">
        <v>3576</v>
      </c>
      <c r="F183" s="214" t="s">
        <v>3577</v>
      </c>
      <c r="G183" s="215" t="s">
        <v>3505</v>
      </c>
      <c r="H183" s="216">
        <v>1</v>
      </c>
      <c r="I183" s="217"/>
      <c r="J183" s="218">
        <f>ROUND(I183*H183,0)</f>
        <v>0</v>
      </c>
      <c r="K183" s="214" t="s">
        <v>1</v>
      </c>
      <c r="L183" s="219"/>
      <c r="M183" s="220" t="s">
        <v>1</v>
      </c>
      <c r="N183" s="221" t="s">
        <v>42</v>
      </c>
      <c r="O183" s="77"/>
      <c r="P183" s="183">
        <f>O183*H183</f>
        <v>0</v>
      </c>
      <c r="Q183" s="183">
        <v>0</v>
      </c>
      <c r="R183" s="183">
        <f>Q183*H183</f>
        <v>0</v>
      </c>
      <c r="S183" s="183">
        <v>0</v>
      </c>
      <c r="T183" s="184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85" t="s">
        <v>363</v>
      </c>
      <c r="AT183" s="185" t="s">
        <v>550</v>
      </c>
      <c r="AU183" s="185" t="s">
        <v>85</v>
      </c>
      <c r="AY183" s="19" t="s">
        <v>321</v>
      </c>
      <c r="BE183" s="186">
        <f>IF(N183="základní",J183,0)</f>
        <v>0</v>
      </c>
      <c r="BF183" s="186">
        <f>IF(N183="snížená",J183,0)</f>
        <v>0</v>
      </c>
      <c r="BG183" s="186">
        <f>IF(N183="zákl. přenesená",J183,0)</f>
        <v>0</v>
      </c>
      <c r="BH183" s="186">
        <f>IF(N183="sníž. přenesená",J183,0)</f>
        <v>0</v>
      </c>
      <c r="BI183" s="186">
        <f>IF(N183="nulová",J183,0)</f>
        <v>0</v>
      </c>
      <c r="BJ183" s="19" t="s">
        <v>8</v>
      </c>
      <c r="BK183" s="186">
        <f>ROUND(I183*H183,0)</f>
        <v>0</v>
      </c>
      <c r="BL183" s="19" t="s">
        <v>91</v>
      </c>
      <c r="BM183" s="185" t="s">
        <v>1063</v>
      </c>
    </row>
    <row r="184" s="12" customFormat="1" ht="22.8" customHeight="1">
      <c r="A184" s="12"/>
      <c r="B184" s="160"/>
      <c r="C184" s="12"/>
      <c r="D184" s="161" t="s">
        <v>76</v>
      </c>
      <c r="E184" s="171" t="s">
        <v>3578</v>
      </c>
      <c r="F184" s="171" t="s">
        <v>3579</v>
      </c>
      <c r="G184" s="12"/>
      <c r="H184" s="12"/>
      <c r="I184" s="163"/>
      <c r="J184" s="172">
        <f>BK184</f>
        <v>0</v>
      </c>
      <c r="K184" s="12"/>
      <c r="L184" s="160"/>
      <c r="M184" s="165"/>
      <c r="N184" s="166"/>
      <c r="O184" s="166"/>
      <c r="P184" s="167">
        <f>SUM(P185:P217)</f>
        <v>0</v>
      </c>
      <c r="Q184" s="166"/>
      <c r="R184" s="167">
        <f>SUM(R185:R217)</f>
        <v>0</v>
      </c>
      <c r="S184" s="166"/>
      <c r="T184" s="168">
        <f>SUM(T185:T217)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61" t="s">
        <v>88</v>
      </c>
      <c r="AT184" s="169" t="s">
        <v>76</v>
      </c>
      <c r="AU184" s="169" t="s">
        <v>8</v>
      </c>
      <c r="AY184" s="161" t="s">
        <v>321</v>
      </c>
      <c r="BK184" s="170">
        <f>SUM(BK185:BK217)</f>
        <v>0</v>
      </c>
    </row>
    <row r="185" s="2" customFormat="1" ht="24.15" customHeight="1">
      <c r="A185" s="38"/>
      <c r="B185" s="173"/>
      <c r="C185" s="212" t="s">
        <v>725</v>
      </c>
      <c r="D185" s="212" t="s">
        <v>550</v>
      </c>
      <c r="E185" s="213" t="s">
        <v>3580</v>
      </c>
      <c r="F185" s="214" t="s">
        <v>3581</v>
      </c>
      <c r="G185" s="215" t="s">
        <v>497</v>
      </c>
      <c r="H185" s="216">
        <v>2100</v>
      </c>
      <c r="I185" s="217"/>
      <c r="J185" s="218">
        <f>ROUND(I185*H185,0)</f>
        <v>0</v>
      </c>
      <c r="K185" s="214" t="s">
        <v>1</v>
      </c>
      <c r="L185" s="219"/>
      <c r="M185" s="220" t="s">
        <v>1</v>
      </c>
      <c r="N185" s="221" t="s">
        <v>42</v>
      </c>
      <c r="O185" s="77"/>
      <c r="P185" s="183">
        <f>O185*H185</f>
        <v>0</v>
      </c>
      <c r="Q185" s="183">
        <v>0</v>
      </c>
      <c r="R185" s="183">
        <f>Q185*H185</f>
        <v>0</v>
      </c>
      <c r="S185" s="183">
        <v>0</v>
      </c>
      <c r="T185" s="18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85" t="s">
        <v>363</v>
      </c>
      <c r="AT185" s="185" t="s">
        <v>550</v>
      </c>
      <c r="AU185" s="185" t="s">
        <v>85</v>
      </c>
      <c r="AY185" s="19" t="s">
        <v>321</v>
      </c>
      <c r="BE185" s="186">
        <f>IF(N185="základní",J185,0)</f>
        <v>0</v>
      </c>
      <c r="BF185" s="186">
        <f>IF(N185="snížená",J185,0)</f>
        <v>0</v>
      </c>
      <c r="BG185" s="186">
        <f>IF(N185="zákl. přenesená",J185,0)</f>
        <v>0</v>
      </c>
      <c r="BH185" s="186">
        <f>IF(N185="sníž. přenesená",J185,0)</f>
        <v>0</v>
      </c>
      <c r="BI185" s="186">
        <f>IF(N185="nulová",J185,0)</f>
        <v>0</v>
      </c>
      <c r="BJ185" s="19" t="s">
        <v>8</v>
      </c>
      <c r="BK185" s="186">
        <f>ROUND(I185*H185,0)</f>
        <v>0</v>
      </c>
      <c r="BL185" s="19" t="s">
        <v>91</v>
      </c>
      <c r="BM185" s="185" t="s">
        <v>1072</v>
      </c>
    </row>
    <row r="186" s="2" customFormat="1" ht="21.75" customHeight="1">
      <c r="A186" s="38"/>
      <c r="B186" s="173"/>
      <c r="C186" s="212" t="s">
        <v>730</v>
      </c>
      <c r="D186" s="212" t="s">
        <v>550</v>
      </c>
      <c r="E186" s="213" t="s">
        <v>3582</v>
      </c>
      <c r="F186" s="214" t="s">
        <v>3583</v>
      </c>
      <c r="G186" s="215" t="s">
        <v>497</v>
      </c>
      <c r="H186" s="216">
        <v>2160</v>
      </c>
      <c r="I186" s="217"/>
      <c r="J186" s="218">
        <f>ROUND(I186*H186,0)</f>
        <v>0</v>
      </c>
      <c r="K186" s="214" t="s">
        <v>1</v>
      </c>
      <c r="L186" s="219"/>
      <c r="M186" s="220" t="s">
        <v>1</v>
      </c>
      <c r="N186" s="221" t="s">
        <v>42</v>
      </c>
      <c r="O186" s="77"/>
      <c r="P186" s="183">
        <f>O186*H186</f>
        <v>0</v>
      </c>
      <c r="Q186" s="183">
        <v>0</v>
      </c>
      <c r="R186" s="183">
        <f>Q186*H186</f>
        <v>0</v>
      </c>
      <c r="S186" s="183">
        <v>0</v>
      </c>
      <c r="T186" s="18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85" t="s">
        <v>363</v>
      </c>
      <c r="AT186" s="185" t="s">
        <v>550</v>
      </c>
      <c r="AU186" s="185" t="s">
        <v>85</v>
      </c>
      <c r="AY186" s="19" t="s">
        <v>321</v>
      </c>
      <c r="BE186" s="186">
        <f>IF(N186="základní",J186,0)</f>
        <v>0</v>
      </c>
      <c r="BF186" s="186">
        <f>IF(N186="snížená",J186,0)</f>
        <v>0</v>
      </c>
      <c r="BG186" s="186">
        <f>IF(N186="zákl. přenesená",J186,0)</f>
        <v>0</v>
      </c>
      <c r="BH186" s="186">
        <f>IF(N186="sníž. přenesená",J186,0)</f>
        <v>0</v>
      </c>
      <c r="BI186" s="186">
        <f>IF(N186="nulová",J186,0)</f>
        <v>0</v>
      </c>
      <c r="BJ186" s="19" t="s">
        <v>8</v>
      </c>
      <c r="BK186" s="186">
        <f>ROUND(I186*H186,0)</f>
        <v>0</v>
      </c>
      <c r="BL186" s="19" t="s">
        <v>91</v>
      </c>
      <c r="BM186" s="185" t="s">
        <v>1093</v>
      </c>
    </row>
    <row r="187" s="2" customFormat="1" ht="33" customHeight="1">
      <c r="A187" s="38"/>
      <c r="B187" s="173"/>
      <c r="C187" s="212" t="s">
        <v>733</v>
      </c>
      <c r="D187" s="212" t="s">
        <v>550</v>
      </c>
      <c r="E187" s="213" t="s">
        <v>3584</v>
      </c>
      <c r="F187" s="214" t="s">
        <v>3585</v>
      </c>
      <c r="G187" s="215" t="s">
        <v>3505</v>
      </c>
      <c r="H187" s="216">
        <v>1</v>
      </c>
      <c r="I187" s="217"/>
      <c r="J187" s="218">
        <f>ROUND(I187*H187,0)</f>
        <v>0</v>
      </c>
      <c r="K187" s="214" t="s">
        <v>1</v>
      </c>
      <c r="L187" s="219"/>
      <c r="M187" s="220" t="s">
        <v>1</v>
      </c>
      <c r="N187" s="221" t="s">
        <v>42</v>
      </c>
      <c r="O187" s="77"/>
      <c r="P187" s="183">
        <f>O187*H187</f>
        <v>0</v>
      </c>
      <c r="Q187" s="183">
        <v>0</v>
      </c>
      <c r="R187" s="183">
        <f>Q187*H187</f>
        <v>0</v>
      </c>
      <c r="S187" s="183">
        <v>0</v>
      </c>
      <c r="T187" s="18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85" t="s">
        <v>363</v>
      </c>
      <c r="AT187" s="185" t="s">
        <v>550</v>
      </c>
      <c r="AU187" s="185" t="s">
        <v>85</v>
      </c>
      <c r="AY187" s="19" t="s">
        <v>321</v>
      </c>
      <c r="BE187" s="186">
        <f>IF(N187="základní",J187,0)</f>
        <v>0</v>
      </c>
      <c r="BF187" s="186">
        <f>IF(N187="snížená",J187,0)</f>
        <v>0</v>
      </c>
      <c r="BG187" s="186">
        <f>IF(N187="zákl. přenesená",J187,0)</f>
        <v>0</v>
      </c>
      <c r="BH187" s="186">
        <f>IF(N187="sníž. přenesená",J187,0)</f>
        <v>0</v>
      </c>
      <c r="BI187" s="186">
        <f>IF(N187="nulová",J187,0)</f>
        <v>0</v>
      </c>
      <c r="BJ187" s="19" t="s">
        <v>8</v>
      </c>
      <c r="BK187" s="186">
        <f>ROUND(I187*H187,0)</f>
        <v>0</v>
      </c>
      <c r="BL187" s="19" t="s">
        <v>91</v>
      </c>
      <c r="BM187" s="185" t="s">
        <v>1102</v>
      </c>
    </row>
    <row r="188" s="2" customFormat="1" ht="16.5" customHeight="1">
      <c r="A188" s="38"/>
      <c r="B188" s="173"/>
      <c r="C188" s="212" t="s">
        <v>737</v>
      </c>
      <c r="D188" s="212" t="s">
        <v>550</v>
      </c>
      <c r="E188" s="213" t="s">
        <v>3586</v>
      </c>
      <c r="F188" s="214" t="s">
        <v>3587</v>
      </c>
      <c r="G188" s="215" t="s">
        <v>3505</v>
      </c>
      <c r="H188" s="216">
        <v>3</v>
      </c>
      <c r="I188" s="217"/>
      <c r="J188" s="218">
        <f>ROUND(I188*H188,0)</f>
        <v>0</v>
      </c>
      <c r="K188" s="214" t="s">
        <v>1</v>
      </c>
      <c r="L188" s="219"/>
      <c r="M188" s="220" t="s">
        <v>1</v>
      </c>
      <c r="N188" s="221" t="s">
        <v>42</v>
      </c>
      <c r="O188" s="77"/>
      <c r="P188" s="183">
        <f>O188*H188</f>
        <v>0</v>
      </c>
      <c r="Q188" s="183">
        <v>0</v>
      </c>
      <c r="R188" s="183">
        <f>Q188*H188</f>
        <v>0</v>
      </c>
      <c r="S188" s="183">
        <v>0</v>
      </c>
      <c r="T188" s="184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85" t="s">
        <v>363</v>
      </c>
      <c r="AT188" s="185" t="s">
        <v>550</v>
      </c>
      <c r="AU188" s="185" t="s">
        <v>85</v>
      </c>
      <c r="AY188" s="19" t="s">
        <v>321</v>
      </c>
      <c r="BE188" s="186">
        <f>IF(N188="základní",J188,0)</f>
        <v>0</v>
      </c>
      <c r="BF188" s="186">
        <f>IF(N188="snížená",J188,0)</f>
        <v>0</v>
      </c>
      <c r="BG188" s="186">
        <f>IF(N188="zákl. přenesená",J188,0)</f>
        <v>0</v>
      </c>
      <c r="BH188" s="186">
        <f>IF(N188="sníž. přenesená",J188,0)</f>
        <v>0</v>
      </c>
      <c r="BI188" s="186">
        <f>IF(N188="nulová",J188,0)</f>
        <v>0</v>
      </c>
      <c r="BJ188" s="19" t="s">
        <v>8</v>
      </c>
      <c r="BK188" s="186">
        <f>ROUND(I188*H188,0)</f>
        <v>0</v>
      </c>
      <c r="BL188" s="19" t="s">
        <v>91</v>
      </c>
      <c r="BM188" s="185" t="s">
        <v>1112</v>
      </c>
    </row>
    <row r="189" s="2" customFormat="1" ht="24.15" customHeight="1">
      <c r="A189" s="38"/>
      <c r="B189" s="173"/>
      <c r="C189" s="212" t="s">
        <v>742</v>
      </c>
      <c r="D189" s="212" t="s">
        <v>550</v>
      </c>
      <c r="E189" s="213" t="s">
        <v>3588</v>
      </c>
      <c r="F189" s="214" t="s">
        <v>3589</v>
      </c>
      <c r="G189" s="215" t="s">
        <v>3505</v>
      </c>
      <c r="H189" s="216">
        <v>1</v>
      </c>
      <c r="I189" s="217"/>
      <c r="J189" s="218">
        <f>ROUND(I189*H189,0)</f>
        <v>0</v>
      </c>
      <c r="K189" s="214" t="s">
        <v>1</v>
      </c>
      <c r="L189" s="219"/>
      <c r="M189" s="220" t="s">
        <v>1</v>
      </c>
      <c r="N189" s="221" t="s">
        <v>42</v>
      </c>
      <c r="O189" s="77"/>
      <c r="P189" s="183">
        <f>O189*H189</f>
        <v>0</v>
      </c>
      <c r="Q189" s="183">
        <v>0</v>
      </c>
      <c r="R189" s="183">
        <f>Q189*H189</f>
        <v>0</v>
      </c>
      <c r="S189" s="183">
        <v>0</v>
      </c>
      <c r="T189" s="184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85" t="s">
        <v>363</v>
      </c>
      <c r="AT189" s="185" t="s">
        <v>550</v>
      </c>
      <c r="AU189" s="185" t="s">
        <v>85</v>
      </c>
      <c r="AY189" s="19" t="s">
        <v>321</v>
      </c>
      <c r="BE189" s="186">
        <f>IF(N189="základní",J189,0)</f>
        <v>0</v>
      </c>
      <c r="BF189" s="186">
        <f>IF(N189="snížená",J189,0)</f>
        <v>0</v>
      </c>
      <c r="BG189" s="186">
        <f>IF(N189="zákl. přenesená",J189,0)</f>
        <v>0</v>
      </c>
      <c r="BH189" s="186">
        <f>IF(N189="sníž. přenesená",J189,0)</f>
        <v>0</v>
      </c>
      <c r="BI189" s="186">
        <f>IF(N189="nulová",J189,0)</f>
        <v>0</v>
      </c>
      <c r="BJ189" s="19" t="s">
        <v>8</v>
      </c>
      <c r="BK189" s="186">
        <f>ROUND(I189*H189,0)</f>
        <v>0</v>
      </c>
      <c r="BL189" s="19" t="s">
        <v>91</v>
      </c>
      <c r="BM189" s="185" t="s">
        <v>1122</v>
      </c>
    </row>
    <row r="190" s="2" customFormat="1" ht="21.75" customHeight="1">
      <c r="A190" s="38"/>
      <c r="B190" s="173"/>
      <c r="C190" s="212" t="s">
        <v>747</v>
      </c>
      <c r="D190" s="212" t="s">
        <v>550</v>
      </c>
      <c r="E190" s="213" t="s">
        <v>3590</v>
      </c>
      <c r="F190" s="214" t="s">
        <v>3591</v>
      </c>
      <c r="G190" s="215" t="s">
        <v>3505</v>
      </c>
      <c r="H190" s="216">
        <v>1</v>
      </c>
      <c r="I190" s="217"/>
      <c r="J190" s="218">
        <f>ROUND(I190*H190,0)</f>
        <v>0</v>
      </c>
      <c r="K190" s="214" t="s">
        <v>1</v>
      </c>
      <c r="L190" s="219"/>
      <c r="M190" s="220" t="s">
        <v>1</v>
      </c>
      <c r="N190" s="221" t="s">
        <v>42</v>
      </c>
      <c r="O190" s="77"/>
      <c r="P190" s="183">
        <f>O190*H190</f>
        <v>0</v>
      </c>
      <c r="Q190" s="183">
        <v>0</v>
      </c>
      <c r="R190" s="183">
        <f>Q190*H190</f>
        <v>0</v>
      </c>
      <c r="S190" s="183">
        <v>0</v>
      </c>
      <c r="T190" s="18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85" t="s">
        <v>363</v>
      </c>
      <c r="AT190" s="185" t="s">
        <v>550</v>
      </c>
      <c r="AU190" s="185" t="s">
        <v>85</v>
      </c>
      <c r="AY190" s="19" t="s">
        <v>321</v>
      </c>
      <c r="BE190" s="186">
        <f>IF(N190="základní",J190,0)</f>
        <v>0</v>
      </c>
      <c r="BF190" s="186">
        <f>IF(N190="snížená",J190,0)</f>
        <v>0</v>
      </c>
      <c r="BG190" s="186">
        <f>IF(N190="zákl. přenesená",J190,0)</f>
        <v>0</v>
      </c>
      <c r="BH190" s="186">
        <f>IF(N190="sníž. přenesená",J190,0)</f>
        <v>0</v>
      </c>
      <c r="BI190" s="186">
        <f>IF(N190="nulová",J190,0)</f>
        <v>0</v>
      </c>
      <c r="BJ190" s="19" t="s">
        <v>8</v>
      </c>
      <c r="BK190" s="186">
        <f>ROUND(I190*H190,0)</f>
        <v>0</v>
      </c>
      <c r="BL190" s="19" t="s">
        <v>91</v>
      </c>
      <c r="BM190" s="185" t="s">
        <v>1133</v>
      </c>
    </row>
    <row r="191" s="2" customFormat="1" ht="16.5" customHeight="1">
      <c r="A191" s="38"/>
      <c r="B191" s="173"/>
      <c r="C191" s="212" t="s">
        <v>756</v>
      </c>
      <c r="D191" s="212" t="s">
        <v>550</v>
      </c>
      <c r="E191" s="213" t="s">
        <v>3592</v>
      </c>
      <c r="F191" s="214" t="s">
        <v>3593</v>
      </c>
      <c r="G191" s="215" t="s">
        <v>3505</v>
      </c>
      <c r="H191" s="216">
        <v>1</v>
      </c>
      <c r="I191" s="217"/>
      <c r="J191" s="218">
        <f>ROUND(I191*H191,0)</f>
        <v>0</v>
      </c>
      <c r="K191" s="214" t="s">
        <v>1</v>
      </c>
      <c r="L191" s="219"/>
      <c r="M191" s="220" t="s">
        <v>1</v>
      </c>
      <c r="N191" s="221" t="s">
        <v>42</v>
      </c>
      <c r="O191" s="77"/>
      <c r="P191" s="183">
        <f>O191*H191</f>
        <v>0</v>
      </c>
      <c r="Q191" s="183">
        <v>0</v>
      </c>
      <c r="R191" s="183">
        <f>Q191*H191</f>
        <v>0</v>
      </c>
      <c r="S191" s="183">
        <v>0</v>
      </c>
      <c r="T191" s="18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85" t="s">
        <v>363</v>
      </c>
      <c r="AT191" s="185" t="s">
        <v>550</v>
      </c>
      <c r="AU191" s="185" t="s">
        <v>85</v>
      </c>
      <c r="AY191" s="19" t="s">
        <v>321</v>
      </c>
      <c r="BE191" s="186">
        <f>IF(N191="základní",J191,0)</f>
        <v>0</v>
      </c>
      <c r="BF191" s="186">
        <f>IF(N191="snížená",J191,0)</f>
        <v>0</v>
      </c>
      <c r="BG191" s="186">
        <f>IF(N191="zákl. přenesená",J191,0)</f>
        <v>0</v>
      </c>
      <c r="BH191" s="186">
        <f>IF(N191="sníž. přenesená",J191,0)</f>
        <v>0</v>
      </c>
      <c r="BI191" s="186">
        <f>IF(N191="nulová",J191,0)</f>
        <v>0</v>
      </c>
      <c r="BJ191" s="19" t="s">
        <v>8</v>
      </c>
      <c r="BK191" s="186">
        <f>ROUND(I191*H191,0)</f>
        <v>0</v>
      </c>
      <c r="BL191" s="19" t="s">
        <v>91</v>
      </c>
      <c r="BM191" s="185" t="s">
        <v>1144</v>
      </c>
    </row>
    <row r="192" s="2" customFormat="1" ht="16.5" customHeight="1">
      <c r="A192" s="38"/>
      <c r="B192" s="173"/>
      <c r="C192" s="212" t="s">
        <v>761</v>
      </c>
      <c r="D192" s="212" t="s">
        <v>550</v>
      </c>
      <c r="E192" s="213" t="s">
        <v>3594</v>
      </c>
      <c r="F192" s="214" t="s">
        <v>3595</v>
      </c>
      <c r="G192" s="215" t="s">
        <v>3505</v>
      </c>
      <c r="H192" s="216">
        <v>1</v>
      </c>
      <c r="I192" s="217"/>
      <c r="J192" s="218">
        <f>ROUND(I192*H192,0)</f>
        <v>0</v>
      </c>
      <c r="K192" s="214" t="s">
        <v>1</v>
      </c>
      <c r="L192" s="219"/>
      <c r="M192" s="220" t="s">
        <v>1</v>
      </c>
      <c r="N192" s="221" t="s">
        <v>42</v>
      </c>
      <c r="O192" s="77"/>
      <c r="P192" s="183">
        <f>O192*H192</f>
        <v>0</v>
      </c>
      <c r="Q192" s="183">
        <v>0</v>
      </c>
      <c r="R192" s="183">
        <f>Q192*H192</f>
        <v>0</v>
      </c>
      <c r="S192" s="183">
        <v>0</v>
      </c>
      <c r="T192" s="184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85" t="s">
        <v>363</v>
      </c>
      <c r="AT192" s="185" t="s">
        <v>550</v>
      </c>
      <c r="AU192" s="185" t="s">
        <v>85</v>
      </c>
      <c r="AY192" s="19" t="s">
        <v>321</v>
      </c>
      <c r="BE192" s="186">
        <f>IF(N192="základní",J192,0)</f>
        <v>0</v>
      </c>
      <c r="BF192" s="186">
        <f>IF(N192="snížená",J192,0)</f>
        <v>0</v>
      </c>
      <c r="BG192" s="186">
        <f>IF(N192="zákl. přenesená",J192,0)</f>
        <v>0</v>
      </c>
      <c r="BH192" s="186">
        <f>IF(N192="sníž. přenesená",J192,0)</f>
        <v>0</v>
      </c>
      <c r="BI192" s="186">
        <f>IF(N192="nulová",J192,0)</f>
        <v>0</v>
      </c>
      <c r="BJ192" s="19" t="s">
        <v>8</v>
      </c>
      <c r="BK192" s="186">
        <f>ROUND(I192*H192,0)</f>
        <v>0</v>
      </c>
      <c r="BL192" s="19" t="s">
        <v>91</v>
      </c>
      <c r="BM192" s="185" t="s">
        <v>1152</v>
      </c>
    </row>
    <row r="193" s="2" customFormat="1" ht="16.5" customHeight="1">
      <c r="A193" s="38"/>
      <c r="B193" s="173"/>
      <c r="C193" s="212" t="s">
        <v>767</v>
      </c>
      <c r="D193" s="212" t="s">
        <v>550</v>
      </c>
      <c r="E193" s="213" t="s">
        <v>3596</v>
      </c>
      <c r="F193" s="214" t="s">
        <v>3597</v>
      </c>
      <c r="G193" s="215" t="s">
        <v>3505</v>
      </c>
      <c r="H193" s="216">
        <v>3</v>
      </c>
      <c r="I193" s="217"/>
      <c r="J193" s="218">
        <f>ROUND(I193*H193,0)</f>
        <v>0</v>
      </c>
      <c r="K193" s="214" t="s">
        <v>1</v>
      </c>
      <c r="L193" s="219"/>
      <c r="M193" s="220" t="s">
        <v>1</v>
      </c>
      <c r="N193" s="221" t="s">
        <v>42</v>
      </c>
      <c r="O193" s="77"/>
      <c r="P193" s="183">
        <f>O193*H193</f>
        <v>0</v>
      </c>
      <c r="Q193" s="183">
        <v>0</v>
      </c>
      <c r="R193" s="183">
        <f>Q193*H193</f>
        <v>0</v>
      </c>
      <c r="S193" s="183">
        <v>0</v>
      </c>
      <c r="T193" s="18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85" t="s">
        <v>363</v>
      </c>
      <c r="AT193" s="185" t="s">
        <v>550</v>
      </c>
      <c r="AU193" s="185" t="s">
        <v>85</v>
      </c>
      <c r="AY193" s="19" t="s">
        <v>321</v>
      </c>
      <c r="BE193" s="186">
        <f>IF(N193="základní",J193,0)</f>
        <v>0</v>
      </c>
      <c r="BF193" s="186">
        <f>IF(N193="snížená",J193,0)</f>
        <v>0</v>
      </c>
      <c r="BG193" s="186">
        <f>IF(N193="zákl. přenesená",J193,0)</f>
        <v>0</v>
      </c>
      <c r="BH193" s="186">
        <f>IF(N193="sníž. přenesená",J193,0)</f>
        <v>0</v>
      </c>
      <c r="BI193" s="186">
        <f>IF(N193="nulová",J193,0)</f>
        <v>0</v>
      </c>
      <c r="BJ193" s="19" t="s">
        <v>8</v>
      </c>
      <c r="BK193" s="186">
        <f>ROUND(I193*H193,0)</f>
        <v>0</v>
      </c>
      <c r="BL193" s="19" t="s">
        <v>91</v>
      </c>
      <c r="BM193" s="185" t="s">
        <v>1171</v>
      </c>
    </row>
    <row r="194" s="2" customFormat="1" ht="16.5" customHeight="1">
      <c r="A194" s="38"/>
      <c r="B194" s="173"/>
      <c r="C194" s="212" t="s">
        <v>771</v>
      </c>
      <c r="D194" s="212" t="s">
        <v>550</v>
      </c>
      <c r="E194" s="213" t="s">
        <v>3598</v>
      </c>
      <c r="F194" s="214" t="s">
        <v>3599</v>
      </c>
      <c r="G194" s="215" t="s">
        <v>3505</v>
      </c>
      <c r="H194" s="216">
        <v>3</v>
      </c>
      <c r="I194" s="217"/>
      <c r="J194" s="218">
        <f>ROUND(I194*H194,0)</f>
        <v>0</v>
      </c>
      <c r="K194" s="214" t="s">
        <v>1</v>
      </c>
      <c r="L194" s="219"/>
      <c r="M194" s="220" t="s">
        <v>1</v>
      </c>
      <c r="N194" s="221" t="s">
        <v>42</v>
      </c>
      <c r="O194" s="77"/>
      <c r="P194" s="183">
        <f>O194*H194</f>
        <v>0</v>
      </c>
      <c r="Q194" s="183">
        <v>0</v>
      </c>
      <c r="R194" s="183">
        <f>Q194*H194</f>
        <v>0</v>
      </c>
      <c r="S194" s="183">
        <v>0</v>
      </c>
      <c r="T194" s="18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85" t="s">
        <v>363</v>
      </c>
      <c r="AT194" s="185" t="s">
        <v>550</v>
      </c>
      <c r="AU194" s="185" t="s">
        <v>85</v>
      </c>
      <c r="AY194" s="19" t="s">
        <v>321</v>
      </c>
      <c r="BE194" s="186">
        <f>IF(N194="základní",J194,0)</f>
        <v>0</v>
      </c>
      <c r="BF194" s="186">
        <f>IF(N194="snížená",J194,0)</f>
        <v>0</v>
      </c>
      <c r="BG194" s="186">
        <f>IF(N194="zákl. přenesená",J194,0)</f>
        <v>0</v>
      </c>
      <c r="BH194" s="186">
        <f>IF(N194="sníž. přenesená",J194,0)</f>
        <v>0</v>
      </c>
      <c r="BI194" s="186">
        <f>IF(N194="nulová",J194,0)</f>
        <v>0</v>
      </c>
      <c r="BJ194" s="19" t="s">
        <v>8</v>
      </c>
      <c r="BK194" s="186">
        <f>ROUND(I194*H194,0)</f>
        <v>0</v>
      </c>
      <c r="BL194" s="19" t="s">
        <v>91</v>
      </c>
      <c r="BM194" s="185" t="s">
        <v>1189</v>
      </c>
    </row>
    <row r="195" s="2" customFormat="1" ht="16.5" customHeight="1">
      <c r="A195" s="38"/>
      <c r="B195" s="173"/>
      <c r="C195" s="212" t="s">
        <v>791</v>
      </c>
      <c r="D195" s="212" t="s">
        <v>550</v>
      </c>
      <c r="E195" s="213" t="s">
        <v>3600</v>
      </c>
      <c r="F195" s="214" t="s">
        <v>3601</v>
      </c>
      <c r="G195" s="215" t="s">
        <v>3505</v>
      </c>
      <c r="H195" s="216">
        <v>1</v>
      </c>
      <c r="I195" s="217"/>
      <c r="J195" s="218">
        <f>ROUND(I195*H195,0)</f>
        <v>0</v>
      </c>
      <c r="K195" s="214" t="s">
        <v>1</v>
      </c>
      <c r="L195" s="219"/>
      <c r="M195" s="220" t="s">
        <v>1</v>
      </c>
      <c r="N195" s="221" t="s">
        <v>42</v>
      </c>
      <c r="O195" s="77"/>
      <c r="P195" s="183">
        <f>O195*H195</f>
        <v>0</v>
      </c>
      <c r="Q195" s="183">
        <v>0</v>
      </c>
      <c r="R195" s="183">
        <f>Q195*H195</f>
        <v>0</v>
      </c>
      <c r="S195" s="183">
        <v>0</v>
      </c>
      <c r="T195" s="184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85" t="s">
        <v>363</v>
      </c>
      <c r="AT195" s="185" t="s">
        <v>550</v>
      </c>
      <c r="AU195" s="185" t="s">
        <v>85</v>
      </c>
      <c r="AY195" s="19" t="s">
        <v>321</v>
      </c>
      <c r="BE195" s="186">
        <f>IF(N195="základní",J195,0)</f>
        <v>0</v>
      </c>
      <c r="BF195" s="186">
        <f>IF(N195="snížená",J195,0)</f>
        <v>0</v>
      </c>
      <c r="BG195" s="186">
        <f>IF(N195="zákl. přenesená",J195,0)</f>
        <v>0</v>
      </c>
      <c r="BH195" s="186">
        <f>IF(N195="sníž. přenesená",J195,0)</f>
        <v>0</v>
      </c>
      <c r="BI195" s="186">
        <f>IF(N195="nulová",J195,0)</f>
        <v>0</v>
      </c>
      <c r="BJ195" s="19" t="s">
        <v>8</v>
      </c>
      <c r="BK195" s="186">
        <f>ROUND(I195*H195,0)</f>
        <v>0</v>
      </c>
      <c r="BL195" s="19" t="s">
        <v>91</v>
      </c>
      <c r="BM195" s="185" t="s">
        <v>1202</v>
      </c>
    </row>
    <row r="196" s="2" customFormat="1" ht="24.15" customHeight="1">
      <c r="A196" s="38"/>
      <c r="B196" s="173"/>
      <c r="C196" s="212" t="s">
        <v>810</v>
      </c>
      <c r="D196" s="212" t="s">
        <v>550</v>
      </c>
      <c r="E196" s="213" t="s">
        <v>3602</v>
      </c>
      <c r="F196" s="214" t="s">
        <v>3603</v>
      </c>
      <c r="G196" s="215" t="s">
        <v>3505</v>
      </c>
      <c r="H196" s="216">
        <v>1</v>
      </c>
      <c r="I196" s="217"/>
      <c r="J196" s="218">
        <f>ROUND(I196*H196,0)</f>
        <v>0</v>
      </c>
      <c r="K196" s="214" t="s">
        <v>1</v>
      </c>
      <c r="L196" s="219"/>
      <c r="M196" s="220" t="s">
        <v>1</v>
      </c>
      <c r="N196" s="221" t="s">
        <v>42</v>
      </c>
      <c r="O196" s="77"/>
      <c r="P196" s="183">
        <f>O196*H196</f>
        <v>0</v>
      </c>
      <c r="Q196" s="183">
        <v>0</v>
      </c>
      <c r="R196" s="183">
        <f>Q196*H196</f>
        <v>0</v>
      </c>
      <c r="S196" s="183">
        <v>0</v>
      </c>
      <c r="T196" s="184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85" t="s">
        <v>363</v>
      </c>
      <c r="AT196" s="185" t="s">
        <v>550</v>
      </c>
      <c r="AU196" s="185" t="s">
        <v>85</v>
      </c>
      <c r="AY196" s="19" t="s">
        <v>321</v>
      </c>
      <c r="BE196" s="186">
        <f>IF(N196="základní",J196,0)</f>
        <v>0</v>
      </c>
      <c r="BF196" s="186">
        <f>IF(N196="snížená",J196,0)</f>
        <v>0</v>
      </c>
      <c r="BG196" s="186">
        <f>IF(N196="zákl. přenesená",J196,0)</f>
        <v>0</v>
      </c>
      <c r="BH196" s="186">
        <f>IF(N196="sníž. přenesená",J196,0)</f>
        <v>0</v>
      </c>
      <c r="BI196" s="186">
        <f>IF(N196="nulová",J196,0)</f>
        <v>0</v>
      </c>
      <c r="BJ196" s="19" t="s">
        <v>8</v>
      </c>
      <c r="BK196" s="186">
        <f>ROUND(I196*H196,0)</f>
        <v>0</v>
      </c>
      <c r="BL196" s="19" t="s">
        <v>91</v>
      </c>
      <c r="BM196" s="185" t="s">
        <v>1217</v>
      </c>
    </row>
    <row r="197" s="2" customFormat="1" ht="16.5" customHeight="1">
      <c r="A197" s="38"/>
      <c r="B197" s="173"/>
      <c r="C197" s="212" t="s">
        <v>814</v>
      </c>
      <c r="D197" s="212" t="s">
        <v>550</v>
      </c>
      <c r="E197" s="213" t="s">
        <v>3604</v>
      </c>
      <c r="F197" s="214" t="s">
        <v>3605</v>
      </c>
      <c r="G197" s="215" t="s">
        <v>3505</v>
      </c>
      <c r="H197" s="216">
        <v>1</v>
      </c>
      <c r="I197" s="217"/>
      <c r="J197" s="218">
        <f>ROUND(I197*H197,0)</f>
        <v>0</v>
      </c>
      <c r="K197" s="214" t="s">
        <v>1</v>
      </c>
      <c r="L197" s="219"/>
      <c r="M197" s="220" t="s">
        <v>1</v>
      </c>
      <c r="N197" s="221" t="s">
        <v>42</v>
      </c>
      <c r="O197" s="77"/>
      <c r="P197" s="183">
        <f>O197*H197</f>
        <v>0</v>
      </c>
      <c r="Q197" s="183">
        <v>0</v>
      </c>
      <c r="R197" s="183">
        <f>Q197*H197</f>
        <v>0</v>
      </c>
      <c r="S197" s="183">
        <v>0</v>
      </c>
      <c r="T197" s="18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85" t="s">
        <v>363</v>
      </c>
      <c r="AT197" s="185" t="s">
        <v>550</v>
      </c>
      <c r="AU197" s="185" t="s">
        <v>85</v>
      </c>
      <c r="AY197" s="19" t="s">
        <v>321</v>
      </c>
      <c r="BE197" s="186">
        <f>IF(N197="základní",J197,0)</f>
        <v>0</v>
      </c>
      <c r="BF197" s="186">
        <f>IF(N197="snížená",J197,0)</f>
        <v>0</v>
      </c>
      <c r="BG197" s="186">
        <f>IF(N197="zákl. přenesená",J197,0)</f>
        <v>0</v>
      </c>
      <c r="BH197" s="186">
        <f>IF(N197="sníž. přenesená",J197,0)</f>
        <v>0</v>
      </c>
      <c r="BI197" s="186">
        <f>IF(N197="nulová",J197,0)</f>
        <v>0</v>
      </c>
      <c r="BJ197" s="19" t="s">
        <v>8</v>
      </c>
      <c r="BK197" s="186">
        <f>ROUND(I197*H197,0)</f>
        <v>0</v>
      </c>
      <c r="BL197" s="19" t="s">
        <v>91</v>
      </c>
      <c r="BM197" s="185" t="s">
        <v>1230</v>
      </c>
    </row>
    <row r="198" s="2" customFormat="1" ht="16.5" customHeight="1">
      <c r="A198" s="38"/>
      <c r="B198" s="173"/>
      <c r="C198" s="212" t="s">
        <v>820</v>
      </c>
      <c r="D198" s="212" t="s">
        <v>550</v>
      </c>
      <c r="E198" s="213" t="s">
        <v>3606</v>
      </c>
      <c r="F198" s="214" t="s">
        <v>3607</v>
      </c>
      <c r="G198" s="215" t="s">
        <v>3505</v>
      </c>
      <c r="H198" s="216">
        <v>8</v>
      </c>
      <c r="I198" s="217"/>
      <c r="J198" s="218">
        <f>ROUND(I198*H198,0)</f>
        <v>0</v>
      </c>
      <c r="K198" s="214" t="s">
        <v>1</v>
      </c>
      <c r="L198" s="219"/>
      <c r="M198" s="220" t="s">
        <v>1</v>
      </c>
      <c r="N198" s="221" t="s">
        <v>42</v>
      </c>
      <c r="O198" s="77"/>
      <c r="P198" s="183">
        <f>O198*H198</f>
        <v>0</v>
      </c>
      <c r="Q198" s="183">
        <v>0</v>
      </c>
      <c r="R198" s="183">
        <f>Q198*H198</f>
        <v>0</v>
      </c>
      <c r="S198" s="183">
        <v>0</v>
      </c>
      <c r="T198" s="18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85" t="s">
        <v>363</v>
      </c>
      <c r="AT198" s="185" t="s">
        <v>550</v>
      </c>
      <c r="AU198" s="185" t="s">
        <v>85</v>
      </c>
      <c r="AY198" s="19" t="s">
        <v>321</v>
      </c>
      <c r="BE198" s="186">
        <f>IF(N198="základní",J198,0)</f>
        <v>0</v>
      </c>
      <c r="BF198" s="186">
        <f>IF(N198="snížená",J198,0)</f>
        <v>0</v>
      </c>
      <c r="BG198" s="186">
        <f>IF(N198="zákl. přenesená",J198,0)</f>
        <v>0</v>
      </c>
      <c r="BH198" s="186">
        <f>IF(N198="sníž. přenesená",J198,0)</f>
        <v>0</v>
      </c>
      <c r="BI198" s="186">
        <f>IF(N198="nulová",J198,0)</f>
        <v>0</v>
      </c>
      <c r="BJ198" s="19" t="s">
        <v>8</v>
      </c>
      <c r="BK198" s="186">
        <f>ROUND(I198*H198,0)</f>
        <v>0</v>
      </c>
      <c r="BL198" s="19" t="s">
        <v>91</v>
      </c>
      <c r="BM198" s="185" t="s">
        <v>1241</v>
      </c>
    </row>
    <row r="199" s="2" customFormat="1" ht="16.5" customHeight="1">
      <c r="A199" s="38"/>
      <c r="B199" s="173"/>
      <c r="C199" s="212" t="s">
        <v>825</v>
      </c>
      <c r="D199" s="212" t="s">
        <v>550</v>
      </c>
      <c r="E199" s="213" t="s">
        <v>3608</v>
      </c>
      <c r="F199" s="214" t="s">
        <v>3609</v>
      </c>
      <c r="G199" s="215" t="s">
        <v>3505</v>
      </c>
      <c r="H199" s="216">
        <v>1</v>
      </c>
      <c r="I199" s="217"/>
      <c r="J199" s="218">
        <f>ROUND(I199*H199,0)</f>
        <v>0</v>
      </c>
      <c r="K199" s="214" t="s">
        <v>1</v>
      </c>
      <c r="L199" s="219"/>
      <c r="M199" s="220" t="s">
        <v>1</v>
      </c>
      <c r="N199" s="221" t="s">
        <v>42</v>
      </c>
      <c r="O199" s="77"/>
      <c r="P199" s="183">
        <f>O199*H199</f>
        <v>0</v>
      </c>
      <c r="Q199" s="183">
        <v>0</v>
      </c>
      <c r="R199" s="183">
        <f>Q199*H199</f>
        <v>0</v>
      </c>
      <c r="S199" s="183">
        <v>0</v>
      </c>
      <c r="T199" s="18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85" t="s">
        <v>363</v>
      </c>
      <c r="AT199" s="185" t="s">
        <v>550</v>
      </c>
      <c r="AU199" s="185" t="s">
        <v>85</v>
      </c>
      <c r="AY199" s="19" t="s">
        <v>321</v>
      </c>
      <c r="BE199" s="186">
        <f>IF(N199="základní",J199,0)</f>
        <v>0</v>
      </c>
      <c r="BF199" s="186">
        <f>IF(N199="snížená",J199,0)</f>
        <v>0</v>
      </c>
      <c r="BG199" s="186">
        <f>IF(N199="zákl. přenesená",J199,0)</f>
        <v>0</v>
      </c>
      <c r="BH199" s="186">
        <f>IF(N199="sníž. přenesená",J199,0)</f>
        <v>0</v>
      </c>
      <c r="BI199" s="186">
        <f>IF(N199="nulová",J199,0)</f>
        <v>0</v>
      </c>
      <c r="BJ199" s="19" t="s">
        <v>8</v>
      </c>
      <c r="BK199" s="186">
        <f>ROUND(I199*H199,0)</f>
        <v>0</v>
      </c>
      <c r="BL199" s="19" t="s">
        <v>91</v>
      </c>
      <c r="BM199" s="185" t="s">
        <v>1257</v>
      </c>
    </row>
    <row r="200" s="2" customFormat="1" ht="24.15" customHeight="1">
      <c r="A200" s="38"/>
      <c r="B200" s="173"/>
      <c r="C200" s="212" t="s">
        <v>829</v>
      </c>
      <c r="D200" s="212" t="s">
        <v>550</v>
      </c>
      <c r="E200" s="213" t="s">
        <v>3610</v>
      </c>
      <c r="F200" s="214" t="s">
        <v>3611</v>
      </c>
      <c r="G200" s="215" t="s">
        <v>497</v>
      </c>
      <c r="H200" s="216">
        <v>2</v>
      </c>
      <c r="I200" s="217"/>
      <c r="J200" s="218">
        <f>ROUND(I200*H200,0)</f>
        <v>0</v>
      </c>
      <c r="K200" s="214" t="s">
        <v>1</v>
      </c>
      <c r="L200" s="219"/>
      <c r="M200" s="220" t="s">
        <v>1</v>
      </c>
      <c r="N200" s="221" t="s">
        <v>42</v>
      </c>
      <c r="O200" s="77"/>
      <c r="P200" s="183">
        <f>O200*H200</f>
        <v>0</v>
      </c>
      <c r="Q200" s="183">
        <v>0</v>
      </c>
      <c r="R200" s="183">
        <f>Q200*H200</f>
        <v>0</v>
      </c>
      <c r="S200" s="183">
        <v>0</v>
      </c>
      <c r="T200" s="184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85" t="s">
        <v>363</v>
      </c>
      <c r="AT200" s="185" t="s">
        <v>550</v>
      </c>
      <c r="AU200" s="185" t="s">
        <v>85</v>
      </c>
      <c r="AY200" s="19" t="s">
        <v>321</v>
      </c>
      <c r="BE200" s="186">
        <f>IF(N200="základní",J200,0)</f>
        <v>0</v>
      </c>
      <c r="BF200" s="186">
        <f>IF(N200="snížená",J200,0)</f>
        <v>0</v>
      </c>
      <c r="BG200" s="186">
        <f>IF(N200="zákl. přenesená",J200,0)</f>
        <v>0</v>
      </c>
      <c r="BH200" s="186">
        <f>IF(N200="sníž. přenesená",J200,0)</f>
        <v>0</v>
      </c>
      <c r="BI200" s="186">
        <f>IF(N200="nulová",J200,0)</f>
        <v>0</v>
      </c>
      <c r="BJ200" s="19" t="s">
        <v>8</v>
      </c>
      <c r="BK200" s="186">
        <f>ROUND(I200*H200,0)</f>
        <v>0</v>
      </c>
      <c r="BL200" s="19" t="s">
        <v>91</v>
      </c>
      <c r="BM200" s="185" t="s">
        <v>1271</v>
      </c>
    </row>
    <row r="201" s="2" customFormat="1" ht="21.75" customHeight="1">
      <c r="A201" s="38"/>
      <c r="B201" s="173"/>
      <c r="C201" s="212" t="s">
        <v>833</v>
      </c>
      <c r="D201" s="212" t="s">
        <v>550</v>
      </c>
      <c r="E201" s="213" t="s">
        <v>3612</v>
      </c>
      <c r="F201" s="214" t="s">
        <v>3613</v>
      </c>
      <c r="G201" s="215" t="s">
        <v>497</v>
      </c>
      <c r="H201" s="216">
        <v>3</v>
      </c>
      <c r="I201" s="217"/>
      <c r="J201" s="218">
        <f>ROUND(I201*H201,0)</f>
        <v>0</v>
      </c>
      <c r="K201" s="214" t="s">
        <v>1</v>
      </c>
      <c r="L201" s="219"/>
      <c r="M201" s="220" t="s">
        <v>1</v>
      </c>
      <c r="N201" s="221" t="s">
        <v>42</v>
      </c>
      <c r="O201" s="77"/>
      <c r="P201" s="183">
        <f>O201*H201</f>
        <v>0</v>
      </c>
      <c r="Q201" s="183">
        <v>0</v>
      </c>
      <c r="R201" s="183">
        <f>Q201*H201</f>
        <v>0</v>
      </c>
      <c r="S201" s="183">
        <v>0</v>
      </c>
      <c r="T201" s="18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85" t="s">
        <v>363</v>
      </c>
      <c r="AT201" s="185" t="s">
        <v>550</v>
      </c>
      <c r="AU201" s="185" t="s">
        <v>85</v>
      </c>
      <c r="AY201" s="19" t="s">
        <v>321</v>
      </c>
      <c r="BE201" s="186">
        <f>IF(N201="základní",J201,0)</f>
        <v>0</v>
      </c>
      <c r="BF201" s="186">
        <f>IF(N201="snížená",J201,0)</f>
        <v>0</v>
      </c>
      <c r="BG201" s="186">
        <f>IF(N201="zákl. přenesená",J201,0)</f>
        <v>0</v>
      </c>
      <c r="BH201" s="186">
        <f>IF(N201="sníž. přenesená",J201,0)</f>
        <v>0</v>
      </c>
      <c r="BI201" s="186">
        <f>IF(N201="nulová",J201,0)</f>
        <v>0</v>
      </c>
      <c r="BJ201" s="19" t="s">
        <v>8</v>
      </c>
      <c r="BK201" s="186">
        <f>ROUND(I201*H201,0)</f>
        <v>0</v>
      </c>
      <c r="BL201" s="19" t="s">
        <v>91</v>
      </c>
      <c r="BM201" s="185" t="s">
        <v>1284</v>
      </c>
    </row>
    <row r="202" s="2" customFormat="1" ht="16.5" customHeight="1">
      <c r="A202" s="38"/>
      <c r="B202" s="173"/>
      <c r="C202" s="212" t="s">
        <v>842</v>
      </c>
      <c r="D202" s="212" t="s">
        <v>550</v>
      </c>
      <c r="E202" s="213" t="s">
        <v>3614</v>
      </c>
      <c r="F202" s="214" t="s">
        <v>3615</v>
      </c>
      <c r="G202" s="215" t="s">
        <v>497</v>
      </c>
      <c r="H202" s="216">
        <v>2</v>
      </c>
      <c r="I202" s="217"/>
      <c r="J202" s="218">
        <f>ROUND(I202*H202,0)</f>
        <v>0</v>
      </c>
      <c r="K202" s="214" t="s">
        <v>1</v>
      </c>
      <c r="L202" s="219"/>
      <c r="M202" s="220" t="s">
        <v>1</v>
      </c>
      <c r="N202" s="221" t="s">
        <v>42</v>
      </c>
      <c r="O202" s="77"/>
      <c r="P202" s="183">
        <f>O202*H202</f>
        <v>0</v>
      </c>
      <c r="Q202" s="183">
        <v>0</v>
      </c>
      <c r="R202" s="183">
        <f>Q202*H202</f>
        <v>0</v>
      </c>
      <c r="S202" s="183">
        <v>0</v>
      </c>
      <c r="T202" s="184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85" t="s">
        <v>363</v>
      </c>
      <c r="AT202" s="185" t="s">
        <v>550</v>
      </c>
      <c r="AU202" s="185" t="s">
        <v>85</v>
      </c>
      <c r="AY202" s="19" t="s">
        <v>321</v>
      </c>
      <c r="BE202" s="186">
        <f>IF(N202="základní",J202,0)</f>
        <v>0</v>
      </c>
      <c r="BF202" s="186">
        <f>IF(N202="snížená",J202,0)</f>
        <v>0</v>
      </c>
      <c r="BG202" s="186">
        <f>IF(N202="zákl. přenesená",J202,0)</f>
        <v>0</v>
      </c>
      <c r="BH202" s="186">
        <f>IF(N202="sníž. přenesená",J202,0)</f>
        <v>0</v>
      </c>
      <c r="BI202" s="186">
        <f>IF(N202="nulová",J202,0)</f>
        <v>0</v>
      </c>
      <c r="BJ202" s="19" t="s">
        <v>8</v>
      </c>
      <c r="BK202" s="186">
        <f>ROUND(I202*H202,0)</f>
        <v>0</v>
      </c>
      <c r="BL202" s="19" t="s">
        <v>91</v>
      </c>
      <c r="BM202" s="185" t="s">
        <v>1299</v>
      </c>
    </row>
    <row r="203" s="2" customFormat="1" ht="24.15" customHeight="1">
      <c r="A203" s="38"/>
      <c r="B203" s="173"/>
      <c r="C203" s="212" t="s">
        <v>848</v>
      </c>
      <c r="D203" s="212" t="s">
        <v>550</v>
      </c>
      <c r="E203" s="213" t="s">
        <v>3616</v>
      </c>
      <c r="F203" s="214" t="s">
        <v>3617</v>
      </c>
      <c r="G203" s="215" t="s">
        <v>497</v>
      </c>
      <c r="H203" s="216">
        <v>3</v>
      </c>
      <c r="I203" s="217"/>
      <c r="J203" s="218">
        <f>ROUND(I203*H203,0)</f>
        <v>0</v>
      </c>
      <c r="K203" s="214" t="s">
        <v>1</v>
      </c>
      <c r="L203" s="219"/>
      <c r="M203" s="220" t="s">
        <v>1</v>
      </c>
      <c r="N203" s="221" t="s">
        <v>42</v>
      </c>
      <c r="O203" s="77"/>
      <c r="P203" s="183">
        <f>O203*H203</f>
        <v>0</v>
      </c>
      <c r="Q203" s="183">
        <v>0</v>
      </c>
      <c r="R203" s="183">
        <f>Q203*H203</f>
        <v>0</v>
      </c>
      <c r="S203" s="183">
        <v>0</v>
      </c>
      <c r="T203" s="184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85" t="s">
        <v>363</v>
      </c>
      <c r="AT203" s="185" t="s">
        <v>550</v>
      </c>
      <c r="AU203" s="185" t="s">
        <v>85</v>
      </c>
      <c r="AY203" s="19" t="s">
        <v>321</v>
      </c>
      <c r="BE203" s="186">
        <f>IF(N203="základní",J203,0)</f>
        <v>0</v>
      </c>
      <c r="BF203" s="186">
        <f>IF(N203="snížená",J203,0)</f>
        <v>0</v>
      </c>
      <c r="BG203" s="186">
        <f>IF(N203="zákl. přenesená",J203,0)</f>
        <v>0</v>
      </c>
      <c r="BH203" s="186">
        <f>IF(N203="sníž. přenesená",J203,0)</f>
        <v>0</v>
      </c>
      <c r="BI203" s="186">
        <f>IF(N203="nulová",J203,0)</f>
        <v>0</v>
      </c>
      <c r="BJ203" s="19" t="s">
        <v>8</v>
      </c>
      <c r="BK203" s="186">
        <f>ROUND(I203*H203,0)</f>
        <v>0</v>
      </c>
      <c r="BL203" s="19" t="s">
        <v>91</v>
      </c>
      <c r="BM203" s="185" t="s">
        <v>1314</v>
      </c>
    </row>
    <row r="204" s="2" customFormat="1" ht="21.75" customHeight="1">
      <c r="A204" s="38"/>
      <c r="B204" s="173"/>
      <c r="C204" s="212" t="s">
        <v>874</v>
      </c>
      <c r="D204" s="212" t="s">
        <v>550</v>
      </c>
      <c r="E204" s="213" t="s">
        <v>3618</v>
      </c>
      <c r="F204" s="214" t="s">
        <v>3619</v>
      </c>
      <c r="G204" s="215" t="s">
        <v>497</v>
      </c>
      <c r="H204" s="216">
        <v>6</v>
      </c>
      <c r="I204" s="217"/>
      <c r="J204" s="218">
        <f>ROUND(I204*H204,0)</f>
        <v>0</v>
      </c>
      <c r="K204" s="214" t="s">
        <v>1</v>
      </c>
      <c r="L204" s="219"/>
      <c r="M204" s="220" t="s">
        <v>1</v>
      </c>
      <c r="N204" s="221" t="s">
        <v>42</v>
      </c>
      <c r="O204" s="77"/>
      <c r="P204" s="183">
        <f>O204*H204</f>
        <v>0</v>
      </c>
      <c r="Q204" s="183">
        <v>0</v>
      </c>
      <c r="R204" s="183">
        <f>Q204*H204</f>
        <v>0</v>
      </c>
      <c r="S204" s="183">
        <v>0</v>
      </c>
      <c r="T204" s="18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85" t="s">
        <v>363</v>
      </c>
      <c r="AT204" s="185" t="s">
        <v>550</v>
      </c>
      <c r="AU204" s="185" t="s">
        <v>85</v>
      </c>
      <c r="AY204" s="19" t="s">
        <v>321</v>
      </c>
      <c r="BE204" s="186">
        <f>IF(N204="základní",J204,0)</f>
        <v>0</v>
      </c>
      <c r="BF204" s="186">
        <f>IF(N204="snížená",J204,0)</f>
        <v>0</v>
      </c>
      <c r="BG204" s="186">
        <f>IF(N204="zákl. přenesená",J204,0)</f>
        <v>0</v>
      </c>
      <c r="BH204" s="186">
        <f>IF(N204="sníž. přenesená",J204,0)</f>
        <v>0</v>
      </c>
      <c r="BI204" s="186">
        <f>IF(N204="nulová",J204,0)</f>
        <v>0</v>
      </c>
      <c r="BJ204" s="19" t="s">
        <v>8</v>
      </c>
      <c r="BK204" s="186">
        <f>ROUND(I204*H204,0)</f>
        <v>0</v>
      </c>
      <c r="BL204" s="19" t="s">
        <v>91</v>
      </c>
      <c r="BM204" s="185" t="s">
        <v>1331</v>
      </c>
    </row>
    <row r="205" s="2" customFormat="1" ht="21.75" customHeight="1">
      <c r="A205" s="38"/>
      <c r="B205" s="173"/>
      <c r="C205" s="212" t="s">
        <v>878</v>
      </c>
      <c r="D205" s="212" t="s">
        <v>550</v>
      </c>
      <c r="E205" s="213" t="s">
        <v>3620</v>
      </c>
      <c r="F205" s="214" t="s">
        <v>3621</v>
      </c>
      <c r="G205" s="215" t="s">
        <v>497</v>
      </c>
      <c r="H205" s="216">
        <v>24</v>
      </c>
      <c r="I205" s="217"/>
      <c r="J205" s="218">
        <f>ROUND(I205*H205,0)</f>
        <v>0</v>
      </c>
      <c r="K205" s="214" t="s">
        <v>1</v>
      </c>
      <c r="L205" s="219"/>
      <c r="M205" s="220" t="s">
        <v>1</v>
      </c>
      <c r="N205" s="221" t="s">
        <v>42</v>
      </c>
      <c r="O205" s="77"/>
      <c r="P205" s="183">
        <f>O205*H205</f>
        <v>0</v>
      </c>
      <c r="Q205" s="183">
        <v>0</v>
      </c>
      <c r="R205" s="183">
        <f>Q205*H205</f>
        <v>0</v>
      </c>
      <c r="S205" s="183">
        <v>0</v>
      </c>
      <c r="T205" s="184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85" t="s">
        <v>363</v>
      </c>
      <c r="AT205" s="185" t="s">
        <v>550</v>
      </c>
      <c r="AU205" s="185" t="s">
        <v>85</v>
      </c>
      <c r="AY205" s="19" t="s">
        <v>321</v>
      </c>
      <c r="BE205" s="186">
        <f>IF(N205="základní",J205,0)</f>
        <v>0</v>
      </c>
      <c r="BF205" s="186">
        <f>IF(N205="snížená",J205,0)</f>
        <v>0</v>
      </c>
      <c r="BG205" s="186">
        <f>IF(N205="zákl. přenesená",J205,0)</f>
        <v>0</v>
      </c>
      <c r="BH205" s="186">
        <f>IF(N205="sníž. přenesená",J205,0)</f>
        <v>0</v>
      </c>
      <c r="BI205" s="186">
        <f>IF(N205="nulová",J205,0)</f>
        <v>0</v>
      </c>
      <c r="BJ205" s="19" t="s">
        <v>8</v>
      </c>
      <c r="BK205" s="186">
        <f>ROUND(I205*H205,0)</f>
        <v>0</v>
      </c>
      <c r="BL205" s="19" t="s">
        <v>91</v>
      </c>
      <c r="BM205" s="185" t="s">
        <v>1341</v>
      </c>
    </row>
    <row r="206" s="2" customFormat="1" ht="21.75" customHeight="1">
      <c r="A206" s="38"/>
      <c r="B206" s="173"/>
      <c r="C206" s="212" t="s">
        <v>245</v>
      </c>
      <c r="D206" s="212" t="s">
        <v>550</v>
      </c>
      <c r="E206" s="213" t="s">
        <v>3622</v>
      </c>
      <c r="F206" s="214" t="s">
        <v>3623</v>
      </c>
      <c r="G206" s="215" t="s">
        <v>497</v>
      </c>
      <c r="H206" s="216">
        <v>1</v>
      </c>
      <c r="I206" s="217"/>
      <c r="J206" s="218">
        <f>ROUND(I206*H206,0)</f>
        <v>0</v>
      </c>
      <c r="K206" s="214" t="s">
        <v>1</v>
      </c>
      <c r="L206" s="219"/>
      <c r="M206" s="220" t="s">
        <v>1</v>
      </c>
      <c r="N206" s="221" t="s">
        <v>42</v>
      </c>
      <c r="O206" s="77"/>
      <c r="P206" s="183">
        <f>O206*H206</f>
        <v>0</v>
      </c>
      <c r="Q206" s="183">
        <v>0</v>
      </c>
      <c r="R206" s="183">
        <f>Q206*H206</f>
        <v>0</v>
      </c>
      <c r="S206" s="183">
        <v>0</v>
      </c>
      <c r="T206" s="184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85" t="s">
        <v>363</v>
      </c>
      <c r="AT206" s="185" t="s">
        <v>550</v>
      </c>
      <c r="AU206" s="185" t="s">
        <v>85</v>
      </c>
      <c r="AY206" s="19" t="s">
        <v>321</v>
      </c>
      <c r="BE206" s="186">
        <f>IF(N206="základní",J206,0)</f>
        <v>0</v>
      </c>
      <c r="BF206" s="186">
        <f>IF(N206="snížená",J206,0)</f>
        <v>0</v>
      </c>
      <c r="BG206" s="186">
        <f>IF(N206="zákl. přenesená",J206,0)</f>
        <v>0</v>
      </c>
      <c r="BH206" s="186">
        <f>IF(N206="sníž. přenesená",J206,0)</f>
        <v>0</v>
      </c>
      <c r="BI206" s="186">
        <f>IF(N206="nulová",J206,0)</f>
        <v>0</v>
      </c>
      <c r="BJ206" s="19" t="s">
        <v>8</v>
      </c>
      <c r="BK206" s="186">
        <f>ROUND(I206*H206,0)</f>
        <v>0</v>
      </c>
      <c r="BL206" s="19" t="s">
        <v>91</v>
      </c>
      <c r="BM206" s="185" t="s">
        <v>1351</v>
      </c>
    </row>
    <row r="207" s="2" customFormat="1" ht="16.5" customHeight="1">
      <c r="A207" s="38"/>
      <c r="B207" s="173"/>
      <c r="C207" s="212" t="s">
        <v>888</v>
      </c>
      <c r="D207" s="212" t="s">
        <v>550</v>
      </c>
      <c r="E207" s="213" t="s">
        <v>3624</v>
      </c>
      <c r="F207" s="214" t="s">
        <v>3625</v>
      </c>
      <c r="G207" s="215" t="s">
        <v>497</v>
      </c>
      <c r="H207" s="216">
        <v>1</v>
      </c>
      <c r="I207" s="217"/>
      <c r="J207" s="218">
        <f>ROUND(I207*H207,0)</f>
        <v>0</v>
      </c>
      <c r="K207" s="214" t="s">
        <v>1</v>
      </c>
      <c r="L207" s="219"/>
      <c r="M207" s="220" t="s">
        <v>1</v>
      </c>
      <c r="N207" s="221" t="s">
        <v>42</v>
      </c>
      <c r="O207" s="77"/>
      <c r="P207" s="183">
        <f>O207*H207</f>
        <v>0</v>
      </c>
      <c r="Q207" s="183">
        <v>0</v>
      </c>
      <c r="R207" s="183">
        <f>Q207*H207</f>
        <v>0</v>
      </c>
      <c r="S207" s="183">
        <v>0</v>
      </c>
      <c r="T207" s="184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85" t="s">
        <v>363</v>
      </c>
      <c r="AT207" s="185" t="s">
        <v>550</v>
      </c>
      <c r="AU207" s="185" t="s">
        <v>85</v>
      </c>
      <c r="AY207" s="19" t="s">
        <v>321</v>
      </c>
      <c r="BE207" s="186">
        <f>IF(N207="základní",J207,0)</f>
        <v>0</v>
      </c>
      <c r="BF207" s="186">
        <f>IF(N207="snížená",J207,0)</f>
        <v>0</v>
      </c>
      <c r="BG207" s="186">
        <f>IF(N207="zákl. přenesená",J207,0)</f>
        <v>0</v>
      </c>
      <c r="BH207" s="186">
        <f>IF(N207="sníž. přenesená",J207,0)</f>
        <v>0</v>
      </c>
      <c r="BI207" s="186">
        <f>IF(N207="nulová",J207,0)</f>
        <v>0</v>
      </c>
      <c r="BJ207" s="19" t="s">
        <v>8</v>
      </c>
      <c r="BK207" s="186">
        <f>ROUND(I207*H207,0)</f>
        <v>0</v>
      </c>
      <c r="BL207" s="19" t="s">
        <v>91</v>
      </c>
      <c r="BM207" s="185" t="s">
        <v>1368</v>
      </c>
    </row>
    <row r="208" s="2" customFormat="1" ht="24.15" customHeight="1">
      <c r="A208" s="38"/>
      <c r="B208" s="173"/>
      <c r="C208" s="212" t="s">
        <v>893</v>
      </c>
      <c r="D208" s="212" t="s">
        <v>550</v>
      </c>
      <c r="E208" s="213" t="s">
        <v>3626</v>
      </c>
      <c r="F208" s="214" t="s">
        <v>3627</v>
      </c>
      <c r="G208" s="215" t="s">
        <v>497</v>
      </c>
      <c r="H208" s="216">
        <v>2</v>
      </c>
      <c r="I208" s="217"/>
      <c r="J208" s="218">
        <f>ROUND(I208*H208,0)</f>
        <v>0</v>
      </c>
      <c r="K208" s="214" t="s">
        <v>1</v>
      </c>
      <c r="L208" s="219"/>
      <c r="M208" s="220" t="s">
        <v>1</v>
      </c>
      <c r="N208" s="221" t="s">
        <v>42</v>
      </c>
      <c r="O208" s="77"/>
      <c r="P208" s="183">
        <f>O208*H208</f>
        <v>0</v>
      </c>
      <c r="Q208" s="183">
        <v>0</v>
      </c>
      <c r="R208" s="183">
        <f>Q208*H208</f>
        <v>0</v>
      </c>
      <c r="S208" s="183">
        <v>0</v>
      </c>
      <c r="T208" s="184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85" t="s">
        <v>363</v>
      </c>
      <c r="AT208" s="185" t="s">
        <v>550</v>
      </c>
      <c r="AU208" s="185" t="s">
        <v>85</v>
      </c>
      <c r="AY208" s="19" t="s">
        <v>321</v>
      </c>
      <c r="BE208" s="186">
        <f>IF(N208="základní",J208,0)</f>
        <v>0</v>
      </c>
      <c r="BF208" s="186">
        <f>IF(N208="snížená",J208,0)</f>
        <v>0</v>
      </c>
      <c r="BG208" s="186">
        <f>IF(N208="zákl. přenesená",J208,0)</f>
        <v>0</v>
      </c>
      <c r="BH208" s="186">
        <f>IF(N208="sníž. přenesená",J208,0)</f>
        <v>0</v>
      </c>
      <c r="BI208" s="186">
        <f>IF(N208="nulová",J208,0)</f>
        <v>0</v>
      </c>
      <c r="BJ208" s="19" t="s">
        <v>8</v>
      </c>
      <c r="BK208" s="186">
        <f>ROUND(I208*H208,0)</f>
        <v>0</v>
      </c>
      <c r="BL208" s="19" t="s">
        <v>91</v>
      </c>
      <c r="BM208" s="185" t="s">
        <v>1392</v>
      </c>
    </row>
    <row r="209" s="2" customFormat="1" ht="16.5" customHeight="1">
      <c r="A209" s="38"/>
      <c r="B209" s="173"/>
      <c r="C209" s="212" t="s">
        <v>897</v>
      </c>
      <c r="D209" s="212" t="s">
        <v>550</v>
      </c>
      <c r="E209" s="213" t="s">
        <v>3628</v>
      </c>
      <c r="F209" s="214" t="s">
        <v>3629</v>
      </c>
      <c r="G209" s="215" t="s">
        <v>497</v>
      </c>
      <c r="H209" s="216">
        <v>1</v>
      </c>
      <c r="I209" s="217"/>
      <c r="J209" s="218">
        <f>ROUND(I209*H209,0)</f>
        <v>0</v>
      </c>
      <c r="K209" s="214" t="s">
        <v>1</v>
      </c>
      <c r="L209" s="219"/>
      <c r="M209" s="220" t="s">
        <v>1</v>
      </c>
      <c r="N209" s="221" t="s">
        <v>42</v>
      </c>
      <c r="O209" s="77"/>
      <c r="P209" s="183">
        <f>O209*H209</f>
        <v>0</v>
      </c>
      <c r="Q209" s="183">
        <v>0</v>
      </c>
      <c r="R209" s="183">
        <f>Q209*H209</f>
        <v>0</v>
      </c>
      <c r="S209" s="183">
        <v>0</v>
      </c>
      <c r="T209" s="184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85" t="s">
        <v>363</v>
      </c>
      <c r="AT209" s="185" t="s">
        <v>550</v>
      </c>
      <c r="AU209" s="185" t="s">
        <v>85</v>
      </c>
      <c r="AY209" s="19" t="s">
        <v>321</v>
      </c>
      <c r="BE209" s="186">
        <f>IF(N209="základní",J209,0)</f>
        <v>0</v>
      </c>
      <c r="BF209" s="186">
        <f>IF(N209="snížená",J209,0)</f>
        <v>0</v>
      </c>
      <c r="BG209" s="186">
        <f>IF(N209="zákl. přenesená",J209,0)</f>
        <v>0</v>
      </c>
      <c r="BH209" s="186">
        <f>IF(N209="sníž. přenesená",J209,0)</f>
        <v>0</v>
      </c>
      <c r="BI209" s="186">
        <f>IF(N209="nulová",J209,0)</f>
        <v>0</v>
      </c>
      <c r="BJ209" s="19" t="s">
        <v>8</v>
      </c>
      <c r="BK209" s="186">
        <f>ROUND(I209*H209,0)</f>
        <v>0</v>
      </c>
      <c r="BL209" s="19" t="s">
        <v>91</v>
      </c>
      <c r="BM209" s="185" t="s">
        <v>1417</v>
      </c>
    </row>
    <row r="210" s="2" customFormat="1" ht="16.5" customHeight="1">
      <c r="A210" s="38"/>
      <c r="B210" s="173"/>
      <c r="C210" s="212" t="s">
        <v>901</v>
      </c>
      <c r="D210" s="212" t="s">
        <v>550</v>
      </c>
      <c r="E210" s="213" t="s">
        <v>3630</v>
      </c>
      <c r="F210" s="214" t="s">
        <v>3631</v>
      </c>
      <c r="G210" s="215" t="s">
        <v>3505</v>
      </c>
      <c r="H210" s="216">
        <v>1</v>
      </c>
      <c r="I210" s="217"/>
      <c r="J210" s="218">
        <f>ROUND(I210*H210,0)</f>
        <v>0</v>
      </c>
      <c r="K210" s="214" t="s">
        <v>1</v>
      </c>
      <c r="L210" s="219"/>
      <c r="M210" s="220" t="s">
        <v>1</v>
      </c>
      <c r="N210" s="221" t="s">
        <v>42</v>
      </c>
      <c r="O210" s="77"/>
      <c r="P210" s="183">
        <f>O210*H210</f>
        <v>0</v>
      </c>
      <c r="Q210" s="183">
        <v>0</v>
      </c>
      <c r="R210" s="183">
        <f>Q210*H210</f>
        <v>0</v>
      </c>
      <c r="S210" s="183">
        <v>0</v>
      </c>
      <c r="T210" s="18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85" t="s">
        <v>363</v>
      </c>
      <c r="AT210" s="185" t="s">
        <v>550</v>
      </c>
      <c r="AU210" s="185" t="s">
        <v>85</v>
      </c>
      <c r="AY210" s="19" t="s">
        <v>321</v>
      </c>
      <c r="BE210" s="186">
        <f>IF(N210="základní",J210,0)</f>
        <v>0</v>
      </c>
      <c r="BF210" s="186">
        <f>IF(N210="snížená",J210,0)</f>
        <v>0</v>
      </c>
      <c r="BG210" s="186">
        <f>IF(N210="zákl. přenesená",J210,0)</f>
        <v>0</v>
      </c>
      <c r="BH210" s="186">
        <f>IF(N210="sníž. přenesená",J210,0)</f>
        <v>0</v>
      </c>
      <c r="BI210" s="186">
        <f>IF(N210="nulová",J210,0)</f>
        <v>0</v>
      </c>
      <c r="BJ210" s="19" t="s">
        <v>8</v>
      </c>
      <c r="BK210" s="186">
        <f>ROUND(I210*H210,0)</f>
        <v>0</v>
      </c>
      <c r="BL210" s="19" t="s">
        <v>91</v>
      </c>
      <c r="BM210" s="185" t="s">
        <v>1425</v>
      </c>
    </row>
    <row r="211" s="2" customFormat="1" ht="24.15" customHeight="1">
      <c r="A211" s="38"/>
      <c r="B211" s="173"/>
      <c r="C211" s="212" t="s">
        <v>905</v>
      </c>
      <c r="D211" s="212" t="s">
        <v>550</v>
      </c>
      <c r="E211" s="213" t="s">
        <v>3632</v>
      </c>
      <c r="F211" s="214" t="s">
        <v>3633</v>
      </c>
      <c r="G211" s="215" t="s">
        <v>3505</v>
      </c>
      <c r="H211" s="216">
        <v>3</v>
      </c>
      <c r="I211" s="217"/>
      <c r="J211" s="218">
        <f>ROUND(I211*H211,0)</f>
        <v>0</v>
      </c>
      <c r="K211" s="214" t="s">
        <v>1</v>
      </c>
      <c r="L211" s="219"/>
      <c r="M211" s="220" t="s">
        <v>1</v>
      </c>
      <c r="N211" s="221" t="s">
        <v>42</v>
      </c>
      <c r="O211" s="77"/>
      <c r="P211" s="183">
        <f>O211*H211</f>
        <v>0</v>
      </c>
      <c r="Q211" s="183">
        <v>0</v>
      </c>
      <c r="R211" s="183">
        <f>Q211*H211</f>
        <v>0</v>
      </c>
      <c r="S211" s="183">
        <v>0</v>
      </c>
      <c r="T211" s="184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85" t="s">
        <v>363</v>
      </c>
      <c r="AT211" s="185" t="s">
        <v>550</v>
      </c>
      <c r="AU211" s="185" t="s">
        <v>85</v>
      </c>
      <c r="AY211" s="19" t="s">
        <v>321</v>
      </c>
      <c r="BE211" s="186">
        <f>IF(N211="základní",J211,0)</f>
        <v>0</v>
      </c>
      <c r="BF211" s="186">
        <f>IF(N211="snížená",J211,0)</f>
        <v>0</v>
      </c>
      <c r="BG211" s="186">
        <f>IF(N211="zákl. přenesená",J211,0)</f>
        <v>0</v>
      </c>
      <c r="BH211" s="186">
        <f>IF(N211="sníž. přenesená",J211,0)</f>
        <v>0</v>
      </c>
      <c r="BI211" s="186">
        <f>IF(N211="nulová",J211,0)</f>
        <v>0</v>
      </c>
      <c r="BJ211" s="19" t="s">
        <v>8</v>
      </c>
      <c r="BK211" s="186">
        <f>ROUND(I211*H211,0)</f>
        <v>0</v>
      </c>
      <c r="BL211" s="19" t="s">
        <v>91</v>
      </c>
      <c r="BM211" s="185" t="s">
        <v>1433</v>
      </c>
    </row>
    <row r="212" s="2" customFormat="1" ht="16.5" customHeight="1">
      <c r="A212" s="38"/>
      <c r="B212" s="173"/>
      <c r="C212" s="212" t="s">
        <v>910</v>
      </c>
      <c r="D212" s="212" t="s">
        <v>550</v>
      </c>
      <c r="E212" s="213" t="s">
        <v>3634</v>
      </c>
      <c r="F212" s="214" t="s">
        <v>3635</v>
      </c>
      <c r="G212" s="215" t="s">
        <v>3505</v>
      </c>
      <c r="H212" s="216">
        <v>1</v>
      </c>
      <c r="I212" s="217"/>
      <c r="J212" s="218">
        <f>ROUND(I212*H212,0)</f>
        <v>0</v>
      </c>
      <c r="K212" s="214" t="s">
        <v>1</v>
      </c>
      <c r="L212" s="219"/>
      <c r="M212" s="220" t="s">
        <v>1</v>
      </c>
      <c r="N212" s="221" t="s">
        <v>42</v>
      </c>
      <c r="O212" s="77"/>
      <c r="P212" s="183">
        <f>O212*H212</f>
        <v>0</v>
      </c>
      <c r="Q212" s="183">
        <v>0</v>
      </c>
      <c r="R212" s="183">
        <f>Q212*H212</f>
        <v>0</v>
      </c>
      <c r="S212" s="183">
        <v>0</v>
      </c>
      <c r="T212" s="184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85" t="s">
        <v>363</v>
      </c>
      <c r="AT212" s="185" t="s">
        <v>550</v>
      </c>
      <c r="AU212" s="185" t="s">
        <v>85</v>
      </c>
      <c r="AY212" s="19" t="s">
        <v>321</v>
      </c>
      <c r="BE212" s="186">
        <f>IF(N212="základní",J212,0)</f>
        <v>0</v>
      </c>
      <c r="BF212" s="186">
        <f>IF(N212="snížená",J212,0)</f>
        <v>0</v>
      </c>
      <c r="BG212" s="186">
        <f>IF(N212="zákl. přenesená",J212,0)</f>
        <v>0</v>
      </c>
      <c r="BH212" s="186">
        <f>IF(N212="sníž. přenesená",J212,0)</f>
        <v>0</v>
      </c>
      <c r="BI212" s="186">
        <f>IF(N212="nulová",J212,0)</f>
        <v>0</v>
      </c>
      <c r="BJ212" s="19" t="s">
        <v>8</v>
      </c>
      <c r="BK212" s="186">
        <f>ROUND(I212*H212,0)</f>
        <v>0</v>
      </c>
      <c r="BL212" s="19" t="s">
        <v>91</v>
      </c>
      <c r="BM212" s="185" t="s">
        <v>1446</v>
      </c>
    </row>
    <row r="213" s="2" customFormat="1" ht="16.5" customHeight="1">
      <c r="A213" s="38"/>
      <c r="B213" s="173"/>
      <c r="C213" s="212" t="s">
        <v>915</v>
      </c>
      <c r="D213" s="212" t="s">
        <v>550</v>
      </c>
      <c r="E213" s="213" t="s">
        <v>3636</v>
      </c>
      <c r="F213" s="214" t="s">
        <v>3637</v>
      </c>
      <c r="G213" s="215" t="s">
        <v>3505</v>
      </c>
      <c r="H213" s="216">
        <v>1</v>
      </c>
      <c r="I213" s="217"/>
      <c r="J213" s="218">
        <f>ROUND(I213*H213,0)</f>
        <v>0</v>
      </c>
      <c r="K213" s="214" t="s">
        <v>1</v>
      </c>
      <c r="L213" s="219"/>
      <c r="M213" s="220" t="s">
        <v>1</v>
      </c>
      <c r="N213" s="221" t="s">
        <v>42</v>
      </c>
      <c r="O213" s="77"/>
      <c r="P213" s="183">
        <f>O213*H213</f>
        <v>0</v>
      </c>
      <c r="Q213" s="183">
        <v>0</v>
      </c>
      <c r="R213" s="183">
        <f>Q213*H213</f>
        <v>0</v>
      </c>
      <c r="S213" s="183">
        <v>0</v>
      </c>
      <c r="T213" s="184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85" t="s">
        <v>363</v>
      </c>
      <c r="AT213" s="185" t="s">
        <v>550</v>
      </c>
      <c r="AU213" s="185" t="s">
        <v>85</v>
      </c>
      <c r="AY213" s="19" t="s">
        <v>321</v>
      </c>
      <c r="BE213" s="186">
        <f>IF(N213="základní",J213,0)</f>
        <v>0</v>
      </c>
      <c r="BF213" s="186">
        <f>IF(N213="snížená",J213,0)</f>
        <v>0</v>
      </c>
      <c r="BG213" s="186">
        <f>IF(N213="zákl. přenesená",J213,0)</f>
        <v>0</v>
      </c>
      <c r="BH213" s="186">
        <f>IF(N213="sníž. přenesená",J213,0)</f>
        <v>0</v>
      </c>
      <c r="BI213" s="186">
        <f>IF(N213="nulová",J213,0)</f>
        <v>0</v>
      </c>
      <c r="BJ213" s="19" t="s">
        <v>8</v>
      </c>
      <c r="BK213" s="186">
        <f>ROUND(I213*H213,0)</f>
        <v>0</v>
      </c>
      <c r="BL213" s="19" t="s">
        <v>91</v>
      </c>
      <c r="BM213" s="185" t="s">
        <v>1456</v>
      </c>
    </row>
    <row r="214" s="2" customFormat="1" ht="16.5" customHeight="1">
      <c r="A214" s="38"/>
      <c r="B214" s="173"/>
      <c r="C214" s="212" t="s">
        <v>929</v>
      </c>
      <c r="D214" s="212" t="s">
        <v>550</v>
      </c>
      <c r="E214" s="213" t="s">
        <v>3638</v>
      </c>
      <c r="F214" s="214" t="s">
        <v>3639</v>
      </c>
      <c r="G214" s="215" t="s">
        <v>3505</v>
      </c>
      <c r="H214" s="216">
        <v>3</v>
      </c>
      <c r="I214" s="217"/>
      <c r="J214" s="218">
        <f>ROUND(I214*H214,0)</f>
        <v>0</v>
      </c>
      <c r="K214" s="214" t="s">
        <v>1</v>
      </c>
      <c r="L214" s="219"/>
      <c r="M214" s="220" t="s">
        <v>1</v>
      </c>
      <c r="N214" s="221" t="s">
        <v>42</v>
      </c>
      <c r="O214" s="77"/>
      <c r="P214" s="183">
        <f>O214*H214</f>
        <v>0</v>
      </c>
      <c r="Q214" s="183">
        <v>0</v>
      </c>
      <c r="R214" s="183">
        <f>Q214*H214</f>
        <v>0</v>
      </c>
      <c r="S214" s="183">
        <v>0</v>
      </c>
      <c r="T214" s="18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85" t="s">
        <v>363</v>
      </c>
      <c r="AT214" s="185" t="s">
        <v>550</v>
      </c>
      <c r="AU214" s="185" t="s">
        <v>85</v>
      </c>
      <c r="AY214" s="19" t="s">
        <v>321</v>
      </c>
      <c r="BE214" s="186">
        <f>IF(N214="základní",J214,0)</f>
        <v>0</v>
      </c>
      <c r="BF214" s="186">
        <f>IF(N214="snížená",J214,0)</f>
        <v>0</v>
      </c>
      <c r="BG214" s="186">
        <f>IF(N214="zákl. přenesená",J214,0)</f>
        <v>0</v>
      </c>
      <c r="BH214" s="186">
        <f>IF(N214="sníž. přenesená",J214,0)</f>
        <v>0</v>
      </c>
      <c r="BI214" s="186">
        <f>IF(N214="nulová",J214,0)</f>
        <v>0</v>
      </c>
      <c r="BJ214" s="19" t="s">
        <v>8</v>
      </c>
      <c r="BK214" s="186">
        <f>ROUND(I214*H214,0)</f>
        <v>0</v>
      </c>
      <c r="BL214" s="19" t="s">
        <v>91</v>
      </c>
      <c r="BM214" s="185" t="s">
        <v>1465</v>
      </c>
    </row>
    <row r="215" s="2" customFormat="1" ht="16.5" customHeight="1">
      <c r="A215" s="38"/>
      <c r="B215" s="173"/>
      <c r="C215" s="212" t="s">
        <v>933</v>
      </c>
      <c r="D215" s="212" t="s">
        <v>550</v>
      </c>
      <c r="E215" s="213" t="s">
        <v>3640</v>
      </c>
      <c r="F215" s="214" t="s">
        <v>3641</v>
      </c>
      <c r="G215" s="215" t="s">
        <v>3505</v>
      </c>
      <c r="H215" s="216">
        <v>3</v>
      </c>
      <c r="I215" s="217"/>
      <c r="J215" s="218">
        <f>ROUND(I215*H215,0)</f>
        <v>0</v>
      </c>
      <c r="K215" s="214" t="s">
        <v>1</v>
      </c>
      <c r="L215" s="219"/>
      <c r="M215" s="220" t="s">
        <v>1</v>
      </c>
      <c r="N215" s="221" t="s">
        <v>42</v>
      </c>
      <c r="O215" s="77"/>
      <c r="P215" s="183">
        <f>O215*H215</f>
        <v>0</v>
      </c>
      <c r="Q215" s="183">
        <v>0</v>
      </c>
      <c r="R215" s="183">
        <f>Q215*H215</f>
        <v>0</v>
      </c>
      <c r="S215" s="183">
        <v>0</v>
      </c>
      <c r="T215" s="184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85" t="s">
        <v>363</v>
      </c>
      <c r="AT215" s="185" t="s">
        <v>550</v>
      </c>
      <c r="AU215" s="185" t="s">
        <v>85</v>
      </c>
      <c r="AY215" s="19" t="s">
        <v>321</v>
      </c>
      <c r="BE215" s="186">
        <f>IF(N215="základní",J215,0)</f>
        <v>0</v>
      </c>
      <c r="BF215" s="186">
        <f>IF(N215="snížená",J215,0)</f>
        <v>0</v>
      </c>
      <c r="BG215" s="186">
        <f>IF(N215="zákl. přenesená",J215,0)</f>
        <v>0</v>
      </c>
      <c r="BH215" s="186">
        <f>IF(N215="sníž. přenesená",J215,0)</f>
        <v>0</v>
      </c>
      <c r="BI215" s="186">
        <f>IF(N215="nulová",J215,0)</f>
        <v>0</v>
      </c>
      <c r="BJ215" s="19" t="s">
        <v>8</v>
      </c>
      <c r="BK215" s="186">
        <f>ROUND(I215*H215,0)</f>
        <v>0</v>
      </c>
      <c r="BL215" s="19" t="s">
        <v>91</v>
      </c>
      <c r="BM215" s="185" t="s">
        <v>1474</v>
      </c>
    </row>
    <row r="216" s="2" customFormat="1" ht="16.5" customHeight="1">
      <c r="A216" s="38"/>
      <c r="B216" s="173"/>
      <c r="C216" s="212" t="s">
        <v>937</v>
      </c>
      <c r="D216" s="212" t="s">
        <v>550</v>
      </c>
      <c r="E216" s="213" t="s">
        <v>3642</v>
      </c>
      <c r="F216" s="214" t="s">
        <v>3643</v>
      </c>
      <c r="G216" s="215" t="s">
        <v>3505</v>
      </c>
      <c r="H216" s="216">
        <v>16</v>
      </c>
      <c r="I216" s="217"/>
      <c r="J216" s="218">
        <f>ROUND(I216*H216,0)</f>
        <v>0</v>
      </c>
      <c r="K216" s="214" t="s">
        <v>1</v>
      </c>
      <c r="L216" s="219"/>
      <c r="M216" s="220" t="s">
        <v>1</v>
      </c>
      <c r="N216" s="221" t="s">
        <v>42</v>
      </c>
      <c r="O216" s="77"/>
      <c r="P216" s="183">
        <f>O216*H216</f>
        <v>0</v>
      </c>
      <c r="Q216" s="183">
        <v>0</v>
      </c>
      <c r="R216" s="183">
        <f>Q216*H216</f>
        <v>0</v>
      </c>
      <c r="S216" s="183">
        <v>0</v>
      </c>
      <c r="T216" s="184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85" t="s">
        <v>363</v>
      </c>
      <c r="AT216" s="185" t="s">
        <v>550</v>
      </c>
      <c r="AU216" s="185" t="s">
        <v>85</v>
      </c>
      <c r="AY216" s="19" t="s">
        <v>321</v>
      </c>
      <c r="BE216" s="186">
        <f>IF(N216="základní",J216,0)</f>
        <v>0</v>
      </c>
      <c r="BF216" s="186">
        <f>IF(N216="snížená",J216,0)</f>
        <v>0</v>
      </c>
      <c r="BG216" s="186">
        <f>IF(N216="zákl. přenesená",J216,0)</f>
        <v>0</v>
      </c>
      <c r="BH216" s="186">
        <f>IF(N216="sníž. přenesená",J216,0)</f>
        <v>0</v>
      </c>
      <c r="BI216" s="186">
        <f>IF(N216="nulová",J216,0)</f>
        <v>0</v>
      </c>
      <c r="BJ216" s="19" t="s">
        <v>8</v>
      </c>
      <c r="BK216" s="186">
        <f>ROUND(I216*H216,0)</f>
        <v>0</v>
      </c>
      <c r="BL216" s="19" t="s">
        <v>91</v>
      </c>
      <c r="BM216" s="185" t="s">
        <v>1484</v>
      </c>
    </row>
    <row r="217" s="2" customFormat="1" ht="16.5" customHeight="1">
      <c r="A217" s="38"/>
      <c r="B217" s="173"/>
      <c r="C217" s="212" t="s">
        <v>954</v>
      </c>
      <c r="D217" s="212" t="s">
        <v>550</v>
      </c>
      <c r="E217" s="213" t="s">
        <v>3644</v>
      </c>
      <c r="F217" s="214" t="s">
        <v>3645</v>
      </c>
      <c r="G217" s="215" t="s">
        <v>497</v>
      </c>
      <c r="H217" s="216">
        <v>1</v>
      </c>
      <c r="I217" s="217"/>
      <c r="J217" s="218">
        <f>ROUND(I217*H217,0)</f>
        <v>0</v>
      </c>
      <c r="K217" s="214" t="s">
        <v>1</v>
      </c>
      <c r="L217" s="219"/>
      <c r="M217" s="220" t="s">
        <v>1</v>
      </c>
      <c r="N217" s="221" t="s">
        <v>42</v>
      </c>
      <c r="O217" s="77"/>
      <c r="P217" s="183">
        <f>O217*H217</f>
        <v>0</v>
      </c>
      <c r="Q217" s="183">
        <v>0</v>
      </c>
      <c r="R217" s="183">
        <f>Q217*H217</f>
        <v>0</v>
      </c>
      <c r="S217" s="183">
        <v>0</v>
      </c>
      <c r="T217" s="184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85" t="s">
        <v>363</v>
      </c>
      <c r="AT217" s="185" t="s">
        <v>550</v>
      </c>
      <c r="AU217" s="185" t="s">
        <v>85</v>
      </c>
      <c r="AY217" s="19" t="s">
        <v>321</v>
      </c>
      <c r="BE217" s="186">
        <f>IF(N217="základní",J217,0)</f>
        <v>0</v>
      </c>
      <c r="BF217" s="186">
        <f>IF(N217="snížená",J217,0)</f>
        <v>0</v>
      </c>
      <c r="BG217" s="186">
        <f>IF(N217="zákl. přenesená",J217,0)</f>
        <v>0</v>
      </c>
      <c r="BH217" s="186">
        <f>IF(N217="sníž. přenesená",J217,0)</f>
        <v>0</v>
      </c>
      <c r="BI217" s="186">
        <f>IF(N217="nulová",J217,0)</f>
        <v>0</v>
      </c>
      <c r="BJ217" s="19" t="s">
        <v>8</v>
      </c>
      <c r="BK217" s="186">
        <f>ROUND(I217*H217,0)</f>
        <v>0</v>
      </c>
      <c r="BL217" s="19" t="s">
        <v>91</v>
      </c>
      <c r="BM217" s="185" t="s">
        <v>1497</v>
      </c>
    </row>
    <row r="218" s="12" customFormat="1" ht="22.8" customHeight="1">
      <c r="A218" s="12"/>
      <c r="B218" s="160"/>
      <c r="C218" s="12"/>
      <c r="D218" s="161" t="s">
        <v>76</v>
      </c>
      <c r="E218" s="171" t="s">
        <v>3646</v>
      </c>
      <c r="F218" s="171" t="s">
        <v>3647</v>
      </c>
      <c r="G218" s="12"/>
      <c r="H218" s="12"/>
      <c r="I218" s="163"/>
      <c r="J218" s="172">
        <f>BK218</f>
        <v>0</v>
      </c>
      <c r="K218" s="12"/>
      <c r="L218" s="160"/>
      <c r="M218" s="165"/>
      <c r="N218" s="166"/>
      <c r="O218" s="166"/>
      <c r="P218" s="167">
        <f>SUM(P219:P230)</f>
        <v>0</v>
      </c>
      <c r="Q218" s="166"/>
      <c r="R218" s="167">
        <f>SUM(R219:R230)</f>
        <v>0</v>
      </c>
      <c r="S218" s="166"/>
      <c r="T218" s="168">
        <f>SUM(T219:T230)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161" t="s">
        <v>88</v>
      </c>
      <c r="AT218" s="169" t="s">
        <v>76</v>
      </c>
      <c r="AU218" s="169" t="s">
        <v>8</v>
      </c>
      <c r="AY218" s="161" t="s">
        <v>321</v>
      </c>
      <c r="BK218" s="170">
        <f>SUM(BK219:BK230)</f>
        <v>0</v>
      </c>
    </row>
    <row r="219" s="2" customFormat="1" ht="16.5" customHeight="1">
      <c r="A219" s="38"/>
      <c r="B219" s="173"/>
      <c r="C219" s="212" t="s">
        <v>958</v>
      </c>
      <c r="D219" s="212" t="s">
        <v>550</v>
      </c>
      <c r="E219" s="213" t="s">
        <v>3648</v>
      </c>
      <c r="F219" s="214" t="s">
        <v>3649</v>
      </c>
      <c r="G219" s="215" t="s">
        <v>3505</v>
      </c>
      <c r="H219" s="216">
        <v>1</v>
      </c>
      <c r="I219" s="217"/>
      <c r="J219" s="218">
        <f>ROUND(I219*H219,0)</f>
        <v>0</v>
      </c>
      <c r="K219" s="214" t="s">
        <v>1</v>
      </c>
      <c r="L219" s="219"/>
      <c r="M219" s="220" t="s">
        <v>1</v>
      </c>
      <c r="N219" s="221" t="s">
        <v>42</v>
      </c>
      <c r="O219" s="77"/>
      <c r="P219" s="183">
        <f>O219*H219</f>
        <v>0</v>
      </c>
      <c r="Q219" s="183">
        <v>0</v>
      </c>
      <c r="R219" s="183">
        <f>Q219*H219</f>
        <v>0</v>
      </c>
      <c r="S219" s="183">
        <v>0</v>
      </c>
      <c r="T219" s="184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85" t="s">
        <v>363</v>
      </c>
      <c r="AT219" s="185" t="s">
        <v>550</v>
      </c>
      <c r="AU219" s="185" t="s">
        <v>85</v>
      </c>
      <c r="AY219" s="19" t="s">
        <v>321</v>
      </c>
      <c r="BE219" s="186">
        <f>IF(N219="základní",J219,0)</f>
        <v>0</v>
      </c>
      <c r="BF219" s="186">
        <f>IF(N219="snížená",J219,0)</f>
        <v>0</v>
      </c>
      <c r="BG219" s="186">
        <f>IF(N219="zákl. přenesená",J219,0)</f>
        <v>0</v>
      </c>
      <c r="BH219" s="186">
        <f>IF(N219="sníž. přenesená",J219,0)</f>
        <v>0</v>
      </c>
      <c r="BI219" s="186">
        <f>IF(N219="nulová",J219,0)</f>
        <v>0</v>
      </c>
      <c r="BJ219" s="19" t="s">
        <v>8</v>
      </c>
      <c r="BK219" s="186">
        <f>ROUND(I219*H219,0)</f>
        <v>0</v>
      </c>
      <c r="BL219" s="19" t="s">
        <v>91</v>
      </c>
      <c r="BM219" s="185" t="s">
        <v>1508</v>
      </c>
    </row>
    <row r="220" s="2" customFormat="1" ht="16.5" customHeight="1">
      <c r="A220" s="38"/>
      <c r="B220" s="173"/>
      <c r="C220" s="212" t="s">
        <v>962</v>
      </c>
      <c r="D220" s="212" t="s">
        <v>550</v>
      </c>
      <c r="E220" s="213" t="s">
        <v>3650</v>
      </c>
      <c r="F220" s="214" t="s">
        <v>3651</v>
      </c>
      <c r="G220" s="215" t="s">
        <v>3505</v>
      </c>
      <c r="H220" s="216">
        <v>12</v>
      </c>
      <c r="I220" s="217"/>
      <c r="J220" s="218">
        <f>ROUND(I220*H220,0)</f>
        <v>0</v>
      </c>
      <c r="K220" s="214" t="s">
        <v>1</v>
      </c>
      <c r="L220" s="219"/>
      <c r="M220" s="220" t="s">
        <v>1</v>
      </c>
      <c r="N220" s="221" t="s">
        <v>42</v>
      </c>
      <c r="O220" s="77"/>
      <c r="P220" s="183">
        <f>O220*H220</f>
        <v>0</v>
      </c>
      <c r="Q220" s="183">
        <v>0</v>
      </c>
      <c r="R220" s="183">
        <f>Q220*H220</f>
        <v>0</v>
      </c>
      <c r="S220" s="183">
        <v>0</v>
      </c>
      <c r="T220" s="184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85" t="s">
        <v>363</v>
      </c>
      <c r="AT220" s="185" t="s">
        <v>550</v>
      </c>
      <c r="AU220" s="185" t="s">
        <v>85</v>
      </c>
      <c r="AY220" s="19" t="s">
        <v>321</v>
      </c>
      <c r="BE220" s="186">
        <f>IF(N220="základní",J220,0)</f>
        <v>0</v>
      </c>
      <c r="BF220" s="186">
        <f>IF(N220="snížená",J220,0)</f>
        <v>0</v>
      </c>
      <c r="BG220" s="186">
        <f>IF(N220="zákl. přenesená",J220,0)</f>
        <v>0</v>
      </c>
      <c r="BH220" s="186">
        <f>IF(N220="sníž. přenesená",J220,0)</f>
        <v>0</v>
      </c>
      <c r="BI220" s="186">
        <f>IF(N220="nulová",J220,0)</f>
        <v>0</v>
      </c>
      <c r="BJ220" s="19" t="s">
        <v>8</v>
      </c>
      <c r="BK220" s="186">
        <f>ROUND(I220*H220,0)</f>
        <v>0</v>
      </c>
      <c r="BL220" s="19" t="s">
        <v>91</v>
      </c>
      <c r="BM220" s="185" t="s">
        <v>1516</v>
      </c>
    </row>
    <row r="221" s="2" customFormat="1" ht="16.5" customHeight="1">
      <c r="A221" s="38"/>
      <c r="B221" s="173"/>
      <c r="C221" s="212" t="s">
        <v>966</v>
      </c>
      <c r="D221" s="212" t="s">
        <v>550</v>
      </c>
      <c r="E221" s="213" t="s">
        <v>3652</v>
      </c>
      <c r="F221" s="214" t="s">
        <v>3653</v>
      </c>
      <c r="G221" s="215" t="s">
        <v>3505</v>
      </c>
      <c r="H221" s="216">
        <v>3</v>
      </c>
      <c r="I221" s="217"/>
      <c r="J221" s="218">
        <f>ROUND(I221*H221,0)</f>
        <v>0</v>
      </c>
      <c r="K221" s="214" t="s">
        <v>1</v>
      </c>
      <c r="L221" s="219"/>
      <c r="M221" s="220" t="s">
        <v>1</v>
      </c>
      <c r="N221" s="221" t="s">
        <v>42</v>
      </c>
      <c r="O221" s="77"/>
      <c r="P221" s="183">
        <f>O221*H221</f>
        <v>0</v>
      </c>
      <c r="Q221" s="183">
        <v>0</v>
      </c>
      <c r="R221" s="183">
        <f>Q221*H221</f>
        <v>0</v>
      </c>
      <c r="S221" s="183">
        <v>0</v>
      </c>
      <c r="T221" s="184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85" t="s">
        <v>363</v>
      </c>
      <c r="AT221" s="185" t="s">
        <v>550</v>
      </c>
      <c r="AU221" s="185" t="s">
        <v>85</v>
      </c>
      <c r="AY221" s="19" t="s">
        <v>321</v>
      </c>
      <c r="BE221" s="186">
        <f>IF(N221="základní",J221,0)</f>
        <v>0</v>
      </c>
      <c r="BF221" s="186">
        <f>IF(N221="snížená",J221,0)</f>
        <v>0</v>
      </c>
      <c r="BG221" s="186">
        <f>IF(N221="zákl. přenesená",J221,0)</f>
        <v>0</v>
      </c>
      <c r="BH221" s="186">
        <f>IF(N221="sníž. přenesená",J221,0)</f>
        <v>0</v>
      </c>
      <c r="BI221" s="186">
        <f>IF(N221="nulová",J221,0)</f>
        <v>0</v>
      </c>
      <c r="BJ221" s="19" t="s">
        <v>8</v>
      </c>
      <c r="BK221" s="186">
        <f>ROUND(I221*H221,0)</f>
        <v>0</v>
      </c>
      <c r="BL221" s="19" t="s">
        <v>91</v>
      </c>
      <c r="BM221" s="185" t="s">
        <v>1528</v>
      </c>
    </row>
    <row r="222" s="2" customFormat="1" ht="16.5" customHeight="1">
      <c r="A222" s="38"/>
      <c r="B222" s="173"/>
      <c r="C222" s="212" t="s">
        <v>970</v>
      </c>
      <c r="D222" s="212" t="s">
        <v>550</v>
      </c>
      <c r="E222" s="213" t="s">
        <v>3654</v>
      </c>
      <c r="F222" s="214" t="s">
        <v>3655</v>
      </c>
      <c r="G222" s="215" t="s">
        <v>3505</v>
      </c>
      <c r="H222" s="216">
        <v>1</v>
      </c>
      <c r="I222" s="217"/>
      <c r="J222" s="218">
        <f>ROUND(I222*H222,0)</f>
        <v>0</v>
      </c>
      <c r="K222" s="214" t="s">
        <v>1</v>
      </c>
      <c r="L222" s="219"/>
      <c r="M222" s="220" t="s">
        <v>1</v>
      </c>
      <c r="N222" s="221" t="s">
        <v>42</v>
      </c>
      <c r="O222" s="77"/>
      <c r="P222" s="183">
        <f>O222*H222</f>
        <v>0</v>
      </c>
      <c r="Q222" s="183">
        <v>0</v>
      </c>
      <c r="R222" s="183">
        <f>Q222*H222</f>
        <v>0</v>
      </c>
      <c r="S222" s="183">
        <v>0</v>
      </c>
      <c r="T222" s="184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85" t="s">
        <v>363</v>
      </c>
      <c r="AT222" s="185" t="s">
        <v>550</v>
      </c>
      <c r="AU222" s="185" t="s">
        <v>85</v>
      </c>
      <c r="AY222" s="19" t="s">
        <v>321</v>
      </c>
      <c r="BE222" s="186">
        <f>IF(N222="základní",J222,0)</f>
        <v>0</v>
      </c>
      <c r="BF222" s="186">
        <f>IF(N222="snížená",J222,0)</f>
        <v>0</v>
      </c>
      <c r="BG222" s="186">
        <f>IF(N222="zákl. přenesená",J222,0)</f>
        <v>0</v>
      </c>
      <c r="BH222" s="186">
        <f>IF(N222="sníž. přenesená",J222,0)</f>
        <v>0</v>
      </c>
      <c r="BI222" s="186">
        <f>IF(N222="nulová",J222,0)</f>
        <v>0</v>
      </c>
      <c r="BJ222" s="19" t="s">
        <v>8</v>
      </c>
      <c r="BK222" s="186">
        <f>ROUND(I222*H222,0)</f>
        <v>0</v>
      </c>
      <c r="BL222" s="19" t="s">
        <v>91</v>
      </c>
      <c r="BM222" s="185" t="s">
        <v>1538</v>
      </c>
    </row>
    <row r="223" s="2" customFormat="1" ht="16.5" customHeight="1">
      <c r="A223" s="38"/>
      <c r="B223" s="173"/>
      <c r="C223" s="212" t="s">
        <v>974</v>
      </c>
      <c r="D223" s="212" t="s">
        <v>550</v>
      </c>
      <c r="E223" s="213" t="s">
        <v>3656</v>
      </c>
      <c r="F223" s="214" t="s">
        <v>3657</v>
      </c>
      <c r="G223" s="215" t="s">
        <v>3505</v>
      </c>
      <c r="H223" s="216">
        <v>5</v>
      </c>
      <c r="I223" s="217"/>
      <c r="J223" s="218">
        <f>ROUND(I223*H223,0)</f>
        <v>0</v>
      </c>
      <c r="K223" s="214" t="s">
        <v>1</v>
      </c>
      <c r="L223" s="219"/>
      <c r="M223" s="220" t="s">
        <v>1</v>
      </c>
      <c r="N223" s="221" t="s">
        <v>42</v>
      </c>
      <c r="O223" s="77"/>
      <c r="P223" s="183">
        <f>O223*H223</f>
        <v>0</v>
      </c>
      <c r="Q223" s="183">
        <v>0</v>
      </c>
      <c r="R223" s="183">
        <f>Q223*H223</f>
        <v>0</v>
      </c>
      <c r="S223" s="183">
        <v>0</v>
      </c>
      <c r="T223" s="184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85" t="s">
        <v>363</v>
      </c>
      <c r="AT223" s="185" t="s">
        <v>550</v>
      </c>
      <c r="AU223" s="185" t="s">
        <v>85</v>
      </c>
      <c r="AY223" s="19" t="s">
        <v>321</v>
      </c>
      <c r="BE223" s="186">
        <f>IF(N223="základní",J223,0)</f>
        <v>0</v>
      </c>
      <c r="BF223" s="186">
        <f>IF(N223="snížená",J223,0)</f>
        <v>0</v>
      </c>
      <c r="BG223" s="186">
        <f>IF(N223="zákl. přenesená",J223,0)</f>
        <v>0</v>
      </c>
      <c r="BH223" s="186">
        <f>IF(N223="sníž. přenesená",J223,0)</f>
        <v>0</v>
      </c>
      <c r="BI223" s="186">
        <f>IF(N223="nulová",J223,0)</f>
        <v>0</v>
      </c>
      <c r="BJ223" s="19" t="s">
        <v>8</v>
      </c>
      <c r="BK223" s="186">
        <f>ROUND(I223*H223,0)</f>
        <v>0</v>
      </c>
      <c r="BL223" s="19" t="s">
        <v>91</v>
      </c>
      <c r="BM223" s="185" t="s">
        <v>1547</v>
      </c>
    </row>
    <row r="224" s="2" customFormat="1" ht="16.5" customHeight="1">
      <c r="A224" s="38"/>
      <c r="B224" s="173"/>
      <c r="C224" s="212" t="s">
        <v>978</v>
      </c>
      <c r="D224" s="212" t="s">
        <v>550</v>
      </c>
      <c r="E224" s="213" t="s">
        <v>3658</v>
      </c>
      <c r="F224" s="214" t="s">
        <v>3659</v>
      </c>
      <c r="G224" s="215" t="s">
        <v>3505</v>
      </c>
      <c r="H224" s="216">
        <v>1</v>
      </c>
      <c r="I224" s="217"/>
      <c r="J224" s="218">
        <f>ROUND(I224*H224,0)</f>
        <v>0</v>
      </c>
      <c r="K224" s="214" t="s">
        <v>1</v>
      </c>
      <c r="L224" s="219"/>
      <c r="M224" s="220" t="s">
        <v>1</v>
      </c>
      <c r="N224" s="221" t="s">
        <v>42</v>
      </c>
      <c r="O224" s="77"/>
      <c r="P224" s="183">
        <f>O224*H224</f>
        <v>0</v>
      </c>
      <c r="Q224" s="183">
        <v>0</v>
      </c>
      <c r="R224" s="183">
        <f>Q224*H224</f>
        <v>0</v>
      </c>
      <c r="S224" s="183">
        <v>0</v>
      </c>
      <c r="T224" s="184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85" t="s">
        <v>363</v>
      </c>
      <c r="AT224" s="185" t="s">
        <v>550</v>
      </c>
      <c r="AU224" s="185" t="s">
        <v>85</v>
      </c>
      <c r="AY224" s="19" t="s">
        <v>321</v>
      </c>
      <c r="BE224" s="186">
        <f>IF(N224="základní",J224,0)</f>
        <v>0</v>
      </c>
      <c r="BF224" s="186">
        <f>IF(N224="snížená",J224,0)</f>
        <v>0</v>
      </c>
      <c r="BG224" s="186">
        <f>IF(N224="zákl. přenesená",J224,0)</f>
        <v>0</v>
      </c>
      <c r="BH224" s="186">
        <f>IF(N224="sníž. přenesená",J224,0)</f>
        <v>0</v>
      </c>
      <c r="BI224" s="186">
        <f>IF(N224="nulová",J224,0)</f>
        <v>0</v>
      </c>
      <c r="BJ224" s="19" t="s">
        <v>8</v>
      </c>
      <c r="BK224" s="186">
        <f>ROUND(I224*H224,0)</f>
        <v>0</v>
      </c>
      <c r="BL224" s="19" t="s">
        <v>91</v>
      </c>
      <c r="BM224" s="185" t="s">
        <v>1555</v>
      </c>
    </row>
    <row r="225" s="2" customFormat="1" ht="16.5" customHeight="1">
      <c r="A225" s="38"/>
      <c r="B225" s="173"/>
      <c r="C225" s="212" t="s">
        <v>982</v>
      </c>
      <c r="D225" s="212" t="s">
        <v>550</v>
      </c>
      <c r="E225" s="213" t="s">
        <v>3660</v>
      </c>
      <c r="F225" s="214" t="s">
        <v>3661</v>
      </c>
      <c r="G225" s="215" t="s">
        <v>3505</v>
      </c>
      <c r="H225" s="216">
        <v>100</v>
      </c>
      <c r="I225" s="217"/>
      <c r="J225" s="218">
        <f>ROUND(I225*H225,0)</f>
        <v>0</v>
      </c>
      <c r="K225" s="214" t="s">
        <v>1</v>
      </c>
      <c r="L225" s="219"/>
      <c r="M225" s="220" t="s">
        <v>1</v>
      </c>
      <c r="N225" s="221" t="s">
        <v>42</v>
      </c>
      <c r="O225" s="77"/>
      <c r="P225" s="183">
        <f>O225*H225</f>
        <v>0</v>
      </c>
      <c r="Q225" s="183">
        <v>0</v>
      </c>
      <c r="R225" s="183">
        <f>Q225*H225</f>
        <v>0</v>
      </c>
      <c r="S225" s="183">
        <v>0</v>
      </c>
      <c r="T225" s="184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85" t="s">
        <v>363</v>
      </c>
      <c r="AT225" s="185" t="s">
        <v>550</v>
      </c>
      <c r="AU225" s="185" t="s">
        <v>85</v>
      </c>
      <c r="AY225" s="19" t="s">
        <v>321</v>
      </c>
      <c r="BE225" s="186">
        <f>IF(N225="základní",J225,0)</f>
        <v>0</v>
      </c>
      <c r="BF225" s="186">
        <f>IF(N225="snížená",J225,0)</f>
        <v>0</v>
      </c>
      <c r="BG225" s="186">
        <f>IF(N225="zákl. přenesená",J225,0)</f>
        <v>0</v>
      </c>
      <c r="BH225" s="186">
        <f>IF(N225="sníž. přenesená",J225,0)</f>
        <v>0</v>
      </c>
      <c r="BI225" s="186">
        <f>IF(N225="nulová",J225,0)</f>
        <v>0</v>
      </c>
      <c r="BJ225" s="19" t="s">
        <v>8</v>
      </c>
      <c r="BK225" s="186">
        <f>ROUND(I225*H225,0)</f>
        <v>0</v>
      </c>
      <c r="BL225" s="19" t="s">
        <v>91</v>
      </c>
      <c r="BM225" s="185" t="s">
        <v>1564</v>
      </c>
    </row>
    <row r="226" s="2" customFormat="1" ht="16.5" customHeight="1">
      <c r="A226" s="38"/>
      <c r="B226" s="173"/>
      <c r="C226" s="212" t="s">
        <v>986</v>
      </c>
      <c r="D226" s="212" t="s">
        <v>550</v>
      </c>
      <c r="E226" s="213" t="s">
        <v>3662</v>
      </c>
      <c r="F226" s="214" t="s">
        <v>3663</v>
      </c>
      <c r="G226" s="215" t="s">
        <v>3505</v>
      </c>
      <c r="H226" s="216">
        <v>1</v>
      </c>
      <c r="I226" s="217"/>
      <c r="J226" s="218">
        <f>ROUND(I226*H226,0)</f>
        <v>0</v>
      </c>
      <c r="K226" s="214" t="s">
        <v>1</v>
      </c>
      <c r="L226" s="219"/>
      <c r="M226" s="220" t="s">
        <v>1</v>
      </c>
      <c r="N226" s="221" t="s">
        <v>42</v>
      </c>
      <c r="O226" s="77"/>
      <c r="P226" s="183">
        <f>O226*H226</f>
        <v>0</v>
      </c>
      <c r="Q226" s="183">
        <v>0</v>
      </c>
      <c r="R226" s="183">
        <f>Q226*H226</f>
        <v>0</v>
      </c>
      <c r="S226" s="183">
        <v>0</v>
      </c>
      <c r="T226" s="184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85" t="s">
        <v>363</v>
      </c>
      <c r="AT226" s="185" t="s">
        <v>550</v>
      </c>
      <c r="AU226" s="185" t="s">
        <v>85</v>
      </c>
      <c r="AY226" s="19" t="s">
        <v>321</v>
      </c>
      <c r="BE226" s="186">
        <f>IF(N226="základní",J226,0)</f>
        <v>0</v>
      </c>
      <c r="BF226" s="186">
        <f>IF(N226="snížená",J226,0)</f>
        <v>0</v>
      </c>
      <c r="BG226" s="186">
        <f>IF(N226="zákl. přenesená",J226,0)</f>
        <v>0</v>
      </c>
      <c r="BH226" s="186">
        <f>IF(N226="sníž. přenesená",J226,0)</f>
        <v>0</v>
      </c>
      <c r="BI226" s="186">
        <f>IF(N226="nulová",J226,0)</f>
        <v>0</v>
      </c>
      <c r="BJ226" s="19" t="s">
        <v>8</v>
      </c>
      <c r="BK226" s="186">
        <f>ROUND(I226*H226,0)</f>
        <v>0</v>
      </c>
      <c r="BL226" s="19" t="s">
        <v>91</v>
      </c>
      <c r="BM226" s="185" t="s">
        <v>1573</v>
      </c>
    </row>
    <row r="227" s="2" customFormat="1" ht="16.5" customHeight="1">
      <c r="A227" s="38"/>
      <c r="B227" s="173"/>
      <c r="C227" s="212" t="s">
        <v>990</v>
      </c>
      <c r="D227" s="212" t="s">
        <v>550</v>
      </c>
      <c r="E227" s="213" t="s">
        <v>3664</v>
      </c>
      <c r="F227" s="214" t="s">
        <v>3665</v>
      </c>
      <c r="G227" s="215" t="s">
        <v>3505</v>
      </c>
      <c r="H227" s="216">
        <v>1</v>
      </c>
      <c r="I227" s="217"/>
      <c r="J227" s="218">
        <f>ROUND(I227*H227,0)</f>
        <v>0</v>
      </c>
      <c r="K227" s="214" t="s">
        <v>1</v>
      </c>
      <c r="L227" s="219"/>
      <c r="M227" s="220" t="s">
        <v>1</v>
      </c>
      <c r="N227" s="221" t="s">
        <v>42</v>
      </c>
      <c r="O227" s="77"/>
      <c r="P227" s="183">
        <f>O227*H227</f>
        <v>0</v>
      </c>
      <c r="Q227" s="183">
        <v>0</v>
      </c>
      <c r="R227" s="183">
        <f>Q227*H227</f>
        <v>0</v>
      </c>
      <c r="S227" s="183">
        <v>0</v>
      </c>
      <c r="T227" s="184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85" t="s">
        <v>363</v>
      </c>
      <c r="AT227" s="185" t="s">
        <v>550</v>
      </c>
      <c r="AU227" s="185" t="s">
        <v>85</v>
      </c>
      <c r="AY227" s="19" t="s">
        <v>321</v>
      </c>
      <c r="BE227" s="186">
        <f>IF(N227="základní",J227,0)</f>
        <v>0</v>
      </c>
      <c r="BF227" s="186">
        <f>IF(N227="snížená",J227,0)</f>
        <v>0</v>
      </c>
      <c r="BG227" s="186">
        <f>IF(N227="zákl. přenesená",J227,0)</f>
        <v>0</v>
      </c>
      <c r="BH227" s="186">
        <f>IF(N227="sníž. přenesená",J227,0)</f>
        <v>0</v>
      </c>
      <c r="BI227" s="186">
        <f>IF(N227="nulová",J227,0)</f>
        <v>0</v>
      </c>
      <c r="BJ227" s="19" t="s">
        <v>8</v>
      </c>
      <c r="BK227" s="186">
        <f>ROUND(I227*H227,0)</f>
        <v>0</v>
      </c>
      <c r="BL227" s="19" t="s">
        <v>91</v>
      </c>
      <c r="BM227" s="185" t="s">
        <v>1583</v>
      </c>
    </row>
    <row r="228" s="2" customFormat="1" ht="21.75" customHeight="1">
      <c r="A228" s="38"/>
      <c r="B228" s="173"/>
      <c r="C228" s="212" t="s">
        <v>996</v>
      </c>
      <c r="D228" s="212" t="s">
        <v>550</v>
      </c>
      <c r="E228" s="213" t="s">
        <v>3666</v>
      </c>
      <c r="F228" s="214" t="s">
        <v>3667</v>
      </c>
      <c r="G228" s="215" t="s">
        <v>3505</v>
      </c>
      <c r="H228" s="216">
        <v>1</v>
      </c>
      <c r="I228" s="217"/>
      <c r="J228" s="218">
        <f>ROUND(I228*H228,0)</f>
        <v>0</v>
      </c>
      <c r="K228" s="214" t="s">
        <v>1</v>
      </c>
      <c r="L228" s="219"/>
      <c r="M228" s="220" t="s">
        <v>1</v>
      </c>
      <c r="N228" s="221" t="s">
        <v>42</v>
      </c>
      <c r="O228" s="77"/>
      <c r="P228" s="183">
        <f>O228*H228</f>
        <v>0</v>
      </c>
      <c r="Q228" s="183">
        <v>0</v>
      </c>
      <c r="R228" s="183">
        <f>Q228*H228</f>
        <v>0</v>
      </c>
      <c r="S228" s="183">
        <v>0</v>
      </c>
      <c r="T228" s="18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85" t="s">
        <v>363</v>
      </c>
      <c r="AT228" s="185" t="s">
        <v>550</v>
      </c>
      <c r="AU228" s="185" t="s">
        <v>85</v>
      </c>
      <c r="AY228" s="19" t="s">
        <v>321</v>
      </c>
      <c r="BE228" s="186">
        <f>IF(N228="základní",J228,0)</f>
        <v>0</v>
      </c>
      <c r="BF228" s="186">
        <f>IF(N228="snížená",J228,0)</f>
        <v>0</v>
      </c>
      <c r="BG228" s="186">
        <f>IF(N228="zákl. přenesená",J228,0)</f>
        <v>0</v>
      </c>
      <c r="BH228" s="186">
        <f>IF(N228="sníž. přenesená",J228,0)</f>
        <v>0</v>
      </c>
      <c r="BI228" s="186">
        <f>IF(N228="nulová",J228,0)</f>
        <v>0</v>
      </c>
      <c r="BJ228" s="19" t="s">
        <v>8</v>
      </c>
      <c r="BK228" s="186">
        <f>ROUND(I228*H228,0)</f>
        <v>0</v>
      </c>
      <c r="BL228" s="19" t="s">
        <v>91</v>
      </c>
      <c r="BM228" s="185" t="s">
        <v>1597</v>
      </c>
    </row>
    <row r="229" s="2" customFormat="1" ht="21.75" customHeight="1">
      <c r="A229" s="38"/>
      <c r="B229" s="173"/>
      <c r="C229" s="212" t="s">
        <v>1000</v>
      </c>
      <c r="D229" s="212" t="s">
        <v>550</v>
      </c>
      <c r="E229" s="213" t="s">
        <v>3668</v>
      </c>
      <c r="F229" s="214" t="s">
        <v>3669</v>
      </c>
      <c r="G229" s="215" t="s">
        <v>3505</v>
      </c>
      <c r="H229" s="216">
        <v>1</v>
      </c>
      <c r="I229" s="217"/>
      <c r="J229" s="218">
        <f>ROUND(I229*H229,0)</f>
        <v>0</v>
      </c>
      <c r="K229" s="214" t="s">
        <v>1</v>
      </c>
      <c r="L229" s="219"/>
      <c r="M229" s="220" t="s">
        <v>1</v>
      </c>
      <c r="N229" s="221" t="s">
        <v>42</v>
      </c>
      <c r="O229" s="77"/>
      <c r="P229" s="183">
        <f>O229*H229</f>
        <v>0</v>
      </c>
      <c r="Q229" s="183">
        <v>0</v>
      </c>
      <c r="R229" s="183">
        <f>Q229*H229</f>
        <v>0</v>
      </c>
      <c r="S229" s="183">
        <v>0</v>
      </c>
      <c r="T229" s="184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85" t="s">
        <v>363</v>
      </c>
      <c r="AT229" s="185" t="s">
        <v>550</v>
      </c>
      <c r="AU229" s="185" t="s">
        <v>85</v>
      </c>
      <c r="AY229" s="19" t="s">
        <v>321</v>
      </c>
      <c r="BE229" s="186">
        <f>IF(N229="základní",J229,0)</f>
        <v>0</v>
      </c>
      <c r="BF229" s="186">
        <f>IF(N229="snížená",J229,0)</f>
        <v>0</v>
      </c>
      <c r="BG229" s="186">
        <f>IF(N229="zákl. přenesená",J229,0)</f>
        <v>0</v>
      </c>
      <c r="BH229" s="186">
        <f>IF(N229="sníž. přenesená",J229,0)</f>
        <v>0</v>
      </c>
      <c r="BI229" s="186">
        <f>IF(N229="nulová",J229,0)</f>
        <v>0</v>
      </c>
      <c r="BJ229" s="19" t="s">
        <v>8</v>
      </c>
      <c r="BK229" s="186">
        <f>ROUND(I229*H229,0)</f>
        <v>0</v>
      </c>
      <c r="BL229" s="19" t="s">
        <v>91</v>
      </c>
      <c r="BM229" s="185" t="s">
        <v>1610</v>
      </c>
    </row>
    <row r="230" s="2" customFormat="1" ht="16.5" customHeight="1">
      <c r="A230" s="38"/>
      <c r="B230" s="173"/>
      <c r="C230" s="212" t="s">
        <v>1005</v>
      </c>
      <c r="D230" s="212" t="s">
        <v>550</v>
      </c>
      <c r="E230" s="213" t="s">
        <v>3670</v>
      </c>
      <c r="F230" s="214" t="s">
        <v>3671</v>
      </c>
      <c r="G230" s="215" t="s">
        <v>3505</v>
      </c>
      <c r="H230" s="216">
        <v>1</v>
      </c>
      <c r="I230" s="217"/>
      <c r="J230" s="218">
        <f>ROUND(I230*H230,0)</f>
        <v>0</v>
      </c>
      <c r="K230" s="214" t="s">
        <v>1</v>
      </c>
      <c r="L230" s="219"/>
      <c r="M230" s="220" t="s">
        <v>1</v>
      </c>
      <c r="N230" s="221" t="s">
        <v>42</v>
      </c>
      <c r="O230" s="77"/>
      <c r="P230" s="183">
        <f>O230*H230</f>
        <v>0</v>
      </c>
      <c r="Q230" s="183">
        <v>0</v>
      </c>
      <c r="R230" s="183">
        <f>Q230*H230</f>
        <v>0</v>
      </c>
      <c r="S230" s="183">
        <v>0</v>
      </c>
      <c r="T230" s="184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85" t="s">
        <v>363</v>
      </c>
      <c r="AT230" s="185" t="s">
        <v>550</v>
      </c>
      <c r="AU230" s="185" t="s">
        <v>85</v>
      </c>
      <c r="AY230" s="19" t="s">
        <v>321</v>
      </c>
      <c r="BE230" s="186">
        <f>IF(N230="základní",J230,0)</f>
        <v>0</v>
      </c>
      <c r="BF230" s="186">
        <f>IF(N230="snížená",J230,0)</f>
        <v>0</v>
      </c>
      <c r="BG230" s="186">
        <f>IF(N230="zákl. přenesená",J230,0)</f>
        <v>0</v>
      </c>
      <c r="BH230" s="186">
        <f>IF(N230="sníž. přenesená",J230,0)</f>
        <v>0</v>
      </c>
      <c r="BI230" s="186">
        <f>IF(N230="nulová",J230,0)</f>
        <v>0</v>
      </c>
      <c r="BJ230" s="19" t="s">
        <v>8</v>
      </c>
      <c r="BK230" s="186">
        <f>ROUND(I230*H230,0)</f>
        <v>0</v>
      </c>
      <c r="BL230" s="19" t="s">
        <v>91</v>
      </c>
      <c r="BM230" s="185" t="s">
        <v>1619</v>
      </c>
    </row>
    <row r="231" s="12" customFormat="1" ht="22.8" customHeight="1">
      <c r="A231" s="12"/>
      <c r="B231" s="160"/>
      <c r="C231" s="12"/>
      <c r="D231" s="161" t="s">
        <v>76</v>
      </c>
      <c r="E231" s="171" t="s">
        <v>3672</v>
      </c>
      <c r="F231" s="171" t="s">
        <v>3673</v>
      </c>
      <c r="G231" s="12"/>
      <c r="H231" s="12"/>
      <c r="I231" s="163"/>
      <c r="J231" s="172">
        <f>BK231</f>
        <v>0</v>
      </c>
      <c r="K231" s="12"/>
      <c r="L231" s="160"/>
      <c r="M231" s="165"/>
      <c r="N231" s="166"/>
      <c r="O231" s="166"/>
      <c r="P231" s="167">
        <f>SUM(P232:P331)</f>
        <v>0</v>
      </c>
      <c r="Q231" s="166"/>
      <c r="R231" s="167">
        <f>SUM(R232:R331)</f>
        <v>0</v>
      </c>
      <c r="S231" s="166"/>
      <c r="T231" s="168">
        <f>SUM(T232:T331)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161" t="s">
        <v>88</v>
      </c>
      <c r="AT231" s="169" t="s">
        <v>76</v>
      </c>
      <c r="AU231" s="169" t="s">
        <v>8</v>
      </c>
      <c r="AY231" s="161" t="s">
        <v>321</v>
      </c>
      <c r="BK231" s="170">
        <f>SUM(BK232:BK331)</f>
        <v>0</v>
      </c>
    </row>
    <row r="232" s="2" customFormat="1" ht="16.5" customHeight="1">
      <c r="A232" s="38"/>
      <c r="B232" s="173"/>
      <c r="C232" s="212" t="s">
        <v>1010</v>
      </c>
      <c r="D232" s="212" t="s">
        <v>550</v>
      </c>
      <c r="E232" s="213" t="s">
        <v>3674</v>
      </c>
      <c r="F232" s="214" t="s">
        <v>3675</v>
      </c>
      <c r="G232" s="215" t="s">
        <v>497</v>
      </c>
      <c r="H232" s="216">
        <v>2150</v>
      </c>
      <c r="I232" s="217"/>
      <c r="J232" s="218">
        <f>ROUND(I232*H232,0)</f>
        <v>0</v>
      </c>
      <c r="K232" s="214" t="s">
        <v>1</v>
      </c>
      <c r="L232" s="219"/>
      <c r="M232" s="220" t="s">
        <v>1</v>
      </c>
      <c r="N232" s="221" t="s">
        <v>42</v>
      </c>
      <c r="O232" s="77"/>
      <c r="P232" s="183">
        <f>O232*H232</f>
        <v>0</v>
      </c>
      <c r="Q232" s="183">
        <v>0</v>
      </c>
      <c r="R232" s="183">
        <f>Q232*H232</f>
        <v>0</v>
      </c>
      <c r="S232" s="183">
        <v>0</v>
      </c>
      <c r="T232" s="184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85" t="s">
        <v>363</v>
      </c>
      <c r="AT232" s="185" t="s">
        <v>550</v>
      </c>
      <c r="AU232" s="185" t="s">
        <v>85</v>
      </c>
      <c r="AY232" s="19" t="s">
        <v>321</v>
      </c>
      <c r="BE232" s="186">
        <f>IF(N232="základní",J232,0)</f>
        <v>0</v>
      </c>
      <c r="BF232" s="186">
        <f>IF(N232="snížená",J232,0)</f>
        <v>0</v>
      </c>
      <c r="BG232" s="186">
        <f>IF(N232="zákl. přenesená",J232,0)</f>
        <v>0</v>
      </c>
      <c r="BH232" s="186">
        <f>IF(N232="sníž. přenesená",J232,0)</f>
        <v>0</v>
      </c>
      <c r="BI232" s="186">
        <f>IF(N232="nulová",J232,0)</f>
        <v>0</v>
      </c>
      <c r="BJ232" s="19" t="s">
        <v>8</v>
      </c>
      <c r="BK232" s="186">
        <f>ROUND(I232*H232,0)</f>
        <v>0</v>
      </c>
      <c r="BL232" s="19" t="s">
        <v>91</v>
      </c>
      <c r="BM232" s="185" t="s">
        <v>1629</v>
      </c>
    </row>
    <row r="233" s="2" customFormat="1" ht="16.5" customHeight="1">
      <c r="A233" s="38"/>
      <c r="B233" s="173"/>
      <c r="C233" s="212" t="s">
        <v>1015</v>
      </c>
      <c r="D233" s="212" t="s">
        <v>550</v>
      </c>
      <c r="E233" s="213" t="s">
        <v>3676</v>
      </c>
      <c r="F233" s="214" t="s">
        <v>3677</v>
      </c>
      <c r="G233" s="215" t="s">
        <v>497</v>
      </c>
      <c r="H233" s="216">
        <v>10</v>
      </c>
      <c r="I233" s="217"/>
      <c r="J233" s="218">
        <f>ROUND(I233*H233,0)</f>
        <v>0</v>
      </c>
      <c r="K233" s="214" t="s">
        <v>1</v>
      </c>
      <c r="L233" s="219"/>
      <c r="M233" s="220" t="s">
        <v>1</v>
      </c>
      <c r="N233" s="221" t="s">
        <v>42</v>
      </c>
      <c r="O233" s="77"/>
      <c r="P233" s="183">
        <f>O233*H233</f>
        <v>0</v>
      </c>
      <c r="Q233" s="183">
        <v>0</v>
      </c>
      <c r="R233" s="183">
        <f>Q233*H233</f>
        <v>0</v>
      </c>
      <c r="S233" s="183">
        <v>0</v>
      </c>
      <c r="T233" s="18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85" t="s">
        <v>363</v>
      </c>
      <c r="AT233" s="185" t="s">
        <v>550</v>
      </c>
      <c r="AU233" s="185" t="s">
        <v>85</v>
      </c>
      <c r="AY233" s="19" t="s">
        <v>321</v>
      </c>
      <c r="BE233" s="186">
        <f>IF(N233="základní",J233,0)</f>
        <v>0</v>
      </c>
      <c r="BF233" s="186">
        <f>IF(N233="snížená",J233,0)</f>
        <v>0</v>
      </c>
      <c r="BG233" s="186">
        <f>IF(N233="zákl. přenesená",J233,0)</f>
        <v>0</v>
      </c>
      <c r="BH233" s="186">
        <f>IF(N233="sníž. přenesená",J233,0)</f>
        <v>0</v>
      </c>
      <c r="BI233" s="186">
        <f>IF(N233="nulová",J233,0)</f>
        <v>0</v>
      </c>
      <c r="BJ233" s="19" t="s">
        <v>8</v>
      </c>
      <c r="BK233" s="186">
        <f>ROUND(I233*H233,0)</f>
        <v>0</v>
      </c>
      <c r="BL233" s="19" t="s">
        <v>91</v>
      </c>
      <c r="BM233" s="185" t="s">
        <v>1659</v>
      </c>
    </row>
    <row r="234" s="2" customFormat="1" ht="16.5" customHeight="1">
      <c r="A234" s="38"/>
      <c r="B234" s="173"/>
      <c r="C234" s="212" t="s">
        <v>1019</v>
      </c>
      <c r="D234" s="212" t="s">
        <v>550</v>
      </c>
      <c r="E234" s="213" t="s">
        <v>3678</v>
      </c>
      <c r="F234" s="214" t="s">
        <v>3679</v>
      </c>
      <c r="G234" s="215" t="s">
        <v>497</v>
      </c>
      <c r="H234" s="216">
        <v>40</v>
      </c>
      <c r="I234" s="217"/>
      <c r="J234" s="218">
        <f>ROUND(I234*H234,0)</f>
        <v>0</v>
      </c>
      <c r="K234" s="214" t="s">
        <v>1</v>
      </c>
      <c r="L234" s="219"/>
      <c r="M234" s="220" t="s">
        <v>1</v>
      </c>
      <c r="N234" s="221" t="s">
        <v>42</v>
      </c>
      <c r="O234" s="77"/>
      <c r="P234" s="183">
        <f>O234*H234</f>
        <v>0</v>
      </c>
      <c r="Q234" s="183">
        <v>0</v>
      </c>
      <c r="R234" s="183">
        <f>Q234*H234</f>
        <v>0</v>
      </c>
      <c r="S234" s="183">
        <v>0</v>
      </c>
      <c r="T234" s="184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85" t="s">
        <v>363</v>
      </c>
      <c r="AT234" s="185" t="s">
        <v>550</v>
      </c>
      <c r="AU234" s="185" t="s">
        <v>85</v>
      </c>
      <c r="AY234" s="19" t="s">
        <v>321</v>
      </c>
      <c r="BE234" s="186">
        <f>IF(N234="základní",J234,0)</f>
        <v>0</v>
      </c>
      <c r="BF234" s="186">
        <f>IF(N234="snížená",J234,0)</f>
        <v>0</v>
      </c>
      <c r="BG234" s="186">
        <f>IF(N234="zákl. přenesená",J234,0)</f>
        <v>0</v>
      </c>
      <c r="BH234" s="186">
        <f>IF(N234="sníž. přenesená",J234,0)</f>
        <v>0</v>
      </c>
      <c r="BI234" s="186">
        <f>IF(N234="nulová",J234,0)</f>
        <v>0</v>
      </c>
      <c r="BJ234" s="19" t="s">
        <v>8</v>
      </c>
      <c r="BK234" s="186">
        <f>ROUND(I234*H234,0)</f>
        <v>0</v>
      </c>
      <c r="BL234" s="19" t="s">
        <v>91</v>
      </c>
      <c r="BM234" s="185" t="s">
        <v>1669</v>
      </c>
    </row>
    <row r="235" s="2" customFormat="1" ht="16.5" customHeight="1">
      <c r="A235" s="38"/>
      <c r="B235" s="173"/>
      <c r="C235" s="212" t="s">
        <v>1024</v>
      </c>
      <c r="D235" s="212" t="s">
        <v>550</v>
      </c>
      <c r="E235" s="213" t="s">
        <v>3680</v>
      </c>
      <c r="F235" s="214" t="s">
        <v>3681</v>
      </c>
      <c r="G235" s="215" t="s">
        <v>3505</v>
      </c>
      <c r="H235" s="216">
        <v>150</v>
      </c>
      <c r="I235" s="217"/>
      <c r="J235" s="218">
        <f>ROUND(I235*H235,0)</f>
        <v>0</v>
      </c>
      <c r="K235" s="214" t="s">
        <v>1</v>
      </c>
      <c r="L235" s="219"/>
      <c r="M235" s="220" t="s">
        <v>1</v>
      </c>
      <c r="N235" s="221" t="s">
        <v>42</v>
      </c>
      <c r="O235" s="77"/>
      <c r="P235" s="183">
        <f>O235*H235</f>
        <v>0</v>
      </c>
      <c r="Q235" s="183">
        <v>0</v>
      </c>
      <c r="R235" s="183">
        <f>Q235*H235</f>
        <v>0</v>
      </c>
      <c r="S235" s="183">
        <v>0</v>
      </c>
      <c r="T235" s="184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85" t="s">
        <v>363</v>
      </c>
      <c r="AT235" s="185" t="s">
        <v>550</v>
      </c>
      <c r="AU235" s="185" t="s">
        <v>85</v>
      </c>
      <c r="AY235" s="19" t="s">
        <v>321</v>
      </c>
      <c r="BE235" s="186">
        <f>IF(N235="základní",J235,0)</f>
        <v>0</v>
      </c>
      <c r="BF235" s="186">
        <f>IF(N235="snížená",J235,0)</f>
        <v>0</v>
      </c>
      <c r="BG235" s="186">
        <f>IF(N235="zákl. přenesená",J235,0)</f>
        <v>0</v>
      </c>
      <c r="BH235" s="186">
        <f>IF(N235="sníž. přenesená",J235,0)</f>
        <v>0</v>
      </c>
      <c r="BI235" s="186">
        <f>IF(N235="nulová",J235,0)</f>
        <v>0</v>
      </c>
      <c r="BJ235" s="19" t="s">
        <v>8</v>
      </c>
      <c r="BK235" s="186">
        <f>ROUND(I235*H235,0)</f>
        <v>0</v>
      </c>
      <c r="BL235" s="19" t="s">
        <v>91</v>
      </c>
      <c r="BM235" s="185" t="s">
        <v>1677</v>
      </c>
    </row>
    <row r="236" s="2" customFormat="1" ht="16.5" customHeight="1">
      <c r="A236" s="38"/>
      <c r="B236" s="173"/>
      <c r="C236" s="212" t="s">
        <v>1029</v>
      </c>
      <c r="D236" s="212" t="s">
        <v>550</v>
      </c>
      <c r="E236" s="213" t="s">
        <v>3682</v>
      </c>
      <c r="F236" s="214" t="s">
        <v>3683</v>
      </c>
      <c r="G236" s="215" t="s">
        <v>3505</v>
      </c>
      <c r="H236" s="216">
        <v>10</v>
      </c>
      <c r="I236" s="217"/>
      <c r="J236" s="218">
        <f>ROUND(I236*H236,0)</f>
        <v>0</v>
      </c>
      <c r="K236" s="214" t="s">
        <v>1</v>
      </c>
      <c r="L236" s="219"/>
      <c r="M236" s="220" t="s">
        <v>1</v>
      </c>
      <c r="N236" s="221" t="s">
        <v>42</v>
      </c>
      <c r="O236" s="77"/>
      <c r="P236" s="183">
        <f>O236*H236</f>
        <v>0</v>
      </c>
      <c r="Q236" s="183">
        <v>0</v>
      </c>
      <c r="R236" s="183">
        <f>Q236*H236</f>
        <v>0</v>
      </c>
      <c r="S236" s="183">
        <v>0</v>
      </c>
      <c r="T236" s="184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85" t="s">
        <v>363</v>
      </c>
      <c r="AT236" s="185" t="s">
        <v>550</v>
      </c>
      <c r="AU236" s="185" t="s">
        <v>85</v>
      </c>
      <c r="AY236" s="19" t="s">
        <v>321</v>
      </c>
      <c r="BE236" s="186">
        <f>IF(N236="základní",J236,0)</f>
        <v>0</v>
      </c>
      <c r="BF236" s="186">
        <f>IF(N236="snížená",J236,0)</f>
        <v>0</v>
      </c>
      <c r="BG236" s="186">
        <f>IF(N236="zákl. přenesená",J236,0)</f>
        <v>0</v>
      </c>
      <c r="BH236" s="186">
        <f>IF(N236="sníž. přenesená",J236,0)</f>
        <v>0</v>
      </c>
      <c r="BI236" s="186">
        <f>IF(N236="nulová",J236,0)</f>
        <v>0</v>
      </c>
      <c r="BJ236" s="19" t="s">
        <v>8</v>
      </c>
      <c r="BK236" s="186">
        <f>ROUND(I236*H236,0)</f>
        <v>0</v>
      </c>
      <c r="BL236" s="19" t="s">
        <v>91</v>
      </c>
      <c r="BM236" s="185" t="s">
        <v>1692</v>
      </c>
    </row>
    <row r="237" s="2" customFormat="1" ht="16.5" customHeight="1">
      <c r="A237" s="38"/>
      <c r="B237" s="173"/>
      <c r="C237" s="212" t="s">
        <v>1034</v>
      </c>
      <c r="D237" s="212" t="s">
        <v>550</v>
      </c>
      <c r="E237" s="213" t="s">
        <v>3684</v>
      </c>
      <c r="F237" s="214" t="s">
        <v>3685</v>
      </c>
      <c r="G237" s="215" t="s">
        <v>3505</v>
      </c>
      <c r="H237" s="216">
        <v>50</v>
      </c>
      <c r="I237" s="217"/>
      <c r="J237" s="218">
        <f>ROUND(I237*H237,0)</f>
        <v>0</v>
      </c>
      <c r="K237" s="214" t="s">
        <v>1</v>
      </c>
      <c r="L237" s="219"/>
      <c r="M237" s="220" t="s">
        <v>1</v>
      </c>
      <c r="N237" s="221" t="s">
        <v>42</v>
      </c>
      <c r="O237" s="77"/>
      <c r="P237" s="183">
        <f>O237*H237</f>
        <v>0</v>
      </c>
      <c r="Q237" s="183">
        <v>0</v>
      </c>
      <c r="R237" s="183">
        <f>Q237*H237</f>
        <v>0</v>
      </c>
      <c r="S237" s="183">
        <v>0</v>
      </c>
      <c r="T237" s="184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85" t="s">
        <v>363</v>
      </c>
      <c r="AT237" s="185" t="s">
        <v>550</v>
      </c>
      <c r="AU237" s="185" t="s">
        <v>85</v>
      </c>
      <c r="AY237" s="19" t="s">
        <v>321</v>
      </c>
      <c r="BE237" s="186">
        <f>IF(N237="základní",J237,0)</f>
        <v>0</v>
      </c>
      <c r="BF237" s="186">
        <f>IF(N237="snížená",J237,0)</f>
        <v>0</v>
      </c>
      <c r="BG237" s="186">
        <f>IF(N237="zákl. přenesená",J237,0)</f>
        <v>0</v>
      </c>
      <c r="BH237" s="186">
        <f>IF(N237="sníž. přenesená",J237,0)</f>
        <v>0</v>
      </c>
      <c r="BI237" s="186">
        <f>IF(N237="nulová",J237,0)</f>
        <v>0</v>
      </c>
      <c r="BJ237" s="19" t="s">
        <v>8</v>
      </c>
      <c r="BK237" s="186">
        <f>ROUND(I237*H237,0)</f>
        <v>0</v>
      </c>
      <c r="BL237" s="19" t="s">
        <v>91</v>
      </c>
      <c r="BM237" s="185" t="s">
        <v>1701</v>
      </c>
    </row>
    <row r="238" s="2" customFormat="1" ht="16.5" customHeight="1">
      <c r="A238" s="38"/>
      <c r="B238" s="173"/>
      <c r="C238" s="212" t="s">
        <v>1038</v>
      </c>
      <c r="D238" s="212" t="s">
        <v>550</v>
      </c>
      <c r="E238" s="213" t="s">
        <v>3686</v>
      </c>
      <c r="F238" s="214" t="s">
        <v>3687</v>
      </c>
      <c r="G238" s="215" t="s">
        <v>3505</v>
      </c>
      <c r="H238" s="216">
        <v>5</v>
      </c>
      <c r="I238" s="217"/>
      <c r="J238" s="218">
        <f>ROUND(I238*H238,0)</f>
        <v>0</v>
      </c>
      <c r="K238" s="214" t="s">
        <v>1</v>
      </c>
      <c r="L238" s="219"/>
      <c r="M238" s="220" t="s">
        <v>1</v>
      </c>
      <c r="N238" s="221" t="s">
        <v>42</v>
      </c>
      <c r="O238" s="77"/>
      <c r="P238" s="183">
        <f>O238*H238</f>
        <v>0</v>
      </c>
      <c r="Q238" s="183">
        <v>0</v>
      </c>
      <c r="R238" s="183">
        <f>Q238*H238</f>
        <v>0</v>
      </c>
      <c r="S238" s="183">
        <v>0</v>
      </c>
      <c r="T238" s="184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85" t="s">
        <v>363</v>
      </c>
      <c r="AT238" s="185" t="s">
        <v>550</v>
      </c>
      <c r="AU238" s="185" t="s">
        <v>85</v>
      </c>
      <c r="AY238" s="19" t="s">
        <v>321</v>
      </c>
      <c r="BE238" s="186">
        <f>IF(N238="základní",J238,0)</f>
        <v>0</v>
      </c>
      <c r="BF238" s="186">
        <f>IF(N238="snížená",J238,0)</f>
        <v>0</v>
      </c>
      <c r="BG238" s="186">
        <f>IF(N238="zákl. přenesená",J238,0)</f>
        <v>0</v>
      </c>
      <c r="BH238" s="186">
        <f>IF(N238="sníž. přenesená",J238,0)</f>
        <v>0</v>
      </c>
      <c r="BI238" s="186">
        <f>IF(N238="nulová",J238,0)</f>
        <v>0</v>
      </c>
      <c r="BJ238" s="19" t="s">
        <v>8</v>
      </c>
      <c r="BK238" s="186">
        <f>ROUND(I238*H238,0)</f>
        <v>0</v>
      </c>
      <c r="BL238" s="19" t="s">
        <v>91</v>
      </c>
      <c r="BM238" s="185" t="s">
        <v>1715</v>
      </c>
    </row>
    <row r="239" s="2" customFormat="1" ht="16.5" customHeight="1">
      <c r="A239" s="38"/>
      <c r="B239" s="173"/>
      <c r="C239" s="212" t="s">
        <v>1042</v>
      </c>
      <c r="D239" s="212" t="s">
        <v>550</v>
      </c>
      <c r="E239" s="213" t="s">
        <v>3688</v>
      </c>
      <c r="F239" s="214" t="s">
        <v>3689</v>
      </c>
      <c r="G239" s="215" t="s">
        <v>497</v>
      </c>
      <c r="H239" s="216">
        <v>40</v>
      </c>
      <c r="I239" s="217"/>
      <c r="J239" s="218">
        <f>ROUND(I239*H239,0)</f>
        <v>0</v>
      </c>
      <c r="K239" s="214" t="s">
        <v>1</v>
      </c>
      <c r="L239" s="219"/>
      <c r="M239" s="220" t="s">
        <v>1</v>
      </c>
      <c r="N239" s="221" t="s">
        <v>42</v>
      </c>
      <c r="O239" s="77"/>
      <c r="P239" s="183">
        <f>O239*H239</f>
        <v>0</v>
      </c>
      <c r="Q239" s="183">
        <v>0</v>
      </c>
      <c r="R239" s="183">
        <f>Q239*H239</f>
        <v>0</v>
      </c>
      <c r="S239" s="183">
        <v>0</v>
      </c>
      <c r="T239" s="184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85" t="s">
        <v>363</v>
      </c>
      <c r="AT239" s="185" t="s">
        <v>550</v>
      </c>
      <c r="AU239" s="185" t="s">
        <v>85</v>
      </c>
      <c r="AY239" s="19" t="s">
        <v>321</v>
      </c>
      <c r="BE239" s="186">
        <f>IF(N239="základní",J239,0)</f>
        <v>0</v>
      </c>
      <c r="BF239" s="186">
        <f>IF(N239="snížená",J239,0)</f>
        <v>0</v>
      </c>
      <c r="BG239" s="186">
        <f>IF(N239="zákl. přenesená",J239,0)</f>
        <v>0</v>
      </c>
      <c r="BH239" s="186">
        <f>IF(N239="sníž. přenesená",J239,0)</f>
        <v>0</v>
      </c>
      <c r="BI239" s="186">
        <f>IF(N239="nulová",J239,0)</f>
        <v>0</v>
      </c>
      <c r="BJ239" s="19" t="s">
        <v>8</v>
      </c>
      <c r="BK239" s="186">
        <f>ROUND(I239*H239,0)</f>
        <v>0</v>
      </c>
      <c r="BL239" s="19" t="s">
        <v>91</v>
      </c>
      <c r="BM239" s="185" t="s">
        <v>1726</v>
      </c>
    </row>
    <row r="240" s="2" customFormat="1" ht="16.5" customHeight="1">
      <c r="A240" s="38"/>
      <c r="B240" s="173"/>
      <c r="C240" s="212" t="s">
        <v>1046</v>
      </c>
      <c r="D240" s="212" t="s">
        <v>550</v>
      </c>
      <c r="E240" s="213" t="s">
        <v>3690</v>
      </c>
      <c r="F240" s="214" t="s">
        <v>3691</v>
      </c>
      <c r="G240" s="215" t="s">
        <v>497</v>
      </c>
      <c r="H240" s="216">
        <v>220</v>
      </c>
      <c r="I240" s="217"/>
      <c r="J240" s="218">
        <f>ROUND(I240*H240,0)</f>
        <v>0</v>
      </c>
      <c r="K240" s="214" t="s">
        <v>1</v>
      </c>
      <c r="L240" s="219"/>
      <c r="M240" s="220" t="s">
        <v>1</v>
      </c>
      <c r="N240" s="221" t="s">
        <v>42</v>
      </c>
      <c r="O240" s="77"/>
      <c r="P240" s="183">
        <f>O240*H240</f>
        <v>0</v>
      </c>
      <c r="Q240" s="183">
        <v>0</v>
      </c>
      <c r="R240" s="183">
        <f>Q240*H240</f>
        <v>0</v>
      </c>
      <c r="S240" s="183">
        <v>0</v>
      </c>
      <c r="T240" s="184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185" t="s">
        <v>363</v>
      </c>
      <c r="AT240" s="185" t="s">
        <v>550</v>
      </c>
      <c r="AU240" s="185" t="s">
        <v>85</v>
      </c>
      <c r="AY240" s="19" t="s">
        <v>321</v>
      </c>
      <c r="BE240" s="186">
        <f>IF(N240="základní",J240,0)</f>
        <v>0</v>
      </c>
      <c r="BF240" s="186">
        <f>IF(N240="snížená",J240,0)</f>
        <v>0</v>
      </c>
      <c r="BG240" s="186">
        <f>IF(N240="zákl. přenesená",J240,0)</f>
        <v>0</v>
      </c>
      <c r="BH240" s="186">
        <f>IF(N240="sníž. přenesená",J240,0)</f>
        <v>0</v>
      </c>
      <c r="BI240" s="186">
        <f>IF(N240="nulová",J240,0)</f>
        <v>0</v>
      </c>
      <c r="BJ240" s="19" t="s">
        <v>8</v>
      </c>
      <c r="BK240" s="186">
        <f>ROUND(I240*H240,0)</f>
        <v>0</v>
      </c>
      <c r="BL240" s="19" t="s">
        <v>91</v>
      </c>
      <c r="BM240" s="185" t="s">
        <v>1738</v>
      </c>
    </row>
    <row r="241" s="2" customFormat="1" ht="16.5" customHeight="1">
      <c r="A241" s="38"/>
      <c r="B241" s="173"/>
      <c r="C241" s="212" t="s">
        <v>1050</v>
      </c>
      <c r="D241" s="212" t="s">
        <v>550</v>
      </c>
      <c r="E241" s="213" t="s">
        <v>3692</v>
      </c>
      <c r="F241" s="214" t="s">
        <v>3693</v>
      </c>
      <c r="G241" s="215" t="s">
        <v>497</v>
      </c>
      <c r="H241" s="216">
        <v>23</v>
      </c>
      <c r="I241" s="217"/>
      <c r="J241" s="218">
        <f>ROUND(I241*H241,0)</f>
        <v>0</v>
      </c>
      <c r="K241" s="214" t="s">
        <v>1</v>
      </c>
      <c r="L241" s="219"/>
      <c r="M241" s="220" t="s">
        <v>1</v>
      </c>
      <c r="N241" s="221" t="s">
        <v>42</v>
      </c>
      <c r="O241" s="77"/>
      <c r="P241" s="183">
        <f>O241*H241</f>
        <v>0</v>
      </c>
      <c r="Q241" s="183">
        <v>0</v>
      </c>
      <c r="R241" s="183">
        <f>Q241*H241</f>
        <v>0</v>
      </c>
      <c r="S241" s="183">
        <v>0</v>
      </c>
      <c r="T241" s="184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85" t="s">
        <v>363</v>
      </c>
      <c r="AT241" s="185" t="s">
        <v>550</v>
      </c>
      <c r="AU241" s="185" t="s">
        <v>85</v>
      </c>
      <c r="AY241" s="19" t="s">
        <v>321</v>
      </c>
      <c r="BE241" s="186">
        <f>IF(N241="základní",J241,0)</f>
        <v>0</v>
      </c>
      <c r="BF241" s="186">
        <f>IF(N241="snížená",J241,0)</f>
        <v>0</v>
      </c>
      <c r="BG241" s="186">
        <f>IF(N241="zákl. přenesená",J241,0)</f>
        <v>0</v>
      </c>
      <c r="BH241" s="186">
        <f>IF(N241="sníž. přenesená",J241,0)</f>
        <v>0</v>
      </c>
      <c r="BI241" s="186">
        <f>IF(N241="nulová",J241,0)</f>
        <v>0</v>
      </c>
      <c r="BJ241" s="19" t="s">
        <v>8</v>
      </c>
      <c r="BK241" s="186">
        <f>ROUND(I241*H241,0)</f>
        <v>0</v>
      </c>
      <c r="BL241" s="19" t="s">
        <v>91</v>
      </c>
      <c r="BM241" s="185" t="s">
        <v>1750</v>
      </c>
    </row>
    <row r="242" s="2" customFormat="1" ht="16.5" customHeight="1">
      <c r="A242" s="38"/>
      <c r="B242" s="173"/>
      <c r="C242" s="212" t="s">
        <v>1054</v>
      </c>
      <c r="D242" s="212" t="s">
        <v>550</v>
      </c>
      <c r="E242" s="213" t="s">
        <v>3694</v>
      </c>
      <c r="F242" s="214" t="s">
        <v>3695</v>
      </c>
      <c r="G242" s="215" t="s">
        <v>497</v>
      </c>
      <c r="H242" s="216">
        <v>300</v>
      </c>
      <c r="I242" s="217"/>
      <c r="J242" s="218">
        <f>ROUND(I242*H242,0)</f>
        <v>0</v>
      </c>
      <c r="K242" s="214" t="s">
        <v>1</v>
      </c>
      <c r="L242" s="219"/>
      <c r="M242" s="220" t="s">
        <v>1</v>
      </c>
      <c r="N242" s="221" t="s">
        <v>42</v>
      </c>
      <c r="O242" s="77"/>
      <c r="P242" s="183">
        <f>O242*H242</f>
        <v>0</v>
      </c>
      <c r="Q242" s="183">
        <v>0</v>
      </c>
      <c r="R242" s="183">
        <f>Q242*H242</f>
        <v>0</v>
      </c>
      <c r="S242" s="183">
        <v>0</v>
      </c>
      <c r="T242" s="184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85" t="s">
        <v>363</v>
      </c>
      <c r="AT242" s="185" t="s">
        <v>550</v>
      </c>
      <c r="AU242" s="185" t="s">
        <v>85</v>
      </c>
      <c r="AY242" s="19" t="s">
        <v>321</v>
      </c>
      <c r="BE242" s="186">
        <f>IF(N242="základní",J242,0)</f>
        <v>0</v>
      </c>
      <c r="BF242" s="186">
        <f>IF(N242="snížená",J242,0)</f>
        <v>0</v>
      </c>
      <c r="BG242" s="186">
        <f>IF(N242="zákl. přenesená",J242,0)</f>
        <v>0</v>
      </c>
      <c r="BH242" s="186">
        <f>IF(N242="sníž. přenesená",J242,0)</f>
        <v>0</v>
      </c>
      <c r="BI242" s="186">
        <f>IF(N242="nulová",J242,0)</f>
        <v>0</v>
      </c>
      <c r="BJ242" s="19" t="s">
        <v>8</v>
      </c>
      <c r="BK242" s="186">
        <f>ROUND(I242*H242,0)</f>
        <v>0</v>
      </c>
      <c r="BL242" s="19" t="s">
        <v>91</v>
      </c>
      <c r="BM242" s="185" t="s">
        <v>1760</v>
      </c>
    </row>
    <row r="243" s="2" customFormat="1" ht="16.5" customHeight="1">
      <c r="A243" s="38"/>
      <c r="B243" s="173"/>
      <c r="C243" s="212" t="s">
        <v>1058</v>
      </c>
      <c r="D243" s="212" t="s">
        <v>550</v>
      </c>
      <c r="E243" s="213" t="s">
        <v>3696</v>
      </c>
      <c r="F243" s="214" t="s">
        <v>3697</v>
      </c>
      <c r="G243" s="215" t="s">
        <v>3505</v>
      </c>
      <c r="H243" s="216">
        <v>50</v>
      </c>
      <c r="I243" s="217"/>
      <c r="J243" s="218">
        <f>ROUND(I243*H243,0)</f>
        <v>0</v>
      </c>
      <c r="K243" s="214" t="s">
        <v>1</v>
      </c>
      <c r="L243" s="219"/>
      <c r="M243" s="220" t="s">
        <v>1</v>
      </c>
      <c r="N243" s="221" t="s">
        <v>42</v>
      </c>
      <c r="O243" s="77"/>
      <c r="P243" s="183">
        <f>O243*H243</f>
        <v>0</v>
      </c>
      <c r="Q243" s="183">
        <v>0</v>
      </c>
      <c r="R243" s="183">
        <f>Q243*H243</f>
        <v>0</v>
      </c>
      <c r="S243" s="183">
        <v>0</v>
      </c>
      <c r="T243" s="184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85" t="s">
        <v>363</v>
      </c>
      <c r="AT243" s="185" t="s">
        <v>550</v>
      </c>
      <c r="AU243" s="185" t="s">
        <v>85</v>
      </c>
      <c r="AY243" s="19" t="s">
        <v>321</v>
      </c>
      <c r="BE243" s="186">
        <f>IF(N243="základní",J243,0)</f>
        <v>0</v>
      </c>
      <c r="BF243" s="186">
        <f>IF(N243="snížená",J243,0)</f>
        <v>0</v>
      </c>
      <c r="BG243" s="186">
        <f>IF(N243="zákl. přenesená",J243,0)</f>
        <v>0</v>
      </c>
      <c r="BH243" s="186">
        <f>IF(N243="sníž. přenesená",J243,0)</f>
        <v>0</v>
      </c>
      <c r="BI243" s="186">
        <f>IF(N243="nulová",J243,0)</f>
        <v>0</v>
      </c>
      <c r="BJ243" s="19" t="s">
        <v>8</v>
      </c>
      <c r="BK243" s="186">
        <f>ROUND(I243*H243,0)</f>
        <v>0</v>
      </c>
      <c r="BL243" s="19" t="s">
        <v>91</v>
      </c>
      <c r="BM243" s="185" t="s">
        <v>1770</v>
      </c>
    </row>
    <row r="244" s="2" customFormat="1" ht="16.5" customHeight="1">
      <c r="A244" s="38"/>
      <c r="B244" s="173"/>
      <c r="C244" s="212" t="s">
        <v>1063</v>
      </c>
      <c r="D244" s="212" t="s">
        <v>550</v>
      </c>
      <c r="E244" s="213" t="s">
        <v>3698</v>
      </c>
      <c r="F244" s="214" t="s">
        <v>3699</v>
      </c>
      <c r="G244" s="215" t="s">
        <v>3505</v>
      </c>
      <c r="H244" s="216">
        <v>130</v>
      </c>
      <c r="I244" s="217"/>
      <c r="J244" s="218">
        <f>ROUND(I244*H244,0)</f>
        <v>0</v>
      </c>
      <c r="K244" s="214" t="s">
        <v>1</v>
      </c>
      <c r="L244" s="219"/>
      <c r="M244" s="220" t="s">
        <v>1</v>
      </c>
      <c r="N244" s="221" t="s">
        <v>42</v>
      </c>
      <c r="O244" s="77"/>
      <c r="P244" s="183">
        <f>O244*H244</f>
        <v>0</v>
      </c>
      <c r="Q244" s="183">
        <v>0</v>
      </c>
      <c r="R244" s="183">
        <f>Q244*H244</f>
        <v>0</v>
      </c>
      <c r="S244" s="183">
        <v>0</v>
      </c>
      <c r="T244" s="184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85" t="s">
        <v>363</v>
      </c>
      <c r="AT244" s="185" t="s">
        <v>550</v>
      </c>
      <c r="AU244" s="185" t="s">
        <v>85</v>
      </c>
      <c r="AY244" s="19" t="s">
        <v>321</v>
      </c>
      <c r="BE244" s="186">
        <f>IF(N244="základní",J244,0)</f>
        <v>0</v>
      </c>
      <c r="BF244" s="186">
        <f>IF(N244="snížená",J244,0)</f>
        <v>0</v>
      </c>
      <c r="BG244" s="186">
        <f>IF(N244="zákl. přenesená",J244,0)</f>
        <v>0</v>
      </c>
      <c r="BH244" s="186">
        <f>IF(N244="sníž. přenesená",J244,0)</f>
        <v>0</v>
      </c>
      <c r="BI244" s="186">
        <f>IF(N244="nulová",J244,0)</f>
        <v>0</v>
      </c>
      <c r="BJ244" s="19" t="s">
        <v>8</v>
      </c>
      <c r="BK244" s="186">
        <f>ROUND(I244*H244,0)</f>
        <v>0</v>
      </c>
      <c r="BL244" s="19" t="s">
        <v>91</v>
      </c>
      <c r="BM244" s="185" t="s">
        <v>1781</v>
      </c>
    </row>
    <row r="245" s="2" customFormat="1" ht="16.5" customHeight="1">
      <c r="A245" s="38"/>
      <c r="B245" s="173"/>
      <c r="C245" s="212" t="s">
        <v>1068</v>
      </c>
      <c r="D245" s="212" t="s">
        <v>550</v>
      </c>
      <c r="E245" s="213" t="s">
        <v>3700</v>
      </c>
      <c r="F245" s="214" t="s">
        <v>3701</v>
      </c>
      <c r="G245" s="215" t="s">
        <v>3505</v>
      </c>
      <c r="H245" s="216">
        <v>25</v>
      </c>
      <c r="I245" s="217"/>
      <c r="J245" s="218">
        <f>ROUND(I245*H245,0)</f>
        <v>0</v>
      </c>
      <c r="K245" s="214" t="s">
        <v>1</v>
      </c>
      <c r="L245" s="219"/>
      <c r="M245" s="220" t="s">
        <v>1</v>
      </c>
      <c r="N245" s="221" t="s">
        <v>42</v>
      </c>
      <c r="O245" s="77"/>
      <c r="P245" s="183">
        <f>O245*H245</f>
        <v>0</v>
      </c>
      <c r="Q245" s="183">
        <v>0</v>
      </c>
      <c r="R245" s="183">
        <f>Q245*H245</f>
        <v>0</v>
      </c>
      <c r="S245" s="183">
        <v>0</v>
      </c>
      <c r="T245" s="184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185" t="s">
        <v>363</v>
      </c>
      <c r="AT245" s="185" t="s">
        <v>550</v>
      </c>
      <c r="AU245" s="185" t="s">
        <v>85</v>
      </c>
      <c r="AY245" s="19" t="s">
        <v>321</v>
      </c>
      <c r="BE245" s="186">
        <f>IF(N245="základní",J245,0)</f>
        <v>0</v>
      </c>
      <c r="BF245" s="186">
        <f>IF(N245="snížená",J245,0)</f>
        <v>0</v>
      </c>
      <c r="BG245" s="186">
        <f>IF(N245="zákl. přenesená",J245,0)</f>
        <v>0</v>
      </c>
      <c r="BH245" s="186">
        <f>IF(N245="sníž. přenesená",J245,0)</f>
        <v>0</v>
      </c>
      <c r="BI245" s="186">
        <f>IF(N245="nulová",J245,0)</f>
        <v>0</v>
      </c>
      <c r="BJ245" s="19" t="s">
        <v>8</v>
      </c>
      <c r="BK245" s="186">
        <f>ROUND(I245*H245,0)</f>
        <v>0</v>
      </c>
      <c r="BL245" s="19" t="s">
        <v>91</v>
      </c>
      <c r="BM245" s="185" t="s">
        <v>1791</v>
      </c>
    </row>
    <row r="246" s="2" customFormat="1" ht="16.5" customHeight="1">
      <c r="A246" s="38"/>
      <c r="B246" s="173"/>
      <c r="C246" s="212" t="s">
        <v>1072</v>
      </c>
      <c r="D246" s="212" t="s">
        <v>550</v>
      </c>
      <c r="E246" s="213" t="s">
        <v>3702</v>
      </c>
      <c r="F246" s="214" t="s">
        <v>3703</v>
      </c>
      <c r="G246" s="215" t="s">
        <v>3505</v>
      </c>
      <c r="H246" s="216">
        <v>25</v>
      </c>
      <c r="I246" s="217"/>
      <c r="J246" s="218">
        <f>ROUND(I246*H246,0)</f>
        <v>0</v>
      </c>
      <c r="K246" s="214" t="s">
        <v>1</v>
      </c>
      <c r="L246" s="219"/>
      <c r="M246" s="220" t="s">
        <v>1</v>
      </c>
      <c r="N246" s="221" t="s">
        <v>42</v>
      </c>
      <c r="O246" s="77"/>
      <c r="P246" s="183">
        <f>O246*H246</f>
        <v>0</v>
      </c>
      <c r="Q246" s="183">
        <v>0</v>
      </c>
      <c r="R246" s="183">
        <f>Q246*H246</f>
        <v>0</v>
      </c>
      <c r="S246" s="183">
        <v>0</v>
      </c>
      <c r="T246" s="184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85" t="s">
        <v>363</v>
      </c>
      <c r="AT246" s="185" t="s">
        <v>550</v>
      </c>
      <c r="AU246" s="185" t="s">
        <v>85</v>
      </c>
      <c r="AY246" s="19" t="s">
        <v>321</v>
      </c>
      <c r="BE246" s="186">
        <f>IF(N246="základní",J246,0)</f>
        <v>0</v>
      </c>
      <c r="BF246" s="186">
        <f>IF(N246="snížená",J246,0)</f>
        <v>0</v>
      </c>
      <c r="BG246" s="186">
        <f>IF(N246="zákl. přenesená",J246,0)</f>
        <v>0</v>
      </c>
      <c r="BH246" s="186">
        <f>IF(N246="sníž. přenesená",J246,0)</f>
        <v>0</v>
      </c>
      <c r="BI246" s="186">
        <f>IF(N246="nulová",J246,0)</f>
        <v>0</v>
      </c>
      <c r="BJ246" s="19" t="s">
        <v>8</v>
      </c>
      <c r="BK246" s="186">
        <f>ROUND(I246*H246,0)</f>
        <v>0</v>
      </c>
      <c r="BL246" s="19" t="s">
        <v>91</v>
      </c>
      <c r="BM246" s="185" t="s">
        <v>1805</v>
      </c>
    </row>
    <row r="247" s="2" customFormat="1" ht="24.15" customHeight="1">
      <c r="A247" s="38"/>
      <c r="B247" s="173"/>
      <c r="C247" s="212" t="s">
        <v>1080</v>
      </c>
      <c r="D247" s="212" t="s">
        <v>550</v>
      </c>
      <c r="E247" s="213" t="s">
        <v>3704</v>
      </c>
      <c r="F247" s="214" t="s">
        <v>3705</v>
      </c>
      <c r="G247" s="215" t="s">
        <v>3505</v>
      </c>
      <c r="H247" s="216">
        <v>5</v>
      </c>
      <c r="I247" s="217"/>
      <c r="J247" s="218">
        <f>ROUND(I247*H247,0)</f>
        <v>0</v>
      </c>
      <c r="K247" s="214" t="s">
        <v>1</v>
      </c>
      <c r="L247" s="219"/>
      <c r="M247" s="220" t="s">
        <v>1</v>
      </c>
      <c r="N247" s="221" t="s">
        <v>42</v>
      </c>
      <c r="O247" s="77"/>
      <c r="P247" s="183">
        <f>O247*H247</f>
        <v>0</v>
      </c>
      <c r="Q247" s="183">
        <v>0</v>
      </c>
      <c r="R247" s="183">
        <f>Q247*H247</f>
        <v>0</v>
      </c>
      <c r="S247" s="183">
        <v>0</v>
      </c>
      <c r="T247" s="184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185" t="s">
        <v>363</v>
      </c>
      <c r="AT247" s="185" t="s">
        <v>550</v>
      </c>
      <c r="AU247" s="185" t="s">
        <v>85</v>
      </c>
      <c r="AY247" s="19" t="s">
        <v>321</v>
      </c>
      <c r="BE247" s="186">
        <f>IF(N247="základní",J247,0)</f>
        <v>0</v>
      </c>
      <c r="BF247" s="186">
        <f>IF(N247="snížená",J247,0)</f>
        <v>0</v>
      </c>
      <c r="BG247" s="186">
        <f>IF(N247="zákl. přenesená",J247,0)</f>
        <v>0</v>
      </c>
      <c r="BH247" s="186">
        <f>IF(N247="sníž. přenesená",J247,0)</f>
        <v>0</v>
      </c>
      <c r="BI247" s="186">
        <f>IF(N247="nulová",J247,0)</f>
        <v>0</v>
      </c>
      <c r="BJ247" s="19" t="s">
        <v>8</v>
      </c>
      <c r="BK247" s="186">
        <f>ROUND(I247*H247,0)</f>
        <v>0</v>
      </c>
      <c r="BL247" s="19" t="s">
        <v>91</v>
      </c>
      <c r="BM247" s="185" t="s">
        <v>1819</v>
      </c>
    </row>
    <row r="248" s="2" customFormat="1" ht="24.15" customHeight="1">
      <c r="A248" s="38"/>
      <c r="B248" s="173"/>
      <c r="C248" s="212" t="s">
        <v>1093</v>
      </c>
      <c r="D248" s="212" t="s">
        <v>550</v>
      </c>
      <c r="E248" s="213" t="s">
        <v>3706</v>
      </c>
      <c r="F248" s="214" t="s">
        <v>3707</v>
      </c>
      <c r="G248" s="215" t="s">
        <v>3505</v>
      </c>
      <c r="H248" s="216">
        <v>1</v>
      </c>
      <c r="I248" s="217"/>
      <c r="J248" s="218">
        <f>ROUND(I248*H248,0)</f>
        <v>0</v>
      </c>
      <c r="K248" s="214" t="s">
        <v>1</v>
      </c>
      <c r="L248" s="219"/>
      <c r="M248" s="220" t="s">
        <v>1</v>
      </c>
      <c r="N248" s="221" t="s">
        <v>42</v>
      </c>
      <c r="O248" s="77"/>
      <c r="P248" s="183">
        <f>O248*H248</f>
        <v>0</v>
      </c>
      <c r="Q248" s="183">
        <v>0</v>
      </c>
      <c r="R248" s="183">
        <f>Q248*H248</f>
        <v>0</v>
      </c>
      <c r="S248" s="183">
        <v>0</v>
      </c>
      <c r="T248" s="184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85" t="s">
        <v>363</v>
      </c>
      <c r="AT248" s="185" t="s">
        <v>550</v>
      </c>
      <c r="AU248" s="185" t="s">
        <v>85</v>
      </c>
      <c r="AY248" s="19" t="s">
        <v>321</v>
      </c>
      <c r="BE248" s="186">
        <f>IF(N248="základní",J248,0)</f>
        <v>0</v>
      </c>
      <c r="BF248" s="186">
        <f>IF(N248="snížená",J248,0)</f>
        <v>0</v>
      </c>
      <c r="BG248" s="186">
        <f>IF(N248="zákl. přenesená",J248,0)</f>
        <v>0</v>
      </c>
      <c r="BH248" s="186">
        <f>IF(N248="sníž. přenesená",J248,0)</f>
        <v>0</v>
      </c>
      <c r="BI248" s="186">
        <f>IF(N248="nulová",J248,0)</f>
        <v>0</v>
      </c>
      <c r="BJ248" s="19" t="s">
        <v>8</v>
      </c>
      <c r="BK248" s="186">
        <f>ROUND(I248*H248,0)</f>
        <v>0</v>
      </c>
      <c r="BL248" s="19" t="s">
        <v>91</v>
      </c>
      <c r="BM248" s="185" t="s">
        <v>1826</v>
      </c>
    </row>
    <row r="249" s="2" customFormat="1" ht="21.75" customHeight="1">
      <c r="A249" s="38"/>
      <c r="B249" s="173"/>
      <c r="C249" s="212" t="s">
        <v>1098</v>
      </c>
      <c r="D249" s="212" t="s">
        <v>550</v>
      </c>
      <c r="E249" s="213" t="s">
        <v>3708</v>
      </c>
      <c r="F249" s="214" t="s">
        <v>3709</v>
      </c>
      <c r="G249" s="215" t="s">
        <v>3505</v>
      </c>
      <c r="H249" s="216">
        <v>3</v>
      </c>
      <c r="I249" s="217"/>
      <c r="J249" s="218">
        <f>ROUND(I249*H249,0)</f>
        <v>0</v>
      </c>
      <c r="K249" s="214" t="s">
        <v>1</v>
      </c>
      <c r="L249" s="219"/>
      <c r="M249" s="220" t="s">
        <v>1</v>
      </c>
      <c r="N249" s="221" t="s">
        <v>42</v>
      </c>
      <c r="O249" s="77"/>
      <c r="P249" s="183">
        <f>O249*H249</f>
        <v>0</v>
      </c>
      <c r="Q249" s="183">
        <v>0</v>
      </c>
      <c r="R249" s="183">
        <f>Q249*H249</f>
        <v>0</v>
      </c>
      <c r="S249" s="183">
        <v>0</v>
      </c>
      <c r="T249" s="184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185" t="s">
        <v>363</v>
      </c>
      <c r="AT249" s="185" t="s">
        <v>550</v>
      </c>
      <c r="AU249" s="185" t="s">
        <v>85</v>
      </c>
      <c r="AY249" s="19" t="s">
        <v>321</v>
      </c>
      <c r="BE249" s="186">
        <f>IF(N249="základní",J249,0)</f>
        <v>0</v>
      </c>
      <c r="BF249" s="186">
        <f>IF(N249="snížená",J249,0)</f>
        <v>0</v>
      </c>
      <c r="BG249" s="186">
        <f>IF(N249="zákl. přenesená",J249,0)</f>
        <v>0</v>
      </c>
      <c r="BH249" s="186">
        <f>IF(N249="sníž. přenesená",J249,0)</f>
        <v>0</v>
      </c>
      <c r="BI249" s="186">
        <f>IF(N249="nulová",J249,0)</f>
        <v>0</v>
      </c>
      <c r="BJ249" s="19" t="s">
        <v>8</v>
      </c>
      <c r="BK249" s="186">
        <f>ROUND(I249*H249,0)</f>
        <v>0</v>
      </c>
      <c r="BL249" s="19" t="s">
        <v>91</v>
      </c>
      <c r="BM249" s="185" t="s">
        <v>1835</v>
      </c>
    </row>
    <row r="250" s="2" customFormat="1" ht="16.5" customHeight="1">
      <c r="A250" s="38"/>
      <c r="B250" s="173"/>
      <c r="C250" s="212" t="s">
        <v>1102</v>
      </c>
      <c r="D250" s="212" t="s">
        <v>550</v>
      </c>
      <c r="E250" s="213" t="s">
        <v>3710</v>
      </c>
      <c r="F250" s="214" t="s">
        <v>3711</v>
      </c>
      <c r="G250" s="215" t="s">
        <v>3505</v>
      </c>
      <c r="H250" s="216">
        <v>35</v>
      </c>
      <c r="I250" s="217"/>
      <c r="J250" s="218">
        <f>ROUND(I250*H250,0)</f>
        <v>0</v>
      </c>
      <c r="K250" s="214" t="s">
        <v>1</v>
      </c>
      <c r="L250" s="219"/>
      <c r="M250" s="220" t="s">
        <v>1</v>
      </c>
      <c r="N250" s="221" t="s">
        <v>42</v>
      </c>
      <c r="O250" s="77"/>
      <c r="P250" s="183">
        <f>O250*H250</f>
        <v>0</v>
      </c>
      <c r="Q250" s="183">
        <v>0</v>
      </c>
      <c r="R250" s="183">
        <f>Q250*H250</f>
        <v>0</v>
      </c>
      <c r="S250" s="183">
        <v>0</v>
      </c>
      <c r="T250" s="184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85" t="s">
        <v>363</v>
      </c>
      <c r="AT250" s="185" t="s">
        <v>550</v>
      </c>
      <c r="AU250" s="185" t="s">
        <v>85</v>
      </c>
      <c r="AY250" s="19" t="s">
        <v>321</v>
      </c>
      <c r="BE250" s="186">
        <f>IF(N250="základní",J250,0)</f>
        <v>0</v>
      </c>
      <c r="BF250" s="186">
        <f>IF(N250="snížená",J250,0)</f>
        <v>0</v>
      </c>
      <c r="BG250" s="186">
        <f>IF(N250="zákl. přenesená",J250,0)</f>
        <v>0</v>
      </c>
      <c r="BH250" s="186">
        <f>IF(N250="sníž. přenesená",J250,0)</f>
        <v>0</v>
      </c>
      <c r="BI250" s="186">
        <f>IF(N250="nulová",J250,0)</f>
        <v>0</v>
      </c>
      <c r="BJ250" s="19" t="s">
        <v>8</v>
      </c>
      <c r="BK250" s="186">
        <f>ROUND(I250*H250,0)</f>
        <v>0</v>
      </c>
      <c r="BL250" s="19" t="s">
        <v>91</v>
      </c>
      <c r="BM250" s="185" t="s">
        <v>1848</v>
      </c>
    </row>
    <row r="251" s="2" customFormat="1" ht="16.5" customHeight="1">
      <c r="A251" s="38"/>
      <c r="B251" s="173"/>
      <c r="C251" s="212" t="s">
        <v>1106</v>
      </c>
      <c r="D251" s="212" t="s">
        <v>550</v>
      </c>
      <c r="E251" s="213" t="s">
        <v>3712</v>
      </c>
      <c r="F251" s="214" t="s">
        <v>3713</v>
      </c>
      <c r="G251" s="215" t="s">
        <v>3505</v>
      </c>
      <c r="H251" s="216">
        <v>75</v>
      </c>
      <c r="I251" s="217"/>
      <c r="J251" s="218">
        <f>ROUND(I251*H251,0)</f>
        <v>0</v>
      </c>
      <c r="K251" s="214" t="s">
        <v>1</v>
      </c>
      <c r="L251" s="219"/>
      <c r="M251" s="220" t="s">
        <v>1</v>
      </c>
      <c r="N251" s="221" t="s">
        <v>42</v>
      </c>
      <c r="O251" s="77"/>
      <c r="P251" s="183">
        <f>O251*H251</f>
        <v>0</v>
      </c>
      <c r="Q251" s="183">
        <v>0</v>
      </c>
      <c r="R251" s="183">
        <f>Q251*H251</f>
        <v>0</v>
      </c>
      <c r="S251" s="183">
        <v>0</v>
      </c>
      <c r="T251" s="184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185" t="s">
        <v>363</v>
      </c>
      <c r="AT251" s="185" t="s">
        <v>550</v>
      </c>
      <c r="AU251" s="185" t="s">
        <v>85</v>
      </c>
      <c r="AY251" s="19" t="s">
        <v>321</v>
      </c>
      <c r="BE251" s="186">
        <f>IF(N251="základní",J251,0)</f>
        <v>0</v>
      </c>
      <c r="BF251" s="186">
        <f>IF(N251="snížená",J251,0)</f>
        <v>0</v>
      </c>
      <c r="BG251" s="186">
        <f>IF(N251="zákl. přenesená",J251,0)</f>
        <v>0</v>
      </c>
      <c r="BH251" s="186">
        <f>IF(N251="sníž. přenesená",J251,0)</f>
        <v>0</v>
      </c>
      <c r="BI251" s="186">
        <f>IF(N251="nulová",J251,0)</f>
        <v>0</v>
      </c>
      <c r="BJ251" s="19" t="s">
        <v>8</v>
      </c>
      <c r="BK251" s="186">
        <f>ROUND(I251*H251,0)</f>
        <v>0</v>
      </c>
      <c r="BL251" s="19" t="s">
        <v>91</v>
      </c>
      <c r="BM251" s="185" t="s">
        <v>1859</v>
      </c>
    </row>
    <row r="252" s="2" customFormat="1" ht="16.5" customHeight="1">
      <c r="A252" s="38"/>
      <c r="B252" s="173"/>
      <c r="C252" s="212" t="s">
        <v>1112</v>
      </c>
      <c r="D252" s="212" t="s">
        <v>550</v>
      </c>
      <c r="E252" s="213" t="s">
        <v>3714</v>
      </c>
      <c r="F252" s="214" t="s">
        <v>3715</v>
      </c>
      <c r="G252" s="215" t="s">
        <v>3505</v>
      </c>
      <c r="H252" s="216">
        <v>12</v>
      </c>
      <c r="I252" s="217"/>
      <c r="J252" s="218">
        <f>ROUND(I252*H252,0)</f>
        <v>0</v>
      </c>
      <c r="K252" s="214" t="s">
        <v>1</v>
      </c>
      <c r="L252" s="219"/>
      <c r="M252" s="220" t="s">
        <v>1</v>
      </c>
      <c r="N252" s="221" t="s">
        <v>42</v>
      </c>
      <c r="O252" s="77"/>
      <c r="P252" s="183">
        <f>O252*H252</f>
        <v>0</v>
      </c>
      <c r="Q252" s="183">
        <v>0</v>
      </c>
      <c r="R252" s="183">
        <f>Q252*H252</f>
        <v>0</v>
      </c>
      <c r="S252" s="183">
        <v>0</v>
      </c>
      <c r="T252" s="184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85" t="s">
        <v>363</v>
      </c>
      <c r="AT252" s="185" t="s">
        <v>550</v>
      </c>
      <c r="AU252" s="185" t="s">
        <v>85</v>
      </c>
      <c r="AY252" s="19" t="s">
        <v>321</v>
      </c>
      <c r="BE252" s="186">
        <f>IF(N252="základní",J252,0)</f>
        <v>0</v>
      </c>
      <c r="BF252" s="186">
        <f>IF(N252="snížená",J252,0)</f>
        <v>0</v>
      </c>
      <c r="BG252" s="186">
        <f>IF(N252="zákl. přenesená",J252,0)</f>
        <v>0</v>
      </c>
      <c r="BH252" s="186">
        <f>IF(N252="sníž. přenesená",J252,0)</f>
        <v>0</v>
      </c>
      <c r="BI252" s="186">
        <f>IF(N252="nulová",J252,0)</f>
        <v>0</v>
      </c>
      <c r="BJ252" s="19" t="s">
        <v>8</v>
      </c>
      <c r="BK252" s="186">
        <f>ROUND(I252*H252,0)</f>
        <v>0</v>
      </c>
      <c r="BL252" s="19" t="s">
        <v>91</v>
      </c>
      <c r="BM252" s="185" t="s">
        <v>1867</v>
      </c>
    </row>
    <row r="253" s="2" customFormat="1" ht="16.5" customHeight="1">
      <c r="A253" s="38"/>
      <c r="B253" s="173"/>
      <c r="C253" s="212" t="s">
        <v>1117</v>
      </c>
      <c r="D253" s="212" t="s">
        <v>550</v>
      </c>
      <c r="E253" s="213" t="s">
        <v>3716</v>
      </c>
      <c r="F253" s="214" t="s">
        <v>3717</v>
      </c>
      <c r="G253" s="215" t="s">
        <v>3505</v>
      </c>
      <c r="H253" s="216">
        <v>15</v>
      </c>
      <c r="I253" s="217"/>
      <c r="J253" s="218">
        <f>ROUND(I253*H253,0)</f>
        <v>0</v>
      </c>
      <c r="K253" s="214" t="s">
        <v>1</v>
      </c>
      <c r="L253" s="219"/>
      <c r="M253" s="220" t="s">
        <v>1</v>
      </c>
      <c r="N253" s="221" t="s">
        <v>42</v>
      </c>
      <c r="O253" s="77"/>
      <c r="P253" s="183">
        <f>O253*H253</f>
        <v>0</v>
      </c>
      <c r="Q253" s="183">
        <v>0</v>
      </c>
      <c r="R253" s="183">
        <f>Q253*H253</f>
        <v>0</v>
      </c>
      <c r="S253" s="183">
        <v>0</v>
      </c>
      <c r="T253" s="184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185" t="s">
        <v>363</v>
      </c>
      <c r="AT253" s="185" t="s">
        <v>550</v>
      </c>
      <c r="AU253" s="185" t="s">
        <v>85</v>
      </c>
      <c r="AY253" s="19" t="s">
        <v>321</v>
      </c>
      <c r="BE253" s="186">
        <f>IF(N253="základní",J253,0)</f>
        <v>0</v>
      </c>
      <c r="BF253" s="186">
        <f>IF(N253="snížená",J253,0)</f>
        <v>0</v>
      </c>
      <c r="BG253" s="186">
        <f>IF(N253="zákl. přenesená",J253,0)</f>
        <v>0</v>
      </c>
      <c r="BH253" s="186">
        <f>IF(N253="sníž. přenesená",J253,0)</f>
        <v>0</v>
      </c>
      <c r="BI253" s="186">
        <f>IF(N253="nulová",J253,0)</f>
        <v>0</v>
      </c>
      <c r="BJ253" s="19" t="s">
        <v>8</v>
      </c>
      <c r="BK253" s="186">
        <f>ROUND(I253*H253,0)</f>
        <v>0</v>
      </c>
      <c r="BL253" s="19" t="s">
        <v>91</v>
      </c>
      <c r="BM253" s="185" t="s">
        <v>1882</v>
      </c>
    </row>
    <row r="254" s="2" customFormat="1" ht="16.5" customHeight="1">
      <c r="A254" s="38"/>
      <c r="B254" s="173"/>
      <c r="C254" s="212" t="s">
        <v>1122</v>
      </c>
      <c r="D254" s="212" t="s">
        <v>550</v>
      </c>
      <c r="E254" s="213" t="s">
        <v>3718</v>
      </c>
      <c r="F254" s="214" t="s">
        <v>3719</v>
      </c>
      <c r="G254" s="215" t="s">
        <v>3505</v>
      </c>
      <c r="H254" s="216">
        <v>6</v>
      </c>
      <c r="I254" s="217"/>
      <c r="J254" s="218">
        <f>ROUND(I254*H254,0)</f>
        <v>0</v>
      </c>
      <c r="K254" s="214" t="s">
        <v>1</v>
      </c>
      <c r="L254" s="219"/>
      <c r="M254" s="220" t="s">
        <v>1</v>
      </c>
      <c r="N254" s="221" t="s">
        <v>42</v>
      </c>
      <c r="O254" s="77"/>
      <c r="P254" s="183">
        <f>O254*H254</f>
        <v>0</v>
      </c>
      <c r="Q254" s="183">
        <v>0</v>
      </c>
      <c r="R254" s="183">
        <f>Q254*H254</f>
        <v>0</v>
      </c>
      <c r="S254" s="183">
        <v>0</v>
      </c>
      <c r="T254" s="184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85" t="s">
        <v>363</v>
      </c>
      <c r="AT254" s="185" t="s">
        <v>550</v>
      </c>
      <c r="AU254" s="185" t="s">
        <v>85</v>
      </c>
      <c r="AY254" s="19" t="s">
        <v>321</v>
      </c>
      <c r="BE254" s="186">
        <f>IF(N254="základní",J254,0)</f>
        <v>0</v>
      </c>
      <c r="BF254" s="186">
        <f>IF(N254="snížená",J254,0)</f>
        <v>0</v>
      </c>
      <c r="BG254" s="186">
        <f>IF(N254="zákl. přenesená",J254,0)</f>
        <v>0</v>
      </c>
      <c r="BH254" s="186">
        <f>IF(N254="sníž. přenesená",J254,0)</f>
        <v>0</v>
      </c>
      <c r="BI254" s="186">
        <f>IF(N254="nulová",J254,0)</f>
        <v>0</v>
      </c>
      <c r="BJ254" s="19" t="s">
        <v>8</v>
      </c>
      <c r="BK254" s="186">
        <f>ROUND(I254*H254,0)</f>
        <v>0</v>
      </c>
      <c r="BL254" s="19" t="s">
        <v>91</v>
      </c>
      <c r="BM254" s="185" t="s">
        <v>1889</v>
      </c>
    </row>
    <row r="255" s="2" customFormat="1" ht="16.5" customHeight="1">
      <c r="A255" s="38"/>
      <c r="B255" s="173"/>
      <c r="C255" s="212" t="s">
        <v>1129</v>
      </c>
      <c r="D255" s="212" t="s">
        <v>550</v>
      </c>
      <c r="E255" s="213" t="s">
        <v>3720</v>
      </c>
      <c r="F255" s="214" t="s">
        <v>3721</v>
      </c>
      <c r="G255" s="215" t="s">
        <v>3505</v>
      </c>
      <c r="H255" s="216">
        <v>95</v>
      </c>
      <c r="I255" s="217"/>
      <c r="J255" s="218">
        <f>ROUND(I255*H255,0)</f>
        <v>0</v>
      </c>
      <c r="K255" s="214" t="s">
        <v>1</v>
      </c>
      <c r="L255" s="219"/>
      <c r="M255" s="220" t="s">
        <v>1</v>
      </c>
      <c r="N255" s="221" t="s">
        <v>42</v>
      </c>
      <c r="O255" s="77"/>
      <c r="P255" s="183">
        <f>O255*H255</f>
        <v>0</v>
      </c>
      <c r="Q255" s="183">
        <v>0</v>
      </c>
      <c r="R255" s="183">
        <f>Q255*H255</f>
        <v>0</v>
      </c>
      <c r="S255" s="183">
        <v>0</v>
      </c>
      <c r="T255" s="184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185" t="s">
        <v>363</v>
      </c>
      <c r="AT255" s="185" t="s">
        <v>550</v>
      </c>
      <c r="AU255" s="185" t="s">
        <v>85</v>
      </c>
      <c r="AY255" s="19" t="s">
        <v>321</v>
      </c>
      <c r="BE255" s="186">
        <f>IF(N255="základní",J255,0)</f>
        <v>0</v>
      </c>
      <c r="BF255" s="186">
        <f>IF(N255="snížená",J255,0)</f>
        <v>0</v>
      </c>
      <c r="BG255" s="186">
        <f>IF(N255="zákl. přenesená",J255,0)</f>
        <v>0</v>
      </c>
      <c r="BH255" s="186">
        <f>IF(N255="sníž. přenesená",J255,0)</f>
        <v>0</v>
      </c>
      <c r="BI255" s="186">
        <f>IF(N255="nulová",J255,0)</f>
        <v>0</v>
      </c>
      <c r="BJ255" s="19" t="s">
        <v>8</v>
      </c>
      <c r="BK255" s="186">
        <f>ROUND(I255*H255,0)</f>
        <v>0</v>
      </c>
      <c r="BL255" s="19" t="s">
        <v>91</v>
      </c>
      <c r="BM255" s="185" t="s">
        <v>1900</v>
      </c>
    </row>
    <row r="256" s="2" customFormat="1" ht="16.5" customHeight="1">
      <c r="A256" s="38"/>
      <c r="B256" s="173"/>
      <c r="C256" s="212" t="s">
        <v>1133</v>
      </c>
      <c r="D256" s="212" t="s">
        <v>550</v>
      </c>
      <c r="E256" s="213" t="s">
        <v>3722</v>
      </c>
      <c r="F256" s="214" t="s">
        <v>3723</v>
      </c>
      <c r="G256" s="215" t="s">
        <v>3505</v>
      </c>
      <c r="H256" s="216">
        <v>8</v>
      </c>
      <c r="I256" s="217"/>
      <c r="J256" s="218">
        <f>ROUND(I256*H256,0)</f>
        <v>0</v>
      </c>
      <c r="K256" s="214" t="s">
        <v>1</v>
      </c>
      <c r="L256" s="219"/>
      <c r="M256" s="220" t="s">
        <v>1</v>
      </c>
      <c r="N256" s="221" t="s">
        <v>42</v>
      </c>
      <c r="O256" s="77"/>
      <c r="P256" s="183">
        <f>O256*H256</f>
        <v>0</v>
      </c>
      <c r="Q256" s="183">
        <v>0</v>
      </c>
      <c r="R256" s="183">
        <f>Q256*H256</f>
        <v>0</v>
      </c>
      <c r="S256" s="183">
        <v>0</v>
      </c>
      <c r="T256" s="184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185" t="s">
        <v>363</v>
      </c>
      <c r="AT256" s="185" t="s">
        <v>550</v>
      </c>
      <c r="AU256" s="185" t="s">
        <v>85</v>
      </c>
      <c r="AY256" s="19" t="s">
        <v>321</v>
      </c>
      <c r="BE256" s="186">
        <f>IF(N256="základní",J256,0)</f>
        <v>0</v>
      </c>
      <c r="BF256" s="186">
        <f>IF(N256="snížená",J256,0)</f>
        <v>0</v>
      </c>
      <c r="BG256" s="186">
        <f>IF(N256="zákl. přenesená",J256,0)</f>
        <v>0</v>
      </c>
      <c r="BH256" s="186">
        <f>IF(N256="sníž. přenesená",J256,0)</f>
        <v>0</v>
      </c>
      <c r="BI256" s="186">
        <f>IF(N256="nulová",J256,0)</f>
        <v>0</v>
      </c>
      <c r="BJ256" s="19" t="s">
        <v>8</v>
      </c>
      <c r="BK256" s="186">
        <f>ROUND(I256*H256,0)</f>
        <v>0</v>
      </c>
      <c r="BL256" s="19" t="s">
        <v>91</v>
      </c>
      <c r="BM256" s="185" t="s">
        <v>1911</v>
      </c>
    </row>
    <row r="257" s="2" customFormat="1" ht="16.5" customHeight="1">
      <c r="A257" s="38"/>
      <c r="B257" s="173"/>
      <c r="C257" s="212" t="s">
        <v>1139</v>
      </c>
      <c r="D257" s="212" t="s">
        <v>550</v>
      </c>
      <c r="E257" s="213" t="s">
        <v>3724</v>
      </c>
      <c r="F257" s="214" t="s">
        <v>3725</v>
      </c>
      <c r="G257" s="215" t="s">
        <v>3505</v>
      </c>
      <c r="H257" s="216">
        <v>8</v>
      </c>
      <c r="I257" s="217"/>
      <c r="J257" s="218">
        <f>ROUND(I257*H257,0)</f>
        <v>0</v>
      </c>
      <c r="K257" s="214" t="s">
        <v>1</v>
      </c>
      <c r="L257" s="219"/>
      <c r="M257" s="220" t="s">
        <v>1</v>
      </c>
      <c r="N257" s="221" t="s">
        <v>42</v>
      </c>
      <c r="O257" s="77"/>
      <c r="P257" s="183">
        <f>O257*H257</f>
        <v>0</v>
      </c>
      <c r="Q257" s="183">
        <v>0</v>
      </c>
      <c r="R257" s="183">
        <f>Q257*H257</f>
        <v>0</v>
      </c>
      <c r="S257" s="183">
        <v>0</v>
      </c>
      <c r="T257" s="184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185" t="s">
        <v>363</v>
      </c>
      <c r="AT257" s="185" t="s">
        <v>550</v>
      </c>
      <c r="AU257" s="185" t="s">
        <v>85</v>
      </c>
      <c r="AY257" s="19" t="s">
        <v>321</v>
      </c>
      <c r="BE257" s="186">
        <f>IF(N257="základní",J257,0)</f>
        <v>0</v>
      </c>
      <c r="BF257" s="186">
        <f>IF(N257="snížená",J257,0)</f>
        <v>0</v>
      </c>
      <c r="BG257" s="186">
        <f>IF(N257="zákl. přenesená",J257,0)</f>
        <v>0</v>
      </c>
      <c r="BH257" s="186">
        <f>IF(N257="sníž. přenesená",J257,0)</f>
        <v>0</v>
      </c>
      <c r="BI257" s="186">
        <f>IF(N257="nulová",J257,0)</f>
        <v>0</v>
      </c>
      <c r="BJ257" s="19" t="s">
        <v>8</v>
      </c>
      <c r="BK257" s="186">
        <f>ROUND(I257*H257,0)</f>
        <v>0</v>
      </c>
      <c r="BL257" s="19" t="s">
        <v>91</v>
      </c>
      <c r="BM257" s="185" t="s">
        <v>1921</v>
      </c>
    </row>
    <row r="258" s="2" customFormat="1" ht="16.5" customHeight="1">
      <c r="A258" s="38"/>
      <c r="B258" s="173"/>
      <c r="C258" s="212" t="s">
        <v>1144</v>
      </c>
      <c r="D258" s="212" t="s">
        <v>550</v>
      </c>
      <c r="E258" s="213" t="s">
        <v>3726</v>
      </c>
      <c r="F258" s="214" t="s">
        <v>3727</v>
      </c>
      <c r="G258" s="215" t="s">
        <v>3505</v>
      </c>
      <c r="H258" s="216">
        <v>15</v>
      </c>
      <c r="I258" s="217"/>
      <c r="J258" s="218">
        <f>ROUND(I258*H258,0)</f>
        <v>0</v>
      </c>
      <c r="K258" s="214" t="s">
        <v>1</v>
      </c>
      <c r="L258" s="219"/>
      <c r="M258" s="220" t="s">
        <v>1</v>
      </c>
      <c r="N258" s="221" t="s">
        <v>42</v>
      </c>
      <c r="O258" s="77"/>
      <c r="P258" s="183">
        <f>O258*H258</f>
        <v>0</v>
      </c>
      <c r="Q258" s="183">
        <v>0</v>
      </c>
      <c r="R258" s="183">
        <f>Q258*H258</f>
        <v>0</v>
      </c>
      <c r="S258" s="183">
        <v>0</v>
      </c>
      <c r="T258" s="184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185" t="s">
        <v>363</v>
      </c>
      <c r="AT258" s="185" t="s">
        <v>550</v>
      </c>
      <c r="AU258" s="185" t="s">
        <v>85</v>
      </c>
      <c r="AY258" s="19" t="s">
        <v>321</v>
      </c>
      <c r="BE258" s="186">
        <f>IF(N258="základní",J258,0)</f>
        <v>0</v>
      </c>
      <c r="BF258" s="186">
        <f>IF(N258="snížená",J258,0)</f>
        <v>0</v>
      </c>
      <c r="BG258" s="186">
        <f>IF(N258="zákl. přenesená",J258,0)</f>
        <v>0</v>
      </c>
      <c r="BH258" s="186">
        <f>IF(N258="sníž. přenesená",J258,0)</f>
        <v>0</v>
      </c>
      <c r="BI258" s="186">
        <f>IF(N258="nulová",J258,0)</f>
        <v>0</v>
      </c>
      <c r="BJ258" s="19" t="s">
        <v>8</v>
      </c>
      <c r="BK258" s="186">
        <f>ROUND(I258*H258,0)</f>
        <v>0</v>
      </c>
      <c r="BL258" s="19" t="s">
        <v>91</v>
      </c>
      <c r="BM258" s="185" t="s">
        <v>1934</v>
      </c>
    </row>
    <row r="259" s="2" customFormat="1" ht="16.5" customHeight="1">
      <c r="A259" s="38"/>
      <c r="B259" s="173"/>
      <c r="C259" s="212" t="s">
        <v>1148</v>
      </c>
      <c r="D259" s="212" t="s">
        <v>550</v>
      </c>
      <c r="E259" s="213" t="s">
        <v>3728</v>
      </c>
      <c r="F259" s="214" t="s">
        <v>3729</v>
      </c>
      <c r="G259" s="215" t="s">
        <v>3505</v>
      </c>
      <c r="H259" s="216">
        <v>4</v>
      </c>
      <c r="I259" s="217"/>
      <c r="J259" s="218">
        <f>ROUND(I259*H259,0)</f>
        <v>0</v>
      </c>
      <c r="K259" s="214" t="s">
        <v>1</v>
      </c>
      <c r="L259" s="219"/>
      <c r="M259" s="220" t="s">
        <v>1</v>
      </c>
      <c r="N259" s="221" t="s">
        <v>42</v>
      </c>
      <c r="O259" s="77"/>
      <c r="P259" s="183">
        <f>O259*H259</f>
        <v>0</v>
      </c>
      <c r="Q259" s="183">
        <v>0</v>
      </c>
      <c r="R259" s="183">
        <f>Q259*H259</f>
        <v>0</v>
      </c>
      <c r="S259" s="183">
        <v>0</v>
      </c>
      <c r="T259" s="184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185" t="s">
        <v>363</v>
      </c>
      <c r="AT259" s="185" t="s">
        <v>550</v>
      </c>
      <c r="AU259" s="185" t="s">
        <v>85</v>
      </c>
      <c r="AY259" s="19" t="s">
        <v>321</v>
      </c>
      <c r="BE259" s="186">
        <f>IF(N259="základní",J259,0)</f>
        <v>0</v>
      </c>
      <c r="BF259" s="186">
        <f>IF(N259="snížená",J259,0)</f>
        <v>0</v>
      </c>
      <c r="BG259" s="186">
        <f>IF(N259="zákl. přenesená",J259,0)</f>
        <v>0</v>
      </c>
      <c r="BH259" s="186">
        <f>IF(N259="sníž. přenesená",J259,0)</f>
        <v>0</v>
      </c>
      <c r="BI259" s="186">
        <f>IF(N259="nulová",J259,0)</f>
        <v>0</v>
      </c>
      <c r="BJ259" s="19" t="s">
        <v>8</v>
      </c>
      <c r="BK259" s="186">
        <f>ROUND(I259*H259,0)</f>
        <v>0</v>
      </c>
      <c r="BL259" s="19" t="s">
        <v>91</v>
      </c>
      <c r="BM259" s="185" t="s">
        <v>1944</v>
      </c>
    </row>
    <row r="260" s="2" customFormat="1" ht="16.5" customHeight="1">
      <c r="A260" s="38"/>
      <c r="B260" s="173"/>
      <c r="C260" s="212" t="s">
        <v>1152</v>
      </c>
      <c r="D260" s="212" t="s">
        <v>550</v>
      </c>
      <c r="E260" s="213" t="s">
        <v>3730</v>
      </c>
      <c r="F260" s="214" t="s">
        <v>3731</v>
      </c>
      <c r="G260" s="215" t="s">
        <v>3505</v>
      </c>
      <c r="H260" s="216">
        <v>8</v>
      </c>
      <c r="I260" s="217"/>
      <c r="J260" s="218">
        <f>ROUND(I260*H260,0)</f>
        <v>0</v>
      </c>
      <c r="K260" s="214" t="s">
        <v>1</v>
      </c>
      <c r="L260" s="219"/>
      <c r="M260" s="220" t="s">
        <v>1</v>
      </c>
      <c r="N260" s="221" t="s">
        <v>42</v>
      </c>
      <c r="O260" s="77"/>
      <c r="P260" s="183">
        <f>O260*H260</f>
        <v>0</v>
      </c>
      <c r="Q260" s="183">
        <v>0</v>
      </c>
      <c r="R260" s="183">
        <f>Q260*H260</f>
        <v>0</v>
      </c>
      <c r="S260" s="183">
        <v>0</v>
      </c>
      <c r="T260" s="184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85" t="s">
        <v>363</v>
      </c>
      <c r="AT260" s="185" t="s">
        <v>550</v>
      </c>
      <c r="AU260" s="185" t="s">
        <v>85</v>
      </c>
      <c r="AY260" s="19" t="s">
        <v>321</v>
      </c>
      <c r="BE260" s="186">
        <f>IF(N260="základní",J260,0)</f>
        <v>0</v>
      </c>
      <c r="BF260" s="186">
        <f>IF(N260="snížená",J260,0)</f>
        <v>0</v>
      </c>
      <c r="BG260" s="186">
        <f>IF(N260="zákl. přenesená",J260,0)</f>
        <v>0</v>
      </c>
      <c r="BH260" s="186">
        <f>IF(N260="sníž. přenesená",J260,0)</f>
        <v>0</v>
      </c>
      <c r="BI260" s="186">
        <f>IF(N260="nulová",J260,0)</f>
        <v>0</v>
      </c>
      <c r="BJ260" s="19" t="s">
        <v>8</v>
      </c>
      <c r="BK260" s="186">
        <f>ROUND(I260*H260,0)</f>
        <v>0</v>
      </c>
      <c r="BL260" s="19" t="s">
        <v>91</v>
      </c>
      <c r="BM260" s="185" t="s">
        <v>1953</v>
      </c>
    </row>
    <row r="261" s="2" customFormat="1" ht="16.5" customHeight="1">
      <c r="A261" s="38"/>
      <c r="B261" s="173"/>
      <c r="C261" s="212" t="s">
        <v>1162</v>
      </c>
      <c r="D261" s="212" t="s">
        <v>550</v>
      </c>
      <c r="E261" s="213" t="s">
        <v>3732</v>
      </c>
      <c r="F261" s="214" t="s">
        <v>3733</v>
      </c>
      <c r="G261" s="215" t="s">
        <v>3505</v>
      </c>
      <c r="H261" s="216">
        <v>10</v>
      </c>
      <c r="I261" s="217"/>
      <c r="J261" s="218">
        <f>ROUND(I261*H261,0)</f>
        <v>0</v>
      </c>
      <c r="K261" s="214" t="s">
        <v>1</v>
      </c>
      <c r="L261" s="219"/>
      <c r="M261" s="220" t="s">
        <v>1</v>
      </c>
      <c r="N261" s="221" t="s">
        <v>42</v>
      </c>
      <c r="O261" s="77"/>
      <c r="P261" s="183">
        <f>O261*H261</f>
        <v>0</v>
      </c>
      <c r="Q261" s="183">
        <v>0</v>
      </c>
      <c r="R261" s="183">
        <f>Q261*H261</f>
        <v>0</v>
      </c>
      <c r="S261" s="183">
        <v>0</v>
      </c>
      <c r="T261" s="184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185" t="s">
        <v>363</v>
      </c>
      <c r="AT261" s="185" t="s">
        <v>550</v>
      </c>
      <c r="AU261" s="185" t="s">
        <v>85</v>
      </c>
      <c r="AY261" s="19" t="s">
        <v>321</v>
      </c>
      <c r="BE261" s="186">
        <f>IF(N261="základní",J261,0)</f>
        <v>0</v>
      </c>
      <c r="BF261" s="186">
        <f>IF(N261="snížená",J261,0)</f>
        <v>0</v>
      </c>
      <c r="BG261" s="186">
        <f>IF(N261="zákl. přenesená",J261,0)</f>
        <v>0</v>
      </c>
      <c r="BH261" s="186">
        <f>IF(N261="sníž. přenesená",J261,0)</f>
        <v>0</v>
      </c>
      <c r="BI261" s="186">
        <f>IF(N261="nulová",J261,0)</f>
        <v>0</v>
      </c>
      <c r="BJ261" s="19" t="s">
        <v>8</v>
      </c>
      <c r="BK261" s="186">
        <f>ROUND(I261*H261,0)</f>
        <v>0</v>
      </c>
      <c r="BL261" s="19" t="s">
        <v>91</v>
      </c>
      <c r="BM261" s="185" t="s">
        <v>1962</v>
      </c>
    </row>
    <row r="262" s="2" customFormat="1" ht="16.5" customHeight="1">
      <c r="A262" s="38"/>
      <c r="B262" s="173"/>
      <c r="C262" s="212" t="s">
        <v>1171</v>
      </c>
      <c r="D262" s="212" t="s">
        <v>550</v>
      </c>
      <c r="E262" s="213" t="s">
        <v>3734</v>
      </c>
      <c r="F262" s="214" t="s">
        <v>3735</v>
      </c>
      <c r="G262" s="215" t="s">
        <v>3505</v>
      </c>
      <c r="H262" s="216">
        <v>12</v>
      </c>
      <c r="I262" s="217"/>
      <c r="J262" s="218">
        <f>ROUND(I262*H262,0)</f>
        <v>0</v>
      </c>
      <c r="K262" s="214" t="s">
        <v>1</v>
      </c>
      <c r="L262" s="219"/>
      <c r="M262" s="220" t="s">
        <v>1</v>
      </c>
      <c r="N262" s="221" t="s">
        <v>42</v>
      </c>
      <c r="O262" s="77"/>
      <c r="P262" s="183">
        <f>O262*H262</f>
        <v>0</v>
      </c>
      <c r="Q262" s="183">
        <v>0</v>
      </c>
      <c r="R262" s="183">
        <f>Q262*H262</f>
        <v>0</v>
      </c>
      <c r="S262" s="183">
        <v>0</v>
      </c>
      <c r="T262" s="184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185" t="s">
        <v>363</v>
      </c>
      <c r="AT262" s="185" t="s">
        <v>550</v>
      </c>
      <c r="AU262" s="185" t="s">
        <v>85</v>
      </c>
      <c r="AY262" s="19" t="s">
        <v>321</v>
      </c>
      <c r="BE262" s="186">
        <f>IF(N262="základní",J262,0)</f>
        <v>0</v>
      </c>
      <c r="BF262" s="186">
        <f>IF(N262="snížená",J262,0)</f>
        <v>0</v>
      </c>
      <c r="BG262" s="186">
        <f>IF(N262="zákl. přenesená",J262,0)</f>
        <v>0</v>
      </c>
      <c r="BH262" s="186">
        <f>IF(N262="sníž. přenesená",J262,0)</f>
        <v>0</v>
      </c>
      <c r="BI262" s="186">
        <f>IF(N262="nulová",J262,0)</f>
        <v>0</v>
      </c>
      <c r="BJ262" s="19" t="s">
        <v>8</v>
      </c>
      <c r="BK262" s="186">
        <f>ROUND(I262*H262,0)</f>
        <v>0</v>
      </c>
      <c r="BL262" s="19" t="s">
        <v>91</v>
      </c>
      <c r="BM262" s="185" t="s">
        <v>1972</v>
      </c>
    </row>
    <row r="263" s="2" customFormat="1" ht="16.5" customHeight="1">
      <c r="A263" s="38"/>
      <c r="B263" s="173"/>
      <c r="C263" s="212" t="s">
        <v>1181</v>
      </c>
      <c r="D263" s="212" t="s">
        <v>550</v>
      </c>
      <c r="E263" s="213" t="s">
        <v>3736</v>
      </c>
      <c r="F263" s="214" t="s">
        <v>3737</v>
      </c>
      <c r="G263" s="215" t="s">
        <v>3505</v>
      </c>
      <c r="H263" s="216">
        <v>13</v>
      </c>
      <c r="I263" s="217"/>
      <c r="J263" s="218">
        <f>ROUND(I263*H263,0)</f>
        <v>0</v>
      </c>
      <c r="K263" s="214" t="s">
        <v>1</v>
      </c>
      <c r="L263" s="219"/>
      <c r="M263" s="220" t="s">
        <v>1</v>
      </c>
      <c r="N263" s="221" t="s">
        <v>42</v>
      </c>
      <c r="O263" s="77"/>
      <c r="P263" s="183">
        <f>O263*H263</f>
        <v>0</v>
      </c>
      <c r="Q263" s="183">
        <v>0</v>
      </c>
      <c r="R263" s="183">
        <f>Q263*H263</f>
        <v>0</v>
      </c>
      <c r="S263" s="183">
        <v>0</v>
      </c>
      <c r="T263" s="184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185" t="s">
        <v>363</v>
      </c>
      <c r="AT263" s="185" t="s">
        <v>550</v>
      </c>
      <c r="AU263" s="185" t="s">
        <v>85</v>
      </c>
      <c r="AY263" s="19" t="s">
        <v>321</v>
      </c>
      <c r="BE263" s="186">
        <f>IF(N263="základní",J263,0)</f>
        <v>0</v>
      </c>
      <c r="BF263" s="186">
        <f>IF(N263="snížená",J263,0)</f>
        <v>0</v>
      </c>
      <c r="BG263" s="186">
        <f>IF(N263="zákl. přenesená",J263,0)</f>
        <v>0</v>
      </c>
      <c r="BH263" s="186">
        <f>IF(N263="sníž. přenesená",J263,0)</f>
        <v>0</v>
      </c>
      <c r="BI263" s="186">
        <f>IF(N263="nulová",J263,0)</f>
        <v>0</v>
      </c>
      <c r="BJ263" s="19" t="s">
        <v>8</v>
      </c>
      <c r="BK263" s="186">
        <f>ROUND(I263*H263,0)</f>
        <v>0</v>
      </c>
      <c r="BL263" s="19" t="s">
        <v>91</v>
      </c>
      <c r="BM263" s="185" t="s">
        <v>1985</v>
      </c>
    </row>
    <row r="264" s="2" customFormat="1" ht="16.5" customHeight="1">
      <c r="A264" s="38"/>
      <c r="B264" s="173"/>
      <c r="C264" s="212" t="s">
        <v>1189</v>
      </c>
      <c r="D264" s="212" t="s">
        <v>550</v>
      </c>
      <c r="E264" s="213" t="s">
        <v>3738</v>
      </c>
      <c r="F264" s="214" t="s">
        <v>3739</v>
      </c>
      <c r="G264" s="215" t="s">
        <v>3505</v>
      </c>
      <c r="H264" s="216">
        <v>28</v>
      </c>
      <c r="I264" s="217"/>
      <c r="J264" s="218">
        <f>ROUND(I264*H264,0)</f>
        <v>0</v>
      </c>
      <c r="K264" s="214" t="s">
        <v>1</v>
      </c>
      <c r="L264" s="219"/>
      <c r="M264" s="220" t="s">
        <v>1</v>
      </c>
      <c r="N264" s="221" t="s">
        <v>42</v>
      </c>
      <c r="O264" s="77"/>
      <c r="P264" s="183">
        <f>O264*H264</f>
        <v>0</v>
      </c>
      <c r="Q264" s="183">
        <v>0</v>
      </c>
      <c r="R264" s="183">
        <f>Q264*H264</f>
        <v>0</v>
      </c>
      <c r="S264" s="183">
        <v>0</v>
      </c>
      <c r="T264" s="184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185" t="s">
        <v>363</v>
      </c>
      <c r="AT264" s="185" t="s">
        <v>550</v>
      </c>
      <c r="AU264" s="185" t="s">
        <v>85</v>
      </c>
      <c r="AY264" s="19" t="s">
        <v>321</v>
      </c>
      <c r="BE264" s="186">
        <f>IF(N264="základní",J264,0)</f>
        <v>0</v>
      </c>
      <c r="BF264" s="186">
        <f>IF(N264="snížená",J264,0)</f>
        <v>0</v>
      </c>
      <c r="BG264" s="186">
        <f>IF(N264="zákl. přenesená",J264,0)</f>
        <v>0</v>
      </c>
      <c r="BH264" s="186">
        <f>IF(N264="sníž. přenesená",J264,0)</f>
        <v>0</v>
      </c>
      <c r="BI264" s="186">
        <f>IF(N264="nulová",J264,0)</f>
        <v>0</v>
      </c>
      <c r="BJ264" s="19" t="s">
        <v>8</v>
      </c>
      <c r="BK264" s="186">
        <f>ROUND(I264*H264,0)</f>
        <v>0</v>
      </c>
      <c r="BL264" s="19" t="s">
        <v>91</v>
      </c>
      <c r="BM264" s="185" t="s">
        <v>2002</v>
      </c>
    </row>
    <row r="265" s="2" customFormat="1" ht="16.5" customHeight="1">
      <c r="A265" s="38"/>
      <c r="B265" s="173"/>
      <c r="C265" s="212" t="s">
        <v>1196</v>
      </c>
      <c r="D265" s="212" t="s">
        <v>550</v>
      </c>
      <c r="E265" s="213" t="s">
        <v>3740</v>
      </c>
      <c r="F265" s="214" t="s">
        <v>3741</v>
      </c>
      <c r="G265" s="215" t="s">
        <v>3505</v>
      </c>
      <c r="H265" s="216">
        <v>9</v>
      </c>
      <c r="I265" s="217"/>
      <c r="J265" s="218">
        <f>ROUND(I265*H265,0)</f>
        <v>0</v>
      </c>
      <c r="K265" s="214" t="s">
        <v>1</v>
      </c>
      <c r="L265" s="219"/>
      <c r="M265" s="220" t="s">
        <v>1</v>
      </c>
      <c r="N265" s="221" t="s">
        <v>42</v>
      </c>
      <c r="O265" s="77"/>
      <c r="P265" s="183">
        <f>O265*H265</f>
        <v>0</v>
      </c>
      <c r="Q265" s="183">
        <v>0</v>
      </c>
      <c r="R265" s="183">
        <f>Q265*H265</f>
        <v>0</v>
      </c>
      <c r="S265" s="183">
        <v>0</v>
      </c>
      <c r="T265" s="184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185" t="s">
        <v>363</v>
      </c>
      <c r="AT265" s="185" t="s">
        <v>550</v>
      </c>
      <c r="AU265" s="185" t="s">
        <v>85</v>
      </c>
      <c r="AY265" s="19" t="s">
        <v>321</v>
      </c>
      <c r="BE265" s="186">
        <f>IF(N265="základní",J265,0)</f>
        <v>0</v>
      </c>
      <c r="BF265" s="186">
        <f>IF(N265="snížená",J265,0)</f>
        <v>0</v>
      </c>
      <c r="BG265" s="186">
        <f>IF(N265="zákl. přenesená",J265,0)</f>
        <v>0</v>
      </c>
      <c r="BH265" s="186">
        <f>IF(N265="sníž. přenesená",J265,0)</f>
        <v>0</v>
      </c>
      <c r="BI265" s="186">
        <f>IF(N265="nulová",J265,0)</f>
        <v>0</v>
      </c>
      <c r="BJ265" s="19" t="s">
        <v>8</v>
      </c>
      <c r="BK265" s="186">
        <f>ROUND(I265*H265,0)</f>
        <v>0</v>
      </c>
      <c r="BL265" s="19" t="s">
        <v>91</v>
      </c>
      <c r="BM265" s="185" t="s">
        <v>2013</v>
      </c>
    </row>
    <row r="266" s="2" customFormat="1" ht="16.5" customHeight="1">
      <c r="A266" s="38"/>
      <c r="B266" s="173"/>
      <c r="C266" s="212" t="s">
        <v>1202</v>
      </c>
      <c r="D266" s="212" t="s">
        <v>550</v>
      </c>
      <c r="E266" s="213" t="s">
        <v>3742</v>
      </c>
      <c r="F266" s="214" t="s">
        <v>3743</v>
      </c>
      <c r="G266" s="215" t="s">
        <v>3505</v>
      </c>
      <c r="H266" s="216">
        <v>16</v>
      </c>
      <c r="I266" s="217"/>
      <c r="J266" s="218">
        <f>ROUND(I266*H266,0)</f>
        <v>0</v>
      </c>
      <c r="K266" s="214" t="s">
        <v>1</v>
      </c>
      <c r="L266" s="219"/>
      <c r="M266" s="220" t="s">
        <v>1</v>
      </c>
      <c r="N266" s="221" t="s">
        <v>42</v>
      </c>
      <c r="O266" s="77"/>
      <c r="P266" s="183">
        <f>O266*H266</f>
        <v>0</v>
      </c>
      <c r="Q266" s="183">
        <v>0</v>
      </c>
      <c r="R266" s="183">
        <f>Q266*H266</f>
        <v>0</v>
      </c>
      <c r="S266" s="183">
        <v>0</v>
      </c>
      <c r="T266" s="184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185" t="s">
        <v>363</v>
      </c>
      <c r="AT266" s="185" t="s">
        <v>550</v>
      </c>
      <c r="AU266" s="185" t="s">
        <v>85</v>
      </c>
      <c r="AY266" s="19" t="s">
        <v>321</v>
      </c>
      <c r="BE266" s="186">
        <f>IF(N266="základní",J266,0)</f>
        <v>0</v>
      </c>
      <c r="BF266" s="186">
        <f>IF(N266="snížená",J266,0)</f>
        <v>0</v>
      </c>
      <c r="BG266" s="186">
        <f>IF(N266="zákl. přenesená",J266,0)</f>
        <v>0</v>
      </c>
      <c r="BH266" s="186">
        <f>IF(N266="sníž. přenesená",J266,0)</f>
        <v>0</v>
      </c>
      <c r="BI266" s="186">
        <f>IF(N266="nulová",J266,0)</f>
        <v>0</v>
      </c>
      <c r="BJ266" s="19" t="s">
        <v>8</v>
      </c>
      <c r="BK266" s="186">
        <f>ROUND(I266*H266,0)</f>
        <v>0</v>
      </c>
      <c r="BL266" s="19" t="s">
        <v>91</v>
      </c>
      <c r="BM266" s="185" t="s">
        <v>2020</v>
      </c>
    </row>
    <row r="267" s="2" customFormat="1" ht="16.5" customHeight="1">
      <c r="A267" s="38"/>
      <c r="B267" s="173"/>
      <c r="C267" s="212" t="s">
        <v>1210</v>
      </c>
      <c r="D267" s="212" t="s">
        <v>550</v>
      </c>
      <c r="E267" s="213" t="s">
        <v>3744</v>
      </c>
      <c r="F267" s="214" t="s">
        <v>3745</v>
      </c>
      <c r="G267" s="215" t="s">
        <v>3505</v>
      </c>
      <c r="H267" s="216">
        <v>1</v>
      </c>
      <c r="I267" s="217"/>
      <c r="J267" s="218">
        <f>ROUND(I267*H267,0)</f>
        <v>0</v>
      </c>
      <c r="K267" s="214" t="s">
        <v>1</v>
      </c>
      <c r="L267" s="219"/>
      <c r="M267" s="220" t="s">
        <v>1</v>
      </c>
      <c r="N267" s="221" t="s">
        <v>42</v>
      </c>
      <c r="O267" s="77"/>
      <c r="P267" s="183">
        <f>O267*H267</f>
        <v>0</v>
      </c>
      <c r="Q267" s="183">
        <v>0</v>
      </c>
      <c r="R267" s="183">
        <f>Q267*H267</f>
        <v>0</v>
      </c>
      <c r="S267" s="183">
        <v>0</v>
      </c>
      <c r="T267" s="184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185" t="s">
        <v>363</v>
      </c>
      <c r="AT267" s="185" t="s">
        <v>550</v>
      </c>
      <c r="AU267" s="185" t="s">
        <v>85</v>
      </c>
      <c r="AY267" s="19" t="s">
        <v>321</v>
      </c>
      <c r="BE267" s="186">
        <f>IF(N267="základní",J267,0)</f>
        <v>0</v>
      </c>
      <c r="BF267" s="186">
        <f>IF(N267="snížená",J267,0)</f>
        <v>0</v>
      </c>
      <c r="BG267" s="186">
        <f>IF(N267="zákl. přenesená",J267,0)</f>
        <v>0</v>
      </c>
      <c r="BH267" s="186">
        <f>IF(N267="sníž. přenesená",J267,0)</f>
        <v>0</v>
      </c>
      <c r="BI267" s="186">
        <f>IF(N267="nulová",J267,0)</f>
        <v>0</v>
      </c>
      <c r="BJ267" s="19" t="s">
        <v>8</v>
      </c>
      <c r="BK267" s="186">
        <f>ROUND(I267*H267,0)</f>
        <v>0</v>
      </c>
      <c r="BL267" s="19" t="s">
        <v>91</v>
      </c>
      <c r="BM267" s="185" t="s">
        <v>2034</v>
      </c>
    </row>
    <row r="268" s="2" customFormat="1" ht="16.5" customHeight="1">
      <c r="A268" s="38"/>
      <c r="B268" s="173"/>
      <c r="C268" s="212" t="s">
        <v>1217</v>
      </c>
      <c r="D268" s="212" t="s">
        <v>550</v>
      </c>
      <c r="E268" s="213" t="s">
        <v>3746</v>
      </c>
      <c r="F268" s="214" t="s">
        <v>3747</v>
      </c>
      <c r="G268" s="215" t="s">
        <v>3505</v>
      </c>
      <c r="H268" s="216">
        <v>85</v>
      </c>
      <c r="I268" s="217"/>
      <c r="J268" s="218">
        <f>ROUND(I268*H268,0)</f>
        <v>0</v>
      </c>
      <c r="K268" s="214" t="s">
        <v>1</v>
      </c>
      <c r="L268" s="219"/>
      <c r="M268" s="220" t="s">
        <v>1</v>
      </c>
      <c r="N268" s="221" t="s">
        <v>42</v>
      </c>
      <c r="O268" s="77"/>
      <c r="P268" s="183">
        <f>O268*H268</f>
        <v>0</v>
      </c>
      <c r="Q268" s="183">
        <v>0</v>
      </c>
      <c r="R268" s="183">
        <f>Q268*H268</f>
        <v>0</v>
      </c>
      <c r="S268" s="183">
        <v>0</v>
      </c>
      <c r="T268" s="184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185" t="s">
        <v>363</v>
      </c>
      <c r="AT268" s="185" t="s">
        <v>550</v>
      </c>
      <c r="AU268" s="185" t="s">
        <v>85</v>
      </c>
      <c r="AY268" s="19" t="s">
        <v>321</v>
      </c>
      <c r="BE268" s="186">
        <f>IF(N268="základní",J268,0)</f>
        <v>0</v>
      </c>
      <c r="BF268" s="186">
        <f>IF(N268="snížená",J268,0)</f>
        <v>0</v>
      </c>
      <c r="BG268" s="186">
        <f>IF(N268="zákl. přenesená",J268,0)</f>
        <v>0</v>
      </c>
      <c r="BH268" s="186">
        <f>IF(N268="sníž. přenesená",J268,0)</f>
        <v>0</v>
      </c>
      <c r="BI268" s="186">
        <f>IF(N268="nulová",J268,0)</f>
        <v>0</v>
      </c>
      <c r="BJ268" s="19" t="s">
        <v>8</v>
      </c>
      <c r="BK268" s="186">
        <f>ROUND(I268*H268,0)</f>
        <v>0</v>
      </c>
      <c r="BL268" s="19" t="s">
        <v>91</v>
      </c>
      <c r="BM268" s="185" t="s">
        <v>2045</v>
      </c>
    </row>
    <row r="269" s="2" customFormat="1" ht="21.75" customHeight="1">
      <c r="A269" s="38"/>
      <c r="B269" s="173"/>
      <c r="C269" s="212" t="s">
        <v>1224</v>
      </c>
      <c r="D269" s="212" t="s">
        <v>550</v>
      </c>
      <c r="E269" s="213" t="s">
        <v>3748</v>
      </c>
      <c r="F269" s="214" t="s">
        <v>3749</v>
      </c>
      <c r="G269" s="215" t="s">
        <v>3505</v>
      </c>
      <c r="H269" s="216">
        <v>10</v>
      </c>
      <c r="I269" s="217"/>
      <c r="J269" s="218">
        <f>ROUND(I269*H269,0)</f>
        <v>0</v>
      </c>
      <c r="K269" s="214" t="s">
        <v>1</v>
      </c>
      <c r="L269" s="219"/>
      <c r="M269" s="220" t="s">
        <v>1</v>
      </c>
      <c r="N269" s="221" t="s">
        <v>42</v>
      </c>
      <c r="O269" s="77"/>
      <c r="P269" s="183">
        <f>O269*H269</f>
        <v>0</v>
      </c>
      <c r="Q269" s="183">
        <v>0</v>
      </c>
      <c r="R269" s="183">
        <f>Q269*H269</f>
        <v>0</v>
      </c>
      <c r="S269" s="183">
        <v>0</v>
      </c>
      <c r="T269" s="184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185" t="s">
        <v>363</v>
      </c>
      <c r="AT269" s="185" t="s">
        <v>550</v>
      </c>
      <c r="AU269" s="185" t="s">
        <v>85</v>
      </c>
      <c r="AY269" s="19" t="s">
        <v>321</v>
      </c>
      <c r="BE269" s="186">
        <f>IF(N269="základní",J269,0)</f>
        <v>0</v>
      </c>
      <c r="BF269" s="186">
        <f>IF(N269="snížená",J269,0)</f>
        <v>0</v>
      </c>
      <c r="BG269" s="186">
        <f>IF(N269="zákl. přenesená",J269,0)</f>
        <v>0</v>
      </c>
      <c r="BH269" s="186">
        <f>IF(N269="sníž. přenesená",J269,0)</f>
        <v>0</v>
      </c>
      <c r="BI269" s="186">
        <f>IF(N269="nulová",J269,0)</f>
        <v>0</v>
      </c>
      <c r="BJ269" s="19" t="s">
        <v>8</v>
      </c>
      <c r="BK269" s="186">
        <f>ROUND(I269*H269,0)</f>
        <v>0</v>
      </c>
      <c r="BL269" s="19" t="s">
        <v>91</v>
      </c>
      <c r="BM269" s="185" t="s">
        <v>2053</v>
      </c>
    </row>
    <row r="270" s="2" customFormat="1" ht="16.5" customHeight="1">
      <c r="A270" s="38"/>
      <c r="B270" s="173"/>
      <c r="C270" s="212" t="s">
        <v>1230</v>
      </c>
      <c r="D270" s="212" t="s">
        <v>550</v>
      </c>
      <c r="E270" s="213" t="s">
        <v>3750</v>
      </c>
      <c r="F270" s="214" t="s">
        <v>3751</v>
      </c>
      <c r="G270" s="215" t="s">
        <v>3505</v>
      </c>
      <c r="H270" s="216">
        <v>2</v>
      </c>
      <c r="I270" s="217"/>
      <c r="J270" s="218">
        <f>ROUND(I270*H270,0)</f>
        <v>0</v>
      </c>
      <c r="K270" s="214" t="s">
        <v>1</v>
      </c>
      <c r="L270" s="219"/>
      <c r="M270" s="220" t="s">
        <v>1</v>
      </c>
      <c r="N270" s="221" t="s">
        <v>42</v>
      </c>
      <c r="O270" s="77"/>
      <c r="P270" s="183">
        <f>O270*H270</f>
        <v>0</v>
      </c>
      <c r="Q270" s="183">
        <v>0</v>
      </c>
      <c r="R270" s="183">
        <f>Q270*H270</f>
        <v>0</v>
      </c>
      <c r="S270" s="183">
        <v>0</v>
      </c>
      <c r="T270" s="184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185" t="s">
        <v>363</v>
      </c>
      <c r="AT270" s="185" t="s">
        <v>550</v>
      </c>
      <c r="AU270" s="185" t="s">
        <v>85</v>
      </c>
      <c r="AY270" s="19" t="s">
        <v>321</v>
      </c>
      <c r="BE270" s="186">
        <f>IF(N270="základní",J270,0)</f>
        <v>0</v>
      </c>
      <c r="BF270" s="186">
        <f>IF(N270="snížená",J270,0)</f>
        <v>0</v>
      </c>
      <c r="BG270" s="186">
        <f>IF(N270="zákl. přenesená",J270,0)</f>
        <v>0</v>
      </c>
      <c r="BH270" s="186">
        <f>IF(N270="sníž. přenesená",J270,0)</f>
        <v>0</v>
      </c>
      <c r="BI270" s="186">
        <f>IF(N270="nulová",J270,0)</f>
        <v>0</v>
      </c>
      <c r="BJ270" s="19" t="s">
        <v>8</v>
      </c>
      <c r="BK270" s="186">
        <f>ROUND(I270*H270,0)</f>
        <v>0</v>
      </c>
      <c r="BL270" s="19" t="s">
        <v>91</v>
      </c>
      <c r="BM270" s="185" t="s">
        <v>2062</v>
      </c>
    </row>
    <row r="271" s="2" customFormat="1" ht="16.5" customHeight="1">
      <c r="A271" s="38"/>
      <c r="B271" s="173"/>
      <c r="C271" s="212" t="s">
        <v>1235</v>
      </c>
      <c r="D271" s="212" t="s">
        <v>550</v>
      </c>
      <c r="E271" s="213" t="s">
        <v>3752</v>
      </c>
      <c r="F271" s="214" t="s">
        <v>3753</v>
      </c>
      <c r="G271" s="215" t="s">
        <v>3505</v>
      </c>
      <c r="H271" s="216">
        <v>9</v>
      </c>
      <c r="I271" s="217"/>
      <c r="J271" s="218">
        <f>ROUND(I271*H271,0)</f>
        <v>0</v>
      </c>
      <c r="K271" s="214" t="s">
        <v>1</v>
      </c>
      <c r="L271" s="219"/>
      <c r="M271" s="220" t="s">
        <v>1</v>
      </c>
      <c r="N271" s="221" t="s">
        <v>42</v>
      </c>
      <c r="O271" s="77"/>
      <c r="P271" s="183">
        <f>O271*H271</f>
        <v>0</v>
      </c>
      <c r="Q271" s="183">
        <v>0</v>
      </c>
      <c r="R271" s="183">
        <f>Q271*H271</f>
        <v>0</v>
      </c>
      <c r="S271" s="183">
        <v>0</v>
      </c>
      <c r="T271" s="184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185" t="s">
        <v>363</v>
      </c>
      <c r="AT271" s="185" t="s">
        <v>550</v>
      </c>
      <c r="AU271" s="185" t="s">
        <v>85</v>
      </c>
      <c r="AY271" s="19" t="s">
        <v>321</v>
      </c>
      <c r="BE271" s="186">
        <f>IF(N271="základní",J271,0)</f>
        <v>0</v>
      </c>
      <c r="BF271" s="186">
        <f>IF(N271="snížená",J271,0)</f>
        <v>0</v>
      </c>
      <c r="BG271" s="186">
        <f>IF(N271="zákl. přenesená",J271,0)</f>
        <v>0</v>
      </c>
      <c r="BH271" s="186">
        <f>IF(N271="sníž. přenesená",J271,0)</f>
        <v>0</v>
      </c>
      <c r="BI271" s="186">
        <f>IF(N271="nulová",J271,0)</f>
        <v>0</v>
      </c>
      <c r="BJ271" s="19" t="s">
        <v>8</v>
      </c>
      <c r="BK271" s="186">
        <f>ROUND(I271*H271,0)</f>
        <v>0</v>
      </c>
      <c r="BL271" s="19" t="s">
        <v>91</v>
      </c>
      <c r="BM271" s="185" t="s">
        <v>2072</v>
      </c>
    </row>
    <row r="272" s="2" customFormat="1" ht="16.5" customHeight="1">
      <c r="A272" s="38"/>
      <c r="B272" s="173"/>
      <c r="C272" s="212" t="s">
        <v>1241</v>
      </c>
      <c r="D272" s="212" t="s">
        <v>550</v>
      </c>
      <c r="E272" s="213" t="s">
        <v>3754</v>
      </c>
      <c r="F272" s="214" t="s">
        <v>3755</v>
      </c>
      <c r="G272" s="215" t="s">
        <v>3505</v>
      </c>
      <c r="H272" s="216">
        <v>7</v>
      </c>
      <c r="I272" s="217"/>
      <c r="J272" s="218">
        <f>ROUND(I272*H272,0)</f>
        <v>0</v>
      </c>
      <c r="K272" s="214" t="s">
        <v>1</v>
      </c>
      <c r="L272" s="219"/>
      <c r="M272" s="220" t="s">
        <v>1</v>
      </c>
      <c r="N272" s="221" t="s">
        <v>42</v>
      </c>
      <c r="O272" s="77"/>
      <c r="P272" s="183">
        <f>O272*H272</f>
        <v>0</v>
      </c>
      <c r="Q272" s="183">
        <v>0</v>
      </c>
      <c r="R272" s="183">
        <f>Q272*H272</f>
        <v>0</v>
      </c>
      <c r="S272" s="183">
        <v>0</v>
      </c>
      <c r="T272" s="184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185" t="s">
        <v>363</v>
      </c>
      <c r="AT272" s="185" t="s">
        <v>550</v>
      </c>
      <c r="AU272" s="185" t="s">
        <v>85</v>
      </c>
      <c r="AY272" s="19" t="s">
        <v>321</v>
      </c>
      <c r="BE272" s="186">
        <f>IF(N272="základní",J272,0)</f>
        <v>0</v>
      </c>
      <c r="BF272" s="186">
        <f>IF(N272="snížená",J272,0)</f>
        <v>0</v>
      </c>
      <c r="BG272" s="186">
        <f>IF(N272="zákl. přenesená",J272,0)</f>
        <v>0</v>
      </c>
      <c r="BH272" s="186">
        <f>IF(N272="sníž. přenesená",J272,0)</f>
        <v>0</v>
      </c>
      <c r="BI272" s="186">
        <f>IF(N272="nulová",J272,0)</f>
        <v>0</v>
      </c>
      <c r="BJ272" s="19" t="s">
        <v>8</v>
      </c>
      <c r="BK272" s="186">
        <f>ROUND(I272*H272,0)</f>
        <v>0</v>
      </c>
      <c r="BL272" s="19" t="s">
        <v>91</v>
      </c>
      <c r="BM272" s="185" t="s">
        <v>2080</v>
      </c>
    </row>
    <row r="273" s="2" customFormat="1" ht="16.5" customHeight="1">
      <c r="A273" s="38"/>
      <c r="B273" s="173"/>
      <c r="C273" s="212" t="s">
        <v>1249</v>
      </c>
      <c r="D273" s="212" t="s">
        <v>550</v>
      </c>
      <c r="E273" s="213" t="s">
        <v>3756</v>
      </c>
      <c r="F273" s="214" t="s">
        <v>3757</v>
      </c>
      <c r="G273" s="215" t="s">
        <v>3505</v>
      </c>
      <c r="H273" s="216">
        <v>18</v>
      </c>
      <c r="I273" s="217"/>
      <c r="J273" s="218">
        <f>ROUND(I273*H273,0)</f>
        <v>0</v>
      </c>
      <c r="K273" s="214" t="s">
        <v>1</v>
      </c>
      <c r="L273" s="219"/>
      <c r="M273" s="220" t="s">
        <v>1</v>
      </c>
      <c r="N273" s="221" t="s">
        <v>42</v>
      </c>
      <c r="O273" s="77"/>
      <c r="P273" s="183">
        <f>O273*H273</f>
        <v>0</v>
      </c>
      <c r="Q273" s="183">
        <v>0</v>
      </c>
      <c r="R273" s="183">
        <f>Q273*H273</f>
        <v>0</v>
      </c>
      <c r="S273" s="183">
        <v>0</v>
      </c>
      <c r="T273" s="184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185" t="s">
        <v>363</v>
      </c>
      <c r="AT273" s="185" t="s">
        <v>550</v>
      </c>
      <c r="AU273" s="185" t="s">
        <v>85</v>
      </c>
      <c r="AY273" s="19" t="s">
        <v>321</v>
      </c>
      <c r="BE273" s="186">
        <f>IF(N273="základní",J273,0)</f>
        <v>0</v>
      </c>
      <c r="BF273" s="186">
        <f>IF(N273="snížená",J273,0)</f>
        <v>0</v>
      </c>
      <c r="BG273" s="186">
        <f>IF(N273="zákl. přenesená",J273,0)</f>
        <v>0</v>
      </c>
      <c r="BH273" s="186">
        <f>IF(N273="sníž. přenesená",J273,0)</f>
        <v>0</v>
      </c>
      <c r="BI273" s="186">
        <f>IF(N273="nulová",J273,0)</f>
        <v>0</v>
      </c>
      <c r="BJ273" s="19" t="s">
        <v>8</v>
      </c>
      <c r="BK273" s="186">
        <f>ROUND(I273*H273,0)</f>
        <v>0</v>
      </c>
      <c r="BL273" s="19" t="s">
        <v>91</v>
      </c>
      <c r="BM273" s="185" t="s">
        <v>2088</v>
      </c>
    </row>
    <row r="274" s="2" customFormat="1" ht="16.5" customHeight="1">
      <c r="A274" s="38"/>
      <c r="B274" s="173"/>
      <c r="C274" s="212" t="s">
        <v>1257</v>
      </c>
      <c r="D274" s="212" t="s">
        <v>550</v>
      </c>
      <c r="E274" s="213" t="s">
        <v>3758</v>
      </c>
      <c r="F274" s="214" t="s">
        <v>3759</v>
      </c>
      <c r="G274" s="215" t="s">
        <v>497</v>
      </c>
      <c r="H274" s="216">
        <v>80</v>
      </c>
      <c r="I274" s="217"/>
      <c r="J274" s="218">
        <f>ROUND(I274*H274,0)</f>
        <v>0</v>
      </c>
      <c r="K274" s="214" t="s">
        <v>1</v>
      </c>
      <c r="L274" s="219"/>
      <c r="M274" s="220" t="s">
        <v>1</v>
      </c>
      <c r="N274" s="221" t="s">
        <v>42</v>
      </c>
      <c r="O274" s="77"/>
      <c r="P274" s="183">
        <f>O274*H274</f>
        <v>0</v>
      </c>
      <c r="Q274" s="183">
        <v>0</v>
      </c>
      <c r="R274" s="183">
        <f>Q274*H274</f>
        <v>0</v>
      </c>
      <c r="S274" s="183">
        <v>0</v>
      </c>
      <c r="T274" s="184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185" t="s">
        <v>363</v>
      </c>
      <c r="AT274" s="185" t="s">
        <v>550</v>
      </c>
      <c r="AU274" s="185" t="s">
        <v>85</v>
      </c>
      <c r="AY274" s="19" t="s">
        <v>321</v>
      </c>
      <c r="BE274" s="186">
        <f>IF(N274="základní",J274,0)</f>
        <v>0</v>
      </c>
      <c r="BF274" s="186">
        <f>IF(N274="snížená",J274,0)</f>
        <v>0</v>
      </c>
      <c r="BG274" s="186">
        <f>IF(N274="zákl. přenesená",J274,0)</f>
        <v>0</v>
      </c>
      <c r="BH274" s="186">
        <f>IF(N274="sníž. přenesená",J274,0)</f>
        <v>0</v>
      </c>
      <c r="BI274" s="186">
        <f>IF(N274="nulová",J274,0)</f>
        <v>0</v>
      </c>
      <c r="BJ274" s="19" t="s">
        <v>8</v>
      </c>
      <c r="BK274" s="186">
        <f>ROUND(I274*H274,0)</f>
        <v>0</v>
      </c>
      <c r="BL274" s="19" t="s">
        <v>91</v>
      </c>
      <c r="BM274" s="185" t="s">
        <v>2096</v>
      </c>
    </row>
    <row r="275" s="2" customFormat="1" ht="16.5" customHeight="1">
      <c r="A275" s="38"/>
      <c r="B275" s="173"/>
      <c r="C275" s="212" t="s">
        <v>1262</v>
      </c>
      <c r="D275" s="212" t="s">
        <v>550</v>
      </c>
      <c r="E275" s="213" t="s">
        <v>3760</v>
      </c>
      <c r="F275" s="214" t="s">
        <v>3761</v>
      </c>
      <c r="G275" s="215" t="s">
        <v>497</v>
      </c>
      <c r="H275" s="216">
        <v>150</v>
      </c>
      <c r="I275" s="217"/>
      <c r="J275" s="218">
        <f>ROUND(I275*H275,0)</f>
        <v>0</v>
      </c>
      <c r="K275" s="214" t="s">
        <v>1</v>
      </c>
      <c r="L275" s="219"/>
      <c r="M275" s="220" t="s">
        <v>1</v>
      </c>
      <c r="N275" s="221" t="s">
        <v>42</v>
      </c>
      <c r="O275" s="77"/>
      <c r="P275" s="183">
        <f>O275*H275</f>
        <v>0</v>
      </c>
      <c r="Q275" s="183">
        <v>0</v>
      </c>
      <c r="R275" s="183">
        <f>Q275*H275</f>
        <v>0</v>
      </c>
      <c r="S275" s="183">
        <v>0</v>
      </c>
      <c r="T275" s="184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185" t="s">
        <v>363</v>
      </c>
      <c r="AT275" s="185" t="s">
        <v>550</v>
      </c>
      <c r="AU275" s="185" t="s">
        <v>85</v>
      </c>
      <c r="AY275" s="19" t="s">
        <v>321</v>
      </c>
      <c r="BE275" s="186">
        <f>IF(N275="základní",J275,0)</f>
        <v>0</v>
      </c>
      <c r="BF275" s="186">
        <f>IF(N275="snížená",J275,0)</f>
        <v>0</v>
      </c>
      <c r="BG275" s="186">
        <f>IF(N275="zákl. přenesená",J275,0)</f>
        <v>0</v>
      </c>
      <c r="BH275" s="186">
        <f>IF(N275="sníž. přenesená",J275,0)</f>
        <v>0</v>
      </c>
      <c r="BI275" s="186">
        <f>IF(N275="nulová",J275,0)</f>
        <v>0</v>
      </c>
      <c r="BJ275" s="19" t="s">
        <v>8</v>
      </c>
      <c r="BK275" s="186">
        <f>ROUND(I275*H275,0)</f>
        <v>0</v>
      </c>
      <c r="BL275" s="19" t="s">
        <v>91</v>
      </c>
      <c r="BM275" s="185" t="s">
        <v>2104</v>
      </c>
    </row>
    <row r="276" s="2" customFormat="1" ht="16.5" customHeight="1">
      <c r="A276" s="38"/>
      <c r="B276" s="173"/>
      <c r="C276" s="212" t="s">
        <v>1271</v>
      </c>
      <c r="D276" s="212" t="s">
        <v>550</v>
      </c>
      <c r="E276" s="213" t="s">
        <v>3762</v>
      </c>
      <c r="F276" s="214" t="s">
        <v>3763</v>
      </c>
      <c r="G276" s="215" t="s">
        <v>497</v>
      </c>
      <c r="H276" s="216">
        <v>860</v>
      </c>
      <c r="I276" s="217"/>
      <c r="J276" s="218">
        <f>ROUND(I276*H276,0)</f>
        <v>0</v>
      </c>
      <c r="K276" s="214" t="s">
        <v>1</v>
      </c>
      <c r="L276" s="219"/>
      <c r="M276" s="220" t="s">
        <v>1</v>
      </c>
      <c r="N276" s="221" t="s">
        <v>42</v>
      </c>
      <c r="O276" s="77"/>
      <c r="P276" s="183">
        <f>O276*H276</f>
        <v>0</v>
      </c>
      <c r="Q276" s="183">
        <v>0</v>
      </c>
      <c r="R276" s="183">
        <f>Q276*H276</f>
        <v>0</v>
      </c>
      <c r="S276" s="183">
        <v>0</v>
      </c>
      <c r="T276" s="184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185" t="s">
        <v>363</v>
      </c>
      <c r="AT276" s="185" t="s">
        <v>550</v>
      </c>
      <c r="AU276" s="185" t="s">
        <v>85</v>
      </c>
      <c r="AY276" s="19" t="s">
        <v>321</v>
      </c>
      <c r="BE276" s="186">
        <f>IF(N276="základní",J276,0)</f>
        <v>0</v>
      </c>
      <c r="BF276" s="186">
        <f>IF(N276="snížená",J276,0)</f>
        <v>0</v>
      </c>
      <c r="BG276" s="186">
        <f>IF(N276="zákl. přenesená",J276,0)</f>
        <v>0</v>
      </c>
      <c r="BH276" s="186">
        <f>IF(N276="sníž. přenesená",J276,0)</f>
        <v>0</v>
      </c>
      <c r="BI276" s="186">
        <f>IF(N276="nulová",J276,0)</f>
        <v>0</v>
      </c>
      <c r="BJ276" s="19" t="s">
        <v>8</v>
      </c>
      <c r="BK276" s="186">
        <f>ROUND(I276*H276,0)</f>
        <v>0</v>
      </c>
      <c r="BL276" s="19" t="s">
        <v>91</v>
      </c>
      <c r="BM276" s="185" t="s">
        <v>2112</v>
      </c>
    </row>
    <row r="277" s="2" customFormat="1" ht="16.5" customHeight="1">
      <c r="A277" s="38"/>
      <c r="B277" s="173"/>
      <c r="C277" s="212" t="s">
        <v>1276</v>
      </c>
      <c r="D277" s="212" t="s">
        <v>550</v>
      </c>
      <c r="E277" s="213" t="s">
        <v>3764</v>
      </c>
      <c r="F277" s="214" t="s">
        <v>3765</v>
      </c>
      <c r="G277" s="215" t="s">
        <v>497</v>
      </c>
      <c r="H277" s="216">
        <v>240</v>
      </c>
      <c r="I277" s="217"/>
      <c r="J277" s="218">
        <f>ROUND(I277*H277,0)</f>
        <v>0</v>
      </c>
      <c r="K277" s="214" t="s">
        <v>1</v>
      </c>
      <c r="L277" s="219"/>
      <c r="M277" s="220" t="s">
        <v>1</v>
      </c>
      <c r="N277" s="221" t="s">
        <v>42</v>
      </c>
      <c r="O277" s="77"/>
      <c r="P277" s="183">
        <f>O277*H277</f>
        <v>0</v>
      </c>
      <c r="Q277" s="183">
        <v>0</v>
      </c>
      <c r="R277" s="183">
        <f>Q277*H277</f>
        <v>0</v>
      </c>
      <c r="S277" s="183">
        <v>0</v>
      </c>
      <c r="T277" s="184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185" t="s">
        <v>363</v>
      </c>
      <c r="AT277" s="185" t="s">
        <v>550</v>
      </c>
      <c r="AU277" s="185" t="s">
        <v>85</v>
      </c>
      <c r="AY277" s="19" t="s">
        <v>321</v>
      </c>
      <c r="BE277" s="186">
        <f>IF(N277="základní",J277,0)</f>
        <v>0</v>
      </c>
      <c r="BF277" s="186">
        <f>IF(N277="snížená",J277,0)</f>
        <v>0</v>
      </c>
      <c r="BG277" s="186">
        <f>IF(N277="zákl. přenesená",J277,0)</f>
        <v>0</v>
      </c>
      <c r="BH277" s="186">
        <f>IF(N277="sníž. přenesená",J277,0)</f>
        <v>0</v>
      </c>
      <c r="BI277" s="186">
        <f>IF(N277="nulová",J277,0)</f>
        <v>0</v>
      </c>
      <c r="BJ277" s="19" t="s">
        <v>8</v>
      </c>
      <c r="BK277" s="186">
        <f>ROUND(I277*H277,0)</f>
        <v>0</v>
      </c>
      <c r="BL277" s="19" t="s">
        <v>91</v>
      </c>
      <c r="BM277" s="185" t="s">
        <v>2122</v>
      </c>
    </row>
    <row r="278" s="2" customFormat="1" ht="16.5" customHeight="1">
      <c r="A278" s="38"/>
      <c r="B278" s="173"/>
      <c r="C278" s="212" t="s">
        <v>1284</v>
      </c>
      <c r="D278" s="212" t="s">
        <v>550</v>
      </c>
      <c r="E278" s="213" t="s">
        <v>3766</v>
      </c>
      <c r="F278" s="214" t="s">
        <v>3767</v>
      </c>
      <c r="G278" s="215" t="s">
        <v>497</v>
      </c>
      <c r="H278" s="216">
        <v>960</v>
      </c>
      <c r="I278" s="217"/>
      <c r="J278" s="218">
        <f>ROUND(I278*H278,0)</f>
        <v>0</v>
      </c>
      <c r="K278" s="214" t="s">
        <v>1</v>
      </c>
      <c r="L278" s="219"/>
      <c r="M278" s="220" t="s">
        <v>1</v>
      </c>
      <c r="N278" s="221" t="s">
        <v>42</v>
      </c>
      <c r="O278" s="77"/>
      <c r="P278" s="183">
        <f>O278*H278</f>
        <v>0</v>
      </c>
      <c r="Q278" s="183">
        <v>0</v>
      </c>
      <c r="R278" s="183">
        <f>Q278*H278</f>
        <v>0</v>
      </c>
      <c r="S278" s="183">
        <v>0</v>
      </c>
      <c r="T278" s="184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185" t="s">
        <v>363</v>
      </c>
      <c r="AT278" s="185" t="s">
        <v>550</v>
      </c>
      <c r="AU278" s="185" t="s">
        <v>85</v>
      </c>
      <c r="AY278" s="19" t="s">
        <v>321</v>
      </c>
      <c r="BE278" s="186">
        <f>IF(N278="základní",J278,0)</f>
        <v>0</v>
      </c>
      <c r="BF278" s="186">
        <f>IF(N278="snížená",J278,0)</f>
        <v>0</v>
      </c>
      <c r="BG278" s="186">
        <f>IF(N278="zákl. přenesená",J278,0)</f>
        <v>0</v>
      </c>
      <c r="BH278" s="186">
        <f>IF(N278="sníž. přenesená",J278,0)</f>
        <v>0</v>
      </c>
      <c r="BI278" s="186">
        <f>IF(N278="nulová",J278,0)</f>
        <v>0</v>
      </c>
      <c r="BJ278" s="19" t="s">
        <v>8</v>
      </c>
      <c r="BK278" s="186">
        <f>ROUND(I278*H278,0)</f>
        <v>0</v>
      </c>
      <c r="BL278" s="19" t="s">
        <v>91</v>
      </c>
      <c r="BM278" s="185" t="s">
        <v>2139</v>
      </c>
    </row>
    <row r="279" s="2" customFormat="1" ht="16.5" customHeight="1">
      <c r="A279" s="38"/>
      <c r="B279" s="173"/>
      <c r="C279" s="212" t="s">
        <v>1290</v>
      </c>
      <c r="D279" s="212" t="s">
        <v>550</v>
      </c>
      <c r="E279" s="213" t="s">
        <v>3768</v>
      </c>
      <c r="F279" s="214" t="s">
        <v>3769</v>
      </c>
      <c r="G279" s="215" t="s">
        <v>497</v>
      </c>
      <c r="H279" s="216">
        <v>90</v>
      </c>
      <c r="I279" s="217"/>
      <c r="J279" s="218">
        <f>ROUND(I279*H279,0)</f>
        <v>0</v>
      </c>
      <c r="K279" s="214" t="s">
        <v>1</v>
      </c>
      <c r="L279" s="219"/>
      <c r="M279" s="220" t="s">
        <v>1</v>
      </c>
      <c r="N279" s="221" t="s">
        <v>42</v>
      </c>
      <c r="O279" s="77"/>
      <c r="P279" s="183">
        <f>O279*H279</f>
        <v>0</v>
      </c>
      <c r="Q279" s="183">
        <v>0</v>
      </c>
      <c r="R279" s="183">
        <f>Q279*H279</f>
        <v>0</v>
      </c>
      <c r="S279" s="183">
        <v>0</v>
      </c>
      <c r="T279" s="184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185" t="s">
        <v>363</v>
      </c>
      <c r="AT279" s="185" t="s">
        <v>550</v>
      </c>
      <c r="AU279" s="185" t="s">
        <v>85</v>
      </c>
      <c r="AY279" s="19" t="s">
        <v>321</v>
      </c>
      <c r="BE279" s="186">
        <f>IF(N279="základní",J279,0)</f>
        <v>0</v>
      </c>
      <c r="BF279" s="186">
        <f>IF(N279="snížená",J279,0)</f>
        <v>0</v>
      </c>
      <c r="BG279" s="186">
        <f>IF(N279="zákl. přenesená",J279,0)</f>
        <v>0</v>
      </c>
      <c r="BH279" s="186">
        <f>IF(N279="sníž. přenesená",J279,0)</f>
        <v>0</v>
      </c>
      <c r="BI279" s="186">
        <f>IF(N279="nulová",J279,0)</f>
        <v>0</v>
      </c>
      <c r="BJ279" s="19" t="s">
        <v>8</v>
      </c>
      <c r="BK279" s="186">
        <f>ROUND(I279*H279,0)</f>
        <v>0</v>
      </c>
      <c r="BL279" s="19" t="s">
        <v>91</v>
      </c>
      <c r="BM279" s="185" t="s">
        <v>2151</v>
      </c>
    </row>
    <row r="280" s="2" customFormat="1" ht="16.5" customHeight="1">
      <c r="A280" s="38"/>
      <c r="B280" s="173"/>
      <c r="C280" s="212" t="s">
        <v>1299</v>
      </c>
      <c r="D280" s="212" t="s">
        <v>550</v>
      </c>
      <c r="E280" s="213" t="s">
        <v>3770</v>
      </c>
      <c r="F280" s="214" t="s">
        <v>3771</v>
      </c>
      <c r="G280" s="215" t="s">
        <v>497</v>
      </c>
      <c r="H280" s="216">
        <v>40</v>
      </c>
      <c r="I280" s="217"/>
      <c r="J280" s="218">
        <f>ROUND(I280*H280,0)</f>
        <v>0</v>
      </c>
      <c r="K280" s="214" t="s">
        <v>1</v>
      </c>
      <c r="L280" s="219"/>
      <c r="M280" s="220" t="s">
        <v>1</v>
      </c>
      <c r="N280" s="221" t="s">
        <v>42</v>
      </c>
      <c r="O280" s="77"/>
      <c r="P280" s="183">
        <f>O280*H280</f>
        <v>0</v>
      </c>
      <c r="Q280" s="183">
        <v>0</v>
      </c>
      <c r="R280" s="183">
        <f>Q280*H280</f>
        <v>0</v>
      </c>
      <c r="S280" s="183">
        <v>0</v>
      </c>
      <c r="T280" s="184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185" t="s">
        <v>363</v>
      </c>
      <c r="AT280" s="185" t="s">
        <v>550</v>
      </c>
      <c r="AU280" s="185" t="s">
        <v>85</v>
      </c>
      <c r="AY280" s="19" t="s">
        <v>321</v>
      </c>
      <c r="BE280" s="186">
        <f>IF(N280="základní",J280,0)</f>
        <v>0</v>
      </c>
      <c r="BF280" s="186">
        <f>IF(N280="snížená",J280,0)</f>
        <v>0</v>
      </c>
      <c r="BG280" s="186">
        <f>IF(N280="zákl. přenesená",J280,0)</f>
        <v>0</v>
      </c>
      <c r="BH280" s="186">
        <f>IF(N280="sníž. přenesená",J280,0)</f>
        <v>0</v>
      </c>
      <c r="BI280" s="186">
        <f>IF(N280="nulová",J280,0)</f>
        <v>0</v>
      </c>
      <c r="BJ280" s="19" t="s">
        <v>8</v>
      </c>
      <c r="BK280" s="186">
        <f>ROUND(I280*H280,0)</f>
        <v>0</v>
      </c>
      <c r="BL280" s="19" t="s">
        <v>91</v>
      </c>
      <c r="BM280" s="185" t="s">
        <v>2161</v>
      </c>
    </row>
    <row r="281" s="2" customFormat="1" ht="16.5" customHeight="1">
      <c r="A281" s="38"/>
      <c r="B281" s="173"/>
      <c r="C281" s="212" t="s">
        <v>1305</v>
      </c>
      <c r="D281" s="212" t="s">
        <v>550</v>
      </c>
      <c r="E281" s="213" t="s">
        <v>3772</v>
      </c>
      <c r="F281" s="214" t="s">
        <v>3773</v>
      </c>
      <c r="G281" s="215" t="s">
        <v>497</v>
      </c>
      <c r="H281" s="216">
        <v>30</v>
      </c>
      <c r="I281" s="217"/>
      <c r="J281" s="218">
        <f>ROUND(I281*H281,0)</f>
        <v>0</v>
      </c>
      <c r="K281" s="214" t="s">
        <v>1</v>
      </c>
      <c r="L281" s="219"/>
      <c r="M281" s="220" t="s">
        <v>1</v>
      </c>
      <c r="N281" s="221" t="s">
        <v>42</v>
      </c>
      <c r="O281" s="77"/>
      <c r="P281" s="183">
        <f>O281*H281</f>
        <v>0</v>
      </c>
      <c r="Q281" s="183">
        <v>0</v>
      </c>
      <c r="R281" s="183">
        <f>Q281*H281</f>
        <v>0</v>
      </c>
      <c r="S281" s="183">
        <v>0</v>
      </c>
      <c r="T281" s="184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185" t="s">
        <v>363</v>
      </c>
      <c r="AT281" s="185" t="s">
        <v>550</v>
      </c>
      <c r="AU281" s="185" t="s">
        <v>85</v>
      </c>
      <c r="AY281" s="19" t="s">
        <v>321</v>
      </c>
      <c r="BE281" s="186">
        <f>IF(N281="základní",J281,0)</f>
        <v>0</v>
      </c>
      <c r="BF281" s="186">
        <f>IF(N281="snížená",J281,0)</f>
        <v>0</v>
      </c>
      <c r="BG281" s="186">
        <f>IF(N281="zákl. přenesená",J281,0)</f>
        <v>0</v>
      </c>
      <c r="BH281" s="186">
        <f>IF(N281="sníž. přenesená",J281,0)</f>
        <v>0</v>
      </c>
      <c r="BI281" s="186">
        <f>IF(N281="nulová",J281,0)</f>
        <v>0</v>
      </c>
      <c r="BJ281" s="19" t="s">
        <v>8</v>
      </c>
      <c r="BK281" s="186">
        <f>ROUND(I281*H281,0)</f>
        <v>0</v>
      </c>
      <c r="BL281" s="19" t="s">
        <v>91</v>
      </c>
      <c r="BM281" s="185" t="s">
        <v>2173</v>
      </c>
    </row>
    <row r="282" s="2" customFormat="1" ht="16.5" customHeight="1">
      <c r="A282" s="38"/>
      <c r="B282" s="173"/>
      <c r="C282" s="212" t="s">
        <v>1314</v>
      </c>
      <c r="D282" s="212" t="s">
        <v>550</v>
      </c>
      <c r="E282" s="213" t="s">
        <v>3774</v>
      </c>
      <c r="F282" s="214" t="s">
        <v>3775</v>
      </c>
      <c r="G282" s="215" t="s">
        <v>497</v>
      </c>
      <c r="H282" s="216">
        <v>2000</v>
      </c>
      <c r="I282" s="217"/>
      <c r="J282" s="218">
        <f>ROUND(I282*H282,0)</f>
        <v>0</v>
      </c>
      <c r="K282" s="214" t="s">
        <v>1</v>
      </c>
      <c r="L282" s="219"/>
      <c r="M282" s="220" t="s">
        <v>1</v>
      </c>
      <c r="N282" s="221" t="s">
        <v>42</v>
      </c>
      <c r="O282" s="77"/>
      <c r="P282" s="183">
        <f>O282*H282</f>
        <v>0</v>
      </c>
      <c r="Q282" s="183">
        <v>0</v>
      </c>
      <c r="R282" s="183">
        <f>Q282*H282</f>
        <v>0</v>
      </c>
      <c r="S282" s="183">
        <v>0</v>
      </c>
      <c r="T282" s="184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185" t="s">
        <v>363</v>
      </c>
      <c r="AT282" s="185" t="s">
        <v>550</v>
      </c>
      <c r="AU282" s="185" t="s">
        <v>85</v>
      </c>
      <c r="AY282" s="19" t="s">
        <v>321</v>
      </c>
      <c r="BE282" s="186">
        <f>IF(N282="základní",J282,0)</f>
        <v>0</v>
      </c>
      <c r="BF282" s="186">
        <f>IF(N282="snížená",J282,0)</f>
        <v>0</v>
      </c>
      <c r="BG282" s="186">
        <f>IF(N282="zákl. přenesená",J282,0)</f>
        <v>0</v>
      </c>
      <c r="BH282" s="186">
        <f>IF(N282="sníž. přenesená",J282,0)</f>
        <v>0</v>
      </c>
      <c r="BI282" s="186">
        <f>IF(N282="nulová",J282,0)</f>
        <v>0</v>
      </c>
      <c r="BJ282" s="19" t="s">
        <v>8</v>
      </c>
      <c r="BK282" s="186">
        <f>ROUND(I282*H282,0)</f>
        <v>0</v>
      </c>
      <c r="BL282" s="19" t="s">
        <v>91</v>
      </c>
      <c r="BM282" s="185" t="s">
        <v>2184</v>
      </c>
    </row>
    <row r="283" s="2" customFormat="1" ht="16.5" customHeight="1">
      <c r="A283" s="38"/>
      <c r="B283" s="173"/>
      <c r="C283" s="212" t="s">
        <v>1324</v>
      </c>
      <c r="D283" s="212" t="s">
        <v>550</v>
      </c>
      <c r="E283" s="213" t="s">
        <v>3776</v>
      </c>
      <c r="F283" s="214" t="s">
        <v>3777</v>
      </c>
      <c r="G283" s="215" t="s">
        <v>497</v>
      </c>
      <c r="H283" s="216">
        <v>160</v>
      </c>
      <c r="I283" s="217"/>
      <c r="J283" s="218">
        <f>ROUND(I283*H283,0)</f>
        <v>0</v>
      </c>
      <c r="K283" s="214" t="s">
        <v>1</v>
      </c>
      <c r="L283" s="219"/>
      <c r="M283" s="220" t="s">
        <v>1</v>
      </c>
      <c r="N283" s="221" t="s">
        <v>42</v>
      </c>
      <c r="O283" s="77"/>
      <c r="P283" s="183">
        <f>O283*H283</f>
        <v>0</v>
      </c>
      <c r="Q283" s="183">
        <v>0</v>
      </c>
      <c r="R283" s="183">
        <f>Q283*H283</f>
        <v>0</v>
      </c>
      <c r="S283" s="183">
        <v>0</v>
      </c>
      <c r="T283" s="184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185" t="s">
        <v>363</v>
      </c>
      <c r="AT283" s="185" t="s">
        <v>550</v>
      </c>
      <c r="AU283" s="185" t="s">
        <v>85</v>
      </c>
      <c r="AY283" s="19" t="s">
        <v>321</v>
      </c>
      <c r="BE283" s="186">
        <f>IF(N283="základní",J283,0)</f>
        <v>0</v>
      </c>
      <c r="BF283" s="186">
        <f>IF(N283="snížená",J283,0)</f>
        <v>0</v>
      </c>
      <c r="BG283" s="186">
        <f>IF(N283="zákl. přenesená",J283,0)</f>
        <v>0</v>
      </c>
      <c r="BH283" s="186">
        <f>IF(N283="sníž. přenesená",J283,0)</f>
        <v>0</v>
      </c>
      <c r="BI283" s="186">
        <f>IF(N283="nulová",J283,0)</f>
        <v>0</v>
      </c>
      <c r="BJ283" s="19" t="s">
        <v>8</v>
      </c>
      <c r="BK283" s="186">
        <f>ROUND(I283*H283,0)</f>
        <v>0</v>
      </c>
      <c r="BL283" s="19" t="s">
        <v>91</v>
      </c>
      <c r="BM283" s="185" t="s">
        <v>2199</v>
      </c>
    </row>
    <row r="284" s="2" customFormat="1" ht="24.15" customHeight="1">
      <c r="A284" s="38"/>
      <c r="B284" s="173"/>
      <c r="C284" s="212" t="s">
        <v>1331</v>
      </c>
      <c r="D284" s="212" t="s">
        <v>550</v>
      </c>
      <c r="E284" s="213" t="s">
        <v>3778</v>
      </c>
      <c r="F284" s="214" t="s">
        <v>3779</v>
      </c>
      <c r="G284" s="215" t="s">
        <v>3505</v>
      </c>
      <c r="H284" s="216">
        <v>1</v>
      </c>
      <c r="I284" s="217"/>
      <c r="J284" s="218">
        <f>ROUND(I284*H284,0)</f>
        <v>0</v>
      </c>
      <c r="K284" s="214" t="s">
        <v>1</v>
      </c>
      <c r="L284" s="219"/>
      <c r="M284" s="220" t="s">
        <v>1</v>
      </c>
      <c r="N284" s="221" t="s">
        <v>42</v>
      </c>
      <c r="O284" s="77"/>
      <c r="P284" s="183">
        <f>O284*H284</f>
        <v>0</v>
      </c>
      <c r="Q284" s="183">
        <v>0</v>
      </c>
      <c r="R284" s="183">
        <f>Q284*H284</f>
        <v>0</v>
      </c>
      <c r="S284" s="183">
        <v>0</v>
      </c>
      <c r="T284" s="184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185" t="s">
        <v>363</v>
      </c>
      <c r="AT284" s="185" t="s">
        <v>550</v>
      </c>
      <c r="AU284" s="185" t="s">
        <v>85</v>
      </c>
      <c r="AY284" s="19" t="s">
        <v>321</v>
      </c>
      <c r="BE284" s="186">
        <f>IF(N284="základní",J284,0)</f>
        <v>0</v>
      </c>
      <c r="BF284" s="186">
        <f>IF(N284="snížená",J284,0)</f>
        <v>0</v>
      </c>
      <c r="BG284" s="186">
        <f>IF(N284="zákl. přenesená",J284,0)</f>
        <v>0</v>
      </c>
      <c r="BH284" s="186">
        <f>IF(N284="sníž. přenesená",J284,0)</f>
        <v>0</v>
      </c>
      <c r="BI284" s="186">
        <f>IF(N284="nulová",J284,0)</f>
        <v>0</v>
      </c>
      <c r="BJ284" s="19" t="s">
        <v>8</v>
      </c>
      <c r="BK284" s="186">
        <f>ROUND(I284*H284,0)</f>
        <v>0</v>
      </c>
      <c r="BL284" s="19" t="s">
        <v>91</v>
      </c>
      <c r="BM284" s="185" t="s">
        <v>2213</v>
      </c>
    </row>
    <row r="285" s="2" customFormat="1" ht="16.5" customHeight="1">
      <c r="A285" s="38"/>
      <c r="B285" s="173"/>
      <c r="C285" s="212" t="s">
        <v>1336</v>
      </c>
      <c r="D285" s="212" t="s">
        <v>550</v>
      </c>
      <c r="E285" s="213" t="s">
        <v>3780</v>
      </c>
      <c r="F285" s="214" t="s">
        <v>3781</v>
      </c>
      <c r="G285" s="215" t="s">
        <v>3505</v>
      </c>
      <c r="H285" s="216">
        <v>2</v>
      </c>
      <c r="I285" s="217"/>
      <c r="J285" s="218">
        <f>ROUND(I285*H285,0)</f>
        <v>0</v>
      </c>
      <c r="K285" s="214" t="s">
        <v>1</v>
      </c>
      <c r="L285" s="219"/>
      <c r="M285" s="220" t="s">
        <v>1</v>
      </c>
      <c r="N285" s="221" t="s">
        <v>42</v>
      </c>
      <c r="O285" s="77"/>
      <c r="P285" s="183">
        <f>O285*H285</f>
        <v>0</v>
      </c>
      <c r="Q285" s="183">
        <v>0</v>
      </c>
      <c r="R285" s="183">
        <f>Q285*H285</f>
        <v>0</v>
      </c>
      <c r="S285" s="183">
        <v>0</v>
      </c>
      <c r="T285" s="184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185" t="s">
        <v>363</v>
      </c>
      <c r="AT285" s="185" t="s">
        <v>550</v>
      </c>
      <c r="AU285" s="185" t="s">
        <v>85</v>
      </c>
      <c r="AY285" s="19" t="s">
        <v>321</v>
      </c>
      <c r="BE285" s="186">
        <f>IF(N285="základní",J285,0)</f>
        <v>0</v>
      </c>
      <c r="BF285" s="186">
        <f>IF(N285="snížená",J285,0)</f>
        <v>0</v>
      </c>
      <c r="BG285" s="186">
        <f>IF(N285="zákl. přenesená",J285,0)</f>
        <v>0</v>
      </c>
      <c r="BH285" s="186">
        <f>IF(N285="sníž. přenesená",J285,0)</f>
        <v>0</v>
      </c>
      <c r="BI285" s="186">
        <f>IF(N285="nulová",J285,0)</f>
        <v>0</v>
      </c>
      <c r="BJ285" s="19" t="s">
        <v>8</v>
      </c>
      <c r="BK285" s="186">
        <f>ROUND(I285*H285,0)</f>
        <v>0</v>
      </c>
      <c r="BL285" s="19" t="s">
        <v>91</v>
      </c>
      <c r="BM285" s="185" t="s">
        <v>2222</v>
      </c>
    </row>
    <row r="286" s="2" customFormat="1" ht="24.15" customHeight="1">
      <c r="A286" s="38"/>
      <c r="B286" s="173"/>
      <c r="C286" s="212" t="s">
        <v>1341</v>
      </c>
      <c r="D286" s="212" t="s">
        <v>550</v>
      </c>
      <c r="E286" s="213" t="s">
        <v>3782</v>
      </c>
      <c r="F286" s="214" t="s">
        <v>3783</v>
      </c>
      <c r="G286" s="215" t="s">
        <v>3505</v>
      </c>
      <c r="H286" s="216">
        <v>1</v>
      </c>
      <c r="I286" s="217"/>
      <c r="J286" s="218">
        <f>ROUND(I286*H286,0)</f>
        <v>0</v>
      </c>
      <c r="K286" s="214" t="s">
        <v>1</v>
      </c>
      <c r="L286" s="219"/>
      <c r="M286" s="220" t="s">
        <v>1</v>
      </c>
      <c r="N286" s="221" t="s">
        <v>42</v>
      </c>
      <c r="O286" s="77"/>
      <c r="P286" s="183">
        <f>O286*H286</f>
        <v>0</v>
      </c>
      <c r="Q286" s="183">
        <v>0</v>
      </c>
      <c r="R286" s="183">
        <f>Q286*H286</f>
        <v>0</v>
      </c>
      <c r="S286" s="183">
        <v>0</v>
      </c>
      <c r="T286" s="184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185" t="s">
        <v>363</v>
      </c>
      <c r="AT286" s="185" t="s">
        <v>550</v>
      </c>
      <c r="AU286" s="185" t="s">
        <v>85</v>
      </c>
      <c r="AY286" s="19" t="s">
        <v>321</v>
      </c>
      <c r="BE286" s="186">
        <f>IF(N286="základní",J286,0)</f>
        <v>0</v>
      </c>
      <c r="BF286" s="186">
        <f>IF(N286="snížená",J286,0)</f>
        <v>0</v>
      </c>
      <c r="BG286" s="186">
        <f>IF(N286="zákl. přenesená",J286,0)</f>
        <v>0</v>
      </c>
      <c r="BH286" s="186">
        <f>IF(N286="sníž. přenesená",J286,0)</f>
        <v>0</v>
      </c>
      <c r="BI286" s="186">
        <f>IF(N286="nulová",J286,0)</f>
        <v>0</v>
      </c>
      <c r="BJ286" s="19" t="s">
        <v>8</v>
      </c>
      <c r="BK286" s="186">
        <f>ROUND(I286*H286,0)</f>
        <v>0</v>
      </c>
      <c r="BL286" s="19" t="s">
        <v>91</v>
      </c>
      <c r="BM286" s="185" t="s">
        <v>2237</v>
      </c>
    </row>
    <row r="287" s="2" customFormat="1" ht="16.5" customHeight="1">
      <c r="A287" s="38"/>
      <c r="B287" s="173"/>
      <c r="C287" s="212" t="s">
        <v>1346</v>
      </c>
      <c r="D287" s="212" t="s">
        <v>550</v>
      </c>
      <c r="E287" s="213" t="s">
        <v>3784</v>
      </c>
      <c r="F287" s="214" t="s">
        <v>3785</v>
      </c>
      <c r="G287" s="215" t="s">
        <v>3505</v>
      </c>
      <c r="H287" s="216">
        <v>1</v>
      </c>
      <c r="I287" s="217"/>
      <c r="J287" s="218">
        <f>ROUND(I287*H287,0)</f>
        <v>0</v>
      </c>
      <c r="K287" s="214" t="s">
        <v>1</v>
      </c>
      <c r="L287" s="219"/>
      <c r="M287" s="220" t="s">
        <v>1</v>
      </c>
      <c r="N287" s="221" t="s">
        <v>42</v>
      </c>
      <c r="O287" s="77"/>
      <c r="P287" s="183">
        <f>O287*H287</f>
        <v>0</v>
      </c>
      <c r="Q287" s="183">
        <v>0</v>
      </c>
      <c r="R287" s="183">
        <f>Q287*H287</f>
        <v>0</v>
      </c>
      <c r="S287" s="183">
        <v>0</v>
      </c>
      <c r="T287" s="184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185" t="s">
        <v>363</v>
      </c>
      <c r="AT287" s="185" t="s">
        <v>550</v>
      </c>
      <c r="AU287" s="185" t="s">
        <v>85</v>
      </c>
      <c r="AY287" s="19" t="s">
        <v>321</v>
      </c>
      <c r="BE287" s="186">
        <f>IF(N287="základní",J287,0)</f>
        <v>0</v>
      </c>
      <c r="BF287" s="186">
        <f>IF(N287="snížená",J287,0)</f>
        <v>0</v>
      </c>
      <c r="BG287" s="186">
        <f>IF(N287="zákl. přenesená",J287,0)</f>
        <v>0</v>
      </c>
      <c r="BH287" s="186">
        <f>IF(N287="sníž. přenesená",J287,0)</f>
        <v>0</v>
      </c>
      <c r="BI287" s="186">
        <f>IF(N287="nulová",J287,0)</f>
        <v>0</v>
      </c>
      <c r="BJ287" s="19" t="s">
        <v>8</v>
      </c>
      <c r="BK287" s="186">
        <f>ROUND(I287*H287,0)</f>
        <v>0</v>
      </c>
      <c r="BL287" s="19" t="s">
        <v>91</v>
      </c>
      <c r="BM287" s="185" t="s">
        <v>2247</v>
      </c>
    </row>
    <row r="288" s="2" customFormat="1" ht="16.5" customHeight="1">
      <c r="A288" s="38"/>
      <c r="B288" s="173"/>
      <c r="C288" s="212" t="s">
        <v>1351</v>
      </c>
      <c r="D288" s="212" t="s">
        <v>550</v>
      </c>
      <c r="E288" s="213" t="s">
        <v>3786</v>
      </c>
      <c r="F288" s="214" t="s">
        <v>3787</v>
      </c>
      <c r="G288" s="215" t="s">
        <v>3505</v>
      </c>
      <c r="H288" s="216">
        <v>1</v>
      </c>
      <c r="I288" s="217"/>
      <c r="J288" s="218">
        <f>ROUND(I288*H288,0)</f>
        <v>0</v>
      </c>
      <c r="K288" s="214" t="s">
        <v>1</v>
      </c>
      <c r="L288" s="219"/>
      <c r="M288" s="220" t="s">
        <v>1</v>
      </c>
      <c r="N288" s="221" t="s">
        <v>42</v>
      </c>
      <c r="O288" s="77"/>
      <c r="P288" s="183">
        <f>O288*H288</f>
        <v>0</v>
      </c>
      <c r="Q288" s="183">
        <v>0</v>
      </c>
      <c r="R288" s="183">
        <f>Q288*H288</f>
        <v>0</v>
      </c>
      <c r="S288" s="183">
        <v>0</v>
      </c>
      <c r="T288" s="184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185" t="s">
        <v>363</v>
      </c>
      <c r="AT288" s="185" t="s">
        <v>550</v>
      </c>
      <c r="AU288" s="185" t="s">
        <v>85</v>
      </c>
      <c r="AY288" s="19" t="s">
        <v>321</v>
      </c>
      <c r="BE288" s="186">
        <f>IF(N288="základní",J288,0)</f>
        <v>0</v>
      </c>
      <c r="BF288" s="186">
        <f>IF(N288="snížená",J288,0)</f>
        <v>0</v>
      </c>
      <c r="BG288" s="186">
        <f>IF(N288="zákl. přenesená",J288,0)</f>
        <v>0</v>
      </c>
      <c r="BH288" s="186">
        <f>IF(N288="sníž. přenesená",J288,0)</f>
        <v>0</v>
      </c>
      <c r="BI288" s="186">
        <f>IF(N288="nulová",J288,0)</f>
        <v>0</v>
      </c>
      <c r="BJ288" s="19" t="s">
        <v>8</v>
      </c>
      <c r="BK288" s="186">
        <f>ROUND(I288*H288,0)</f>
        <v>0</v>
      </c>
      <c r="BL288" s="19" t="s">
        <v>91</v>
      </c>
      <c r="BM288" s="185" t="s">
        <v>2258</v>
      </c>
    </row>
    <row r="289" s="2" customFormat="1" ht="24.15" customHeight="1">
      <c r="A289" s="38"/>
      <c r="B289" s="173"/>
      <c r="C289" s="212" t="s">
        <v>1364</v>
      </c>
      <c r="D289" s="212" t="s">
        <v>550</v>
      </c>
      <c r="E289" s="213" t="s">
        <v>3788</v>
      </c>
      <c r="F289" s="214" t="s">
        <v>3789</v>
      </c>
      <c r="G289" s="215" t="s">
        <v>3505</v>
      </c>
      <c r="H289" s="216">
        <v>1</v>
      </c>
      <c r="I289" s="217"/>
      <c r="J289" s="218">
        <f>ROUND(I289*H289,0)</f>
        <v>0</v>
      </c>
      <c r="K289" s="214" t="s">
        <v>1</v>
      </c>
      <c r="L289" s="219"/>
      <c r="M289" s="220" t="s">
        <v>1</v>
      </c>
      <c r="N289" s="221" t="s">
        <v>42</v>
      </c>
      <c r="O289" s="77"/>
      <c r="P289" s="183">
        <f>O289*H289</f>
        <v>0</v>
      </c>
      <c r="Q289" s="183">
        <v>0</v>
      </c>
      <c r="R289" s="183">
        <f>Q289*H289</f>
        <v>0</v>
      </c>
      <c r="S289" s="183">
        <v>0</v>
      </c>
      <c r="T289" s="184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185" t="s">
        <v>363</v>
      </c>
      <c r="AT289" s="185" t="s">
        <v>550</v>
      </c>
      <c r="AU289" s="185" t="s">
        <v>85</v>
      </c>
      <c r="AY289" s="19" t="s">
        <v>321</v>
      </c>
      <c r="BE289" s="186">
        <f>IF(N289="základní",J289,0)</f>
        <v>0</v>
      </c>
      <c r="BF289" s="186">
        <f>IF(N289="snížená",J289,0)</f>
        <v>0</v>
      </c>
      <c r="BG289" s="186">
        <f>IF(N289="zákl. přenesená",J289,0)</f>
        <v>0</v>
      </c>
      <c r="BH289" s="186">
        <f>IF(N289="sníž. přenesená",J289,0)</f>
        <v>0</v>
      </c>
      <c r="BI289" s="186">
        <f>IF(N289="nulová",J289,0)</f>
        <v>0</v>
      </c>
      <c r="BJ289" s="19" t="s">
        <v>8</v>
      </c>
      <c r="BK289" s="186">
        <f>ROUND(I289*H289,0)</f>
        <v>0</v>
      </c>
      <c r="BL289" s="19" t="s">
        <v>91</v>
      </c>
      <c r="BM289" s="185" t="s">
        <v>2267</v>
      </c>
    </row>
    <row r="290" s="2" customFormat="1" ht="21.75" customHeight="1">
      <c r="A290" s="38"/>
      <c r="B290" s="173"/>
      <c r="C290" s="212" t="s">
        <v>1368</v>
      </c>
      <c r="D290" s="212" t="s">
        <v>550</v>
      </c>
      <c r="E290" s="213" t="s">
        <v>3790</v>
      </c>
      <c r="F290" s="214" t="s">
        <v>3791</v>
      </c>
      <c r="G290" s="215" t="s">
        <v>3505</v>
      </c>
      <c r="H290" s="216">
        <v>1</v>
      </c>
      <c r="I290" s="217"/>
      <c r="J290" s="218">
        <f>ROUND(I290*H290,0)</f>
        <v>0</v>
      </c>
      <c r="K290" s="214" t="s">
        <v>1</v>
      </c>
      <c r="L290" s="219"/>
      <c r="M290" s="220" t="s">
        <v>1</v>
      </c>
      <c r="N290" s="221" t="s">
        <v>42</v>
      </c>
      <c r="O290" s="77"/>
      <c r="P290" s="183">
        <f>O290*H290</f>
        <v>0</v>
      </c>
      <c r="Q290" s="183">
        <v>0</v>
      </c>
      <c r="R290" s="183">
        <f>Q290*H290</f>
        <v>0</v>
      </c>
      <c r="S290" s="183">
        <v>0</v>
      </c>
      <c r="T290" s="184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185" t="s">
        <v>363</v>
      </c>
      <c r="AT290" s="185" t="s">
        <v>550</v>
      </c>
      <c r="AU290" s="185" t="s">
        <v>85</v>
      </c>
      <c r="AY290" s="19" t="s">
        <v>321</v>
      </c>
      <c r="BE290" s="186">
        <f>IF(N290="základní",J290,0)</f>
        <v>0</v>
      </c>
      <c r="BF290" s="186">
        <f>IF(N290="snížená",J290,0)</f>
        <v>0</v>
      </c>
      <c r="BG290" s="186">
        <f>IF(N290="zákl. přenesená",J290,0)</f>
        <v>0</v>
      </c>
      <c r="BH290" s="186">
        <f>IF(N290="sníž. přenesená",J290,0)</f>
        <v>0</v>
      </c>
      <c r="BI290" s="186">
        <f>IF(N290="nulová",J290,0)</f>
        <v>0</v>
      </c>
      <c r="BJ290" s="19" t="s">
        <v>8</v>
      </c>
      <c r="BK290" s="186">
        <f>ROUND(I290*H290,0)</f>
        <v>0</v>
      </c>
      <c r="BL290" s="19" t="s">
        <v>91</v>
      </c>
      <c r="BM290" s="185" t="s">
        <v>2275</v>
      </c>
    </row>
    <row r="291" s="2" customFormat="1" ht="16.5" customHeight="1">
      <c r="A291" s="38"/>
      <c r="B291" s="173"/>
      <c r="C291" s="212" t="s">
        <v>1373</v>
      </c>
      <c r="D291" s="212" t="s">
        <v>550</v>
      </c>
      <c r="E291" s="213" t="s">
        <v>3792</v>
      </c>
      <c r="F291" s="214" t="s">
        <v>3793</v>
      </c>
      <c r="G291" s="215" t="s">
        <v>3505</v>
      </c>
      <c r="H291" s="216">
        <v>1</v>
      </c>
      <c r="I291" s="217"/>
      <c r="J291" s="218">
        <f>ROUND(I291*H291,0)</f>
        <v>0</v>
      </c>
      <c r="K291" s="214" t="s">
        <v>1</v>
      </c>
      <c r="L291" s="219"/>
      <c r="M291" s="220" t="s">
        <v>1</v>
      </c>
      <c r="N291" s="221" t="s">
        <v>42</v>
      </c>
      <c r="O291" s="77"/>
      <c r="P291" s="183">
        <f>O291*H291</f>
        <v>0</v>
      </c>
      <c r="Q291" s="183">
        <v>0</v>
      </c>
      <c r="R291" s="183">
        <f>Q291*H291</f>
        <v>0</v>
      </c>
      <c r="S291" s="183">
        <v>0</v>
      </c>
      <c r="T291" s="184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185" t="s">
        <v>363</v>
      </c>
      <c r="AT291" s="185" t="s">
        <v>550</v>
      </c>
      <c r="AU291" s="185" t="s">
        <v>85</v>
      </c>
      <c r="AY291" s="19" t="s">
        <v>321</v>
      </c>
      <c r="BE291" s="186">
        <f>IF(N291="základní",J291,0)</f>
        <v>0</v>
      </c>
      <c r="BF291" s="186">
        <f>IF(N291="snížená",J291,0)</f>
        <v>0</v>
      </c>
      <c r="BG291" s="186">
        <f>IF(N291="zákl. přenesená",J291,0)</f>
        <v>0</v>
      </c>
      <c r="BH291" s="186">
        <f>IF(N291="sníž. přenesená",J291,0)</f>
        <v>0</v>
      </c>
      <c r="BI291" s="186">
        <f>IF(N291="nulová",J291,0)</f>
        <v>0</v>
      </c>
      <c r="BJ291" s="19" t="s">
        <v>8</v>
      </c>
      <c r="BK291" s="186">
        <f>ROUND(I291*H291,0)</f>
        <v>0</v>
      </c>
      <c r="BL291" s="19" t="s">
        <v>91</v>
      </c>
      <c r="BM291" s="185" t="s">
        <v>2285</v>
      </c>
    </row>
    <row r="292" s="2" customFormat="1" ht="16.5" customHeight="1">
      <c r="A292" s="38"/>
      <c r="B292" s="173"/>
      <c r="C292" s="212" t="s">
        <v>1392</v>
      </c>
      <c r="D292" s="212" t="s">
        <v>550</v>
      </c>
      <c r="E292" s="213" t="s">
        <v>3794</v>
      </c>
      <c r="F292" s="214" t="s">
        <v>3795</v>
      </c>
      <c r="G292" s="215" t="s">
        <v>3505</v>
      </c>
      <c r="H292" s="216">
        <v>2</v>
      </c>
      <c r="I292" s="217"/>
      <c r="J292" s="218">
        <f>ROUND(I292*H292,0)</f>
        <v>0</v>
      </c>
      <c r="K292" s="214" t="s">
        <v>1</v>
      </c>
      <c r="L292" s="219"/>
      <c r="M292" s="220" t="s">
        <v>1</v>
      </c>
      <c r="N292" s="221" t="s">
        <v>42</v>
      </c>
      <c r="O292" s="77"/>
      <c r="P292" s="183">
        <f>O292*H292</f>
        <v>0</v>
      </c>
      <c r="Q292" s="183">
        <v>0</v>
      </c>
      <c r="R292" s="183">
        <f>Q292*H292</f>
        <v>0</v>
      </c>
      <c r="S292" s="183">
        <v>0</v>
      </c>
      <c r="T292" s="184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185" t="s">
        <v>363</v>
      </c>
      <c r="AT292" s="185" t="s">
        <v>550</v>
      </c>
      <c r="AU292" s="185" t="s">
        <v>85</v>
      </c>
      <c r="AY292" s="19" t="s">
        <v>321</v>
      </c>
      <c r="BE292" s="186">
        <f>IF(N292="základní",J292,0)</f>
        <v>0</v>
      </c>
      <c r="BF292" s="186">
        <f>IF(N292="snížená",J292,0)</f>
        <v>0</v>
      </c>
      <c r="BG292" s="186">
        <f>IF(N292="zákl. přenesená",J292,0)</f>
        <v>0</v>
      </c>
      <c r="BH292" s="186">
        <f>IF(N292="sníž. přenesená",J292,0)</f>
        <v>0</v>
      </c>
      <c r="BI292" s="186">
        <f>IF(N292="nulová",J292,0)</f>
        <v>0</v>
      </c>
      <c r="BJ292" s="19" t="s">
        <v>8</v>
      </c>
      <c r="BK292" s="186">
        <f>ROUND(I292*H292,0)</f>
        <v>0</v>
      </c>
      <c r="BL292" s="19" t="s">
        <v>91</v>
      </c>
      <c r="BM292" s="185" t="s">
        <v>2293</v>
      </c>
    </row>
    <row r="293" s="2" customFormat="1" ht="16.5" customHeight="1">
      <c r="A293" s="38"/>
      <c r="B293" s="173"/>
      <c r="C293" s="212" t="s">
        <v>1413</v>
      </c>
      <c r="D293" s="212" t="s">
        <v>550</v>
      </c>
      <c r="E293" s="213" t="s">
        <v>3796</v>
      </c>
      <c r="F293" s="214" t="s">
        <v>3797</v>
      </c>
      <c r="G293" s="215" t="s">
        <v>3505</v>
      </c>
      <c r="H293" s="216">
        <v>6</v>
      </c>
      <c r="I293" s="217"/>
      <c r="J293" s="218">
        <f>ROUND(I293*H293,0)</f>
        <v>0</v>
      </c>
      <c r="K293" s="214" t="s">
        <v>1</v>
      </c>
      <c r="L293" s="219"/>
      <c r="M293" s="220" t="s">
        <v>1</v>
      </c>
      <c r="N293" s="221" t="s">
        <v>42</v>
      </c>
      <c r="O293" s="77"/>
      <c r="P293" s="183">
        <f>O293*H293</f>
        <v>0</v>
      </c>
      <c r="Q293" s="183">
        <v>0</v>
      </c>
      <c r="R293" s="183">
        <f>Q293*H293</f>
        <v>0</v>
      </c>
      <c r="S293" s="183">
        <v>0</v>
      </c>
      <c r="T293" s="184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185" t="s">
        <v>363</v>
      </c>
      <c r="AT293" s="185" t="s">
        <v>550</v>
      </c>
      <c r="AU293" s="185" t="s">
        <v>85</v>
      </c>
      <c r="AY293" s="19" t="s">
        <v>321</v>
      </c>
      <c r="BE293" s="186">
        <f>IF(N293="základní",J293,0)</f>
        <v>0</v>
      </c>
      <c r="BF293" s="186">
        <f>IF(N293="snížená",J293,0)</f>
        <v>0</v>
      </c>
      <c r="BG293" s="186">
        <f>IF(N293="zákl. přenesená",J293,0)</f>
        <v>0</v>
      </c>
      <c r="BH293" s="186">
        <f>IF(N293="sníž. přenesená",J293,0)</f>
        <v>0</v>
      </c>
      <c r="BI293" s="186">
        <f>IF(N293="nulová",J293,0)</f>
        <v>0</v>
      </c>
      <c r="BJ293" s="19" t="s">
        <v>8</v>
      </c>
      <c r="BK293" s="186">
        <f>ROUND(I293*H293,0)</f>
        <v>0</v>
      </c>
      <c r="BL293" s="19" t="s">
        <v>91</v>
      </c>
      <c r="BM293" s="185" t="s">
        <v>2304</v>
      </c>
    </row>
    <row r="294" s="2" customFormat="1" ht="16.5" customHeight="1">
      <c r="A294" s="38"/>
      <c r="B294" s="173"/>
      <c r="C294" s="212" t="s">
        <v>1417</v>
      </c>
      <c r="D294" s="212" t="s">
        <v>550</v>
      </c>
      <c r="E294" s="213" t="s">
        <v>3798</v>
      </c>
      <c r="F294" s="214" t="s">
        <v>3799</v>
      </c>
      <c r="G294" s="215" t="s">
        <v>3505</v>
      </c>
      <c r="H294" s="216">
        <v>1</v>
      </c>
      <c r="I294" s="217"/>
      <c r="J294" s="218">
        <f>ROUND(I294*H294,0)</f>
        <v>0</v>
      </c>
      <c r="K294" s="214" t="s">
        <v>1</v>
      </c>
      <c r="L294" s="219"/>
      <c r="M294" s="220" t="s">
        <v>1</v>
      </c>
      <c r="N294" s="221" t="s">
        <v>42</v>
      </c>
      <c r="O294" s="77"/>
      <c r="P294" s="183">
        <f>O294*H294</f>
        <v>0</v>
      </c>
      <c r="Q294" s="183">
        <v>0</v>
      </c>
      <c r="R294" s="183">
        <f>Q294*H294</f>
        <v>0</v>
      </c>
      <c r="S294" s="183">
        <v>0</v>
      </c>
      <c r="T294" s="184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185" t="s">
        <v>363</v>
      </c>
      <c r="AT294" s="185" t="s">
        <v>550</v>
      </c>
      <c r="AU294" s="185" t="s">
        <v>85</v>
      </c>
      <c r="AY294" s="19" t="s">
        <v>321</v>
      </c>
      <c r="BE294" s="186">
        <f>IF(N294="základní",J294,0)</f>
        <v>0</v>
      </c>
      <c r="BF294" s="186">
        <f>IF(N294="snížená",J294,0)</f>
        <v>0</v>
      </c>
      <c r="BG294" s="186">
        <f>IF(N294="zákl. přenesená",J294,0)</f>
        <v>0</v>
      </c>
      <c r="BH294" s="186">
        <f>IF(N294="sníž. přenesená",J294,0)</f>
        <v>0</v>
      </c>
      <c r="BI294" s="186">
        <f>IF(N294="nulová",J294,0)</f>
        <v>0</v>
      </c>
      <c r="BJ294" s="19" t="s">
        <v>8</v>
      </c>
      <c r="BK294" s="186">
        <f>ROUND(I294*H294,0)</f>
        <v>0</v>
      </c>
      <c r="BL294" s="19" t="s">
        <v>91</v>
      </c>
      <c r="BM294" s="185" t="s">
        <v>2316</v>
      </c>
    </row>
    <row r="295" s="2" customFormat="1" ht="16.5" customHeight="1">
      <c r="A295" s="38"/>
      <c r="B295" s="173"/>
      <c r="C295" s="212" t="s">
        <v>1421</v>
      </c>
      <c r="D295" s="212" t="s">
        <v>550</v>
      </c>
      <c r="E295" s="213" t="s">
        <v>3800</v>
      </c>
      <c r="F295" s="214" t="s">
        <v>3801</v>
      </c>
      <c r="G295" s="215" t="s">
        <v>3505</v>
      </c>
      <c r="H295" s="216">
        <v>6</v>
      </c>
      <c r="I295" s="217"/>
      <c r="J295" s="218">
        <f>ROUND(I295*H295,0)</f>
        <v>0</v>
      </c>
      <c r="K295" s="214" t="s">
        <v>1</v>
      </c>
      <c r="L295" s="219"/>
      <c r="M295" s="220" t="s">
        <v>1</v>
      </c>
      <c r="N295" s="221" t="s">
        <v>42</v>
      </c>
      <c r="O295" s="77"/>
      <c r="P295" s="183">
        <f>O295*H295</f>
        <v>0</v>
      </c>
      <c r="Q295" s="183">
        <v>0</v>
      </c>
      <c r="R295" s="183">
        <f>Q295*H295</f>
        <v>0</v>
      </c>
      <c r="S295" s="183">
        <v>0</v>
      </c>
      <c r="T295" s="184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185" t="s">
        <v>363</v>
      </c>
      <c r="AT295" s="185" t="s">
        <v>550</v>
      </c>
      <c r="AU295" s="185" t="s">
        <v>85</v>
      </c>
      <c r="AY295" s="19" t="s">
        <v>321</v>
      </c>
      <c r="BE295" s="186">
        <f>IF(N295="základní",J295,0)</f>
        <v>0</v>
      </c>
      <c r="BF295" s="186">
        <f>IF(N295="snížená",J295,0)</f>
        <v>0</v>
      </c>
      <c r="BG295" s="186">
        <f>IF(N295="zákl. přenesená",J295,0)</f>
        <v>0</v>
      </c>
      <c r="BH295" s="186">
        <f>IF(N295="sníž. přenesená",J295,0)</f>
        <v>0</v>
      </c>
      <c r="BI295" s="186">
        <f>IF(N295="nulová",J295,0)</f>
        <v>0</v>
      </c>
      <c r="BJ295" s="19" t="s">
        <v>8</v>
      </c>
      <c r="BK295" s="186">
        <f>ROUND(I295*H295,0)</f>
        <v>0</v>
      </c>
      <c r="BL295" s="19" t="s">
        <v>91</v>
      </c>
      <c r="BM295" s="185" t="s">
        <v>2326</v>
      </c>
    </row>
    <row r="296" s="2" customFormat="1" ht="44.25" customHeight="1">
      <c r="A296" s="38"/>
      <c r="B296" s="173"/>
      <c r="C296" s="212" t="s">
        <v>1425</v>
      </c>
      <c r="D296" s="212" t="s">
        <v>550</v>
      </c>
      <c r="E296" s="213" t="s">
        <v>3802</v>
      </c>
      <c r="F296" s="214" t="s">
        <v>3803</v>
      </c>
      <c r="G296" s="215" t="s">
        <v>3505</v>
      </c>
      <c r="H296" s="216">
        <v>3</v>
      </c>
      <c r="I296" s="217"/>
      <c r="J296" s="218">
        <f>ROUND(I296*H296,0)</f>
        <v>0</v>
      </c>
      <c r="K296" s="214" t="s">
        <v>1</v>
      </c>
      <c r="L296" s="219"/>
      <c r="M296" s="220" t="s">
        <v>1</v>
      </c>
      <c r="N296" s="221" t="s">
        <v>42</v>
      </c>
      <c r="O296" s="77"/>
      <c r="P296" s="183">
        <f>O296*H296</f>
        <v>0</v>
      </c>
      <c r="Q296" s="183">
        <v>0</v>
      </c>
      <c r="R296" s="183">
        <f>Q296*H296</f>
        <v>0</v>
      </c>
      <c r="S296" s="183">
        <v>0</v>
      </c>
      <c r="T296" s="184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185" t="s">
        <v>363</v>
      </c>
      <c r="AT296" s="185" t="s">
        <v>550</v>
      </c>
      <c r="AU296" s="185" t="s">
        <v>85</v>
      </c>
      <c r="AY296" s="19" t="s">
        <v>321</v>
      </c>
      <c r="BE296" s="186">
        <f>IF(N296="základní",J296,0)</f>
        <v>0</v>
      </c>
      <c r="BF296" s="186">
        <f>IF(N296="snížená",J296,0)</f>
        <v>0</v>
      </c>
      <c r="BG296" s="186">
        <f>IF(N296="zákl. přenesená",J296,0)</f>
        <v>0</v>
      </c>
      <c r="BH296" s="186">
        <f>IF(N296="sníž. přenesená",J296,0)</f>
        <v>0</v>
      </c>
      <c r="BI296" s="186">
        <f>IF(N296="nulová",J296,0)</f>
        <v>0</v>
      </c>
      <c r="BJ296" s="19" t="s">
        <v>8</v>
      </c>
      <c r="BK296" s="186">
        <f>ROUND(I296*H296,0)</f>
        <v>0</v>
      </c>
      <c r="BL296" s="19" t="s">
        <v>91</v>
      </c>
      <c r="BM296" s="185" t="s">
        <v>2340</v>
      </c>
    </row>
    <row r="297" s="2" customFormat="1" ht="33" customHeight="1">
      <c r="A297" s="38"/>
      <c r="B297" s="173"/>
      <c r="C297" s="212" t="s">
        <v>1429</v>
      </c>
      <c r="D297" s="212" t="s">
        <v>550</v>
      </c>
      <c r="E297" s="213" t="s">
        <v>3804</v>
      </c>
      <c r="F297" s="214" t="s">
        <v>3805</v>
      </c>
      <c r="G297" s="215" t="s">
        <v>3505</v>
      </c>
      <c r="H297" s="216">
        <v>36</v>
      </c>
      <c r="I297" s="217"/>
      <c r="J297" s="218">
        <f>ROUND(I297*H297,0)</f>
        <v>0</v>
      </c>
      <c r="K297" s="214" t="s">
        <v>1</v>
      </c>
      <c r="L297" s="219"/>
      <c r="M297" s="220" t="s">
        <v>1</v>
      </c>
      <c r="N297" s="221" t="s">
        <v>42</v>
      </c>
      <c r="O297" s="77"/>
      <c r="P297" s="183">
        <f>O297*H297</f>
        <v>0</v>
      </c>
      <c r="Q297" s="183">
        <v>0</v>
      </c>
      <c r="R297" s="183">
        <f>Q297*H297</f>
        <v>0</v>
      </c>
      <c r="S297" s="183">
        <v>0</v>
      </c>
      <c r="T297" s="184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185" t="s">
        <v>363</v>
      </c>
      <c r="AT297" s="185" t="s">
        <v>550</v>
      </c>
      <c r="AU297" s="185" t="s">
        <v>85</v>
      </c>
      <c r="AY297" s="19" t="s">
        <v>321</v>
      </c>
      <c r="BE297" s="186">
        <f>IF(N297="základní",J297,0)</f>
        <v>0</v>
      </c>
      <c r="BF297" s="186">
        <f>IF(N297="snížená",J297,0)</f>
        <v>0</v>
      </c>
      <c r="BG297" s="186">
        <f>IF(N297="zákl. přenesená",J297,0)</f>
        <v>0</v>
      </c>
      <c r="BH297" s="186">
        <f>IF(N297="sníž. přenesená",J297,0)</f>
        <v>0</v>
      </c>
      <c r="BI297" s="186">
        <f>IF(N297="nulová",J297,0)</f>
        <v>0</v>
      </c>
      <c r="BJ297" s="19" t="s">
        <v>8</v>
      </c>
      <c r="BK297" s="186">
        <f>ROUND(I297*H297,0)</f>
        <v>0</v>
      </c>
      <c r="BL297" s="19" t="s">
        <v>91</v>
      </c>
      <c r="BM297" s="185" t="s">
        <v>2350</v>
      </c>
    </row>
    <row r="298" s="2" customFormat="1" ht="33" customHeight="1">
      <c r="A298" s="38"/>
      <c r="B298" s="173"/>
      <c r="C298" s="212" t="s">
        <v>1433</v>
      </c>
      <c r="D298" s="212" t="s">
        <v>550</v>
      </c>
      <c r="E298" s="213" t="s">
        <v>3806</v>
      </c>
      <c r="F298" s="214" t="s">
        <v>3807</v>
      </c>
      <c r="G298" s="215" t="s">
        <v>3505</v>
      </c>
      <c r="H298" s="216">
        <v>12</v>
      </c>
      <c r="I298" s="217"/>
      <c r="J298" s="218">
        <f>ROUND(I298*H298,0)</f>
        <v>0</v>
      </c>
      <c r="K298" s="214" t="s">
        <v>1</v>
      </c>
      <c r="L298" s="219"/>
      <c r="M298" s="220" t="s">
        <v>1</v>
      </c>
      <c r="N298" s="221" t="s">
        <v>42</v>
      </c>
      <c r="O298" s="77"/>
      <c r="P298" s="183">
        <f>O298*H298</f>
        <v>0</v>
      </c>
      <c r="Q298" s="183">
        <v>0</v>
      </c>
      <c r="R298" s="183">
        <f>Q298*H298</f>
        <v>0</v>
      </c>
      <c r="S298" s="183">
        <v>0</v>
      </c>
      <c r="T298" s="184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185" t="s">
        <v>363</v>
      </c>
      <c r="AT298" s="185" t="s">
        <v>550</v>
      </c>
      <c r="AU298" s="185" t="s">
        <v>85</v>
      </c>
      <c r="AY298" s="19" t="s">
        <v>321</v>
      </c>
      <c r="BE298" s="186">
        <f>IF(N298="základní",J298,0)</f>
        <v>0</v>
      </c>
      <c r="BF298" s="186">
        <f>IF(N298="snížená",J298,0)</f>
        <v>0</v>
      </c>
      <c r="BG298" s="186">
        <f>IF(N298="zákl. přenesená",J298,0)</f>
        <v>0</v>
      </c>
      <c r="BH298" s="186">
        <f>IF(N298="sníž. přenesená",J298,0)</f>
        <v>0</v>
      </c>
      <c r="BI298" s="186">
        <f>IF(N298="nulová",J298,0)</f>
        <v>0</v>
      </c>
      <c r="BJ298" s="19" t="s">
        <v>8</v>
      </c>
      <c r="BK298" s="186">
        <f>ROUND(I298*H298,0)</f>
        <v>0</v>
      </c>
      <c r="BL298" s="19" t="s">
        <v>91</v>
      </c>
      <c r="BM298" s="185" t="s">
        <v>2360</v>
      </c>
    </row>
    <row r="299" s="2" customFormat="1" ht="37.8" customHeight="1">
      <c r="A299" s="38"/>
      <c r="B299" s="173"/>
      <c r="C299" s="212" t="s">
        <v>1442</v>
      </c>
      <c r="D299" s="212" t="s">
        <v>550</v>
      </c>
      <c r="E299" s="213" t="s">
        <v>3808</v>
      </c>
      <c r="F299" s="214" t="s">
        <v>3809</v>
      </c>
      <c r="G299" s="215" t="s">
        <v>3505</v>
      </c>
      <c r="H299" s="216">
        <v>11</v>
      </c>
      <c r="I299" s="217"/>
      <c r="J299" s="218">
        <f>ROUND(I299*H299,0)</f>
        <v>0</v>
      </c>
      <c r="K299" s="214" t="s">
        <v>1</v>
      </c>
      <c r="L299" s="219"/>
      <c r="M299" s="220" t="s">
        <v>1</v>
      </c>
      <c r="N299" s="221" t="s">
        <v>42</v>
      </c>
      <c r="O299" s="77"/>
      <c r="P299" s="183">
        <f>O299*H299</f>
        <v>0</v>
      </c>
      <c r="Q299" s="183">
        <v>0</v>
      </c>
      <c r="R299" s="183">
        <f>Q299*H299</f>
        <v>0</v>
      </c>
      <c r="S299" s="183">
        <v>0</v>
      </c>
      <c r="T299" s="184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185" t="s">
        <v>363</v>
      </c>
      <c r="AT299" s="185" t="s">
        <v>550</v>
      </c>
      <c r="AU299" s="185" t="s">
        <v>85</v>
      </c>
      <c r="AY299" s="19" t="s">
        <v>321</v>
      </c>
      <c r="BE299" s="186">
        <f>IF(N299="základní",J299,0)</f>
        <v>0</v>
      </c>
      <c r="BF299" s="186">
        <f>IF(N299="snížená",J299,0)</f>
        <v>0</v>
      </c>
      <c r="BG299" s="186">
        <f>IF(N299="zákl. přenesená",J299,0)</f>
        <v>0</v>
      </c>
      <c r="BH299" s="186">
        <f>IF(N299="sníž. přenesená",J299,0)</f>
        <v>0</v>
      </c>
      <c r="BI299" s="186">
        <f>IF(N299="nulová",J299,0)</f>
        <v>0</v>
      </c>
      <c r="BJ299" s="19" t="s">
        <v>8</v>
      </c>
      <c r="BK299" s="186">
        <f>ROUND(I299*H299,0)</f>
        <v>0</v>
      </c>
      <c r="BL299" s="19" t="s">
        <v>91</v>
      </c>
      <c r="BM299" s="185" t="s">
        <v>2371</v>
      </c>
    </row>
    <row r="300" s="2" customFormat="1" ht="33" customHeight="1">
      <c r="A300" s="38"/>
      <c r="B300" s="173"/>
      <c r="C300" s="212" t="s">
        <v>1446</v>
      </c>
      <c r="D300" s="212" t="s">
        <v>550</v>
      </c>
      <c r="E300" s="213" t="s">
        <v>3810</v>
      </c>
      <c r="F300" s="214" t="s">
        <v>3811</v>
      </c>
      <c r="G300" s="215" t="s">
        <v>3505</v>
      </c>
      <c r="H300" s="216">
        <v>11</v>
      </c>
      <c r="I300" s="217"/>
      <c r="J300" s="218">
        <f>ROUND(I300*H300,0)</f>
        <v>0</v>
      </c>
      <c r="K300" s="214" t="s">
        <v>1</v>
      </c>
      <c r="L300" s="219"/>
      <c r="M300" s="220" t="s">
        <v>1</v>
      </c>
      <c r="N300" s="221" t="s">
        <v>42</v>
      </c>
      <c r="O300" s="77"/>
      <c r="P300" s="183">
        <f>O300*H300</f>
        <v>0</v>
      </c>
      <c r="Q300" s="183">
        <v>0</v>
      </c>
      <c r="R300" s="183">
        <f>Q300*H300</f>
        <v>0</v>
      </c>
      <c r="S300" s="183">
        <v>0</v>
      </c>
      <c r="T300" s="184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185" t="s">
        <v>363</v>
      </c>
      <c r="AT300" s="185" t="s">
        <v>550</v>
      </c>
      <c r="AU300" s="185" t="s">
        <v>85</v>
      </c>
      <c r="AY300" s="19" t="s">
        <v>321</v>
      </c>
      <c r="BE300" s="186">
        <f>IF(N300="základní",J300,0)</f>
        <v>0</v>
      </c>
      <c r="BF300" s="186">
        <f>IF(N300="snížená",J300,0)</f>
        <v>0</v>
      </c>
      <c r="BG300" s="186">
        <f>IF(N300="zákl. přenesená",J300,0)</f>
        <v>0</v>
      </c>
      <c r="BH300" s="186">
        <f>IF(N300="sníž. přenesená",J300,0)</f>
        <v>0</v>
      </c>
      <c r="BI300" s="186">
        <f>IF(N300="nulová",J300,0)</f>
        <v>0</v>
      </c>
      <c r="BJ300" s="19" t="s">
        <v>8</v>
      </c>
      <c r="BK300" s="186">
        <f>ROUND(I300*H300,0)</f>
        <v>0</v>
      </c>
      <c r="BL300" s="19" t="s">
        <v>91</v>
      </c>
      <c r="BM300" s="185" t="s">
        <v>2381</v>
      </c>
    </row>
    <row r="301" s="2" customFormat="1" ht="33" customHeight="1">
      <c r="A301" s="38"/>
      <c r="B301" s="173"/>
      <c r="C301" s="212" t="s">
        <v>1450</v>
      </c>
      <c r="D301" s="212" t="s">
        <v>550</v>
      </c>
      <c r="E301" s="213" t="s">
        <v>3812</v>
      </c>
      <c r="F301" s="214" t="s">
        <v>3813</v>
      </c>
      <c r="G301" s="215" t="s">
        <v>3505</v>
      </c>
      <c r="H301" s="216">
        <v>11</v>
      </c>
      <c r="I301" s="217"/>
      <c r="J301" s="218">
        <f>ROUND(I301*H301,0)</f>
        <v>0</v>
      </c>
      <c r="K301" s="214" t="s">
        <v>1</v>
      </c>
      <c r="L301" s="219"/>
      <c r="M301" s="220" t="s">
        <v>1</v>
      </c>
      <c r="N301" s="221" t="s">
        <v>42</v>
      </c>
      <c r="O301" s="77"/>
      <c r="P301" s="183">
        <f>O301*H301</f>
        <v>0</v>
      </c>
      <c r="Q301" s="183">
        <v>0</v>
      </c>
      <c r="R301" s="183">
        <f>Q301*H301</f>
        <v>0</v>
      </c>
      <c r="S301" s="183">
        <v>0</v>
      </c>
      <c r="T301" s="184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185" t="s">
        <v>363</v>
      </c>
      <c r="AT301" s="185" t="s">
        <v>550</v>
      </c>
      <c r="AU301" s="185" t="s">
        <v>85</v>
      </c>
      <c r="AY301" s="19" t="s">
        <v>321</v>
      </c>
      <c r="BE301" s="186">
        <f>IF(N301="základní",J301,0)</f>
        <v>0</v>
      </c>
      <c r="BF301" s="186">
        <f>IF(N301="snížená",J301,0)</f>
        <v>0</v>
      </c>
      <c r="BG301" s="186">
        <f>IF(N301="zákl. přenesená",J301,0)</f>
        <v>0</v>
      </c>
      <c r="BH301" s="186">
        <f>IF(N301="sníž. přenesená",J301,0)</f>
        <v>0</v>
      </c>
      <c r="BI301" s="186">
        <f>IF(N301="nulová",J301,0)</f>
        <v>0</v>
      </c>
      <c r="BJ301" s="19" t="s">
        <v>8</v>
      </c>
      <c r="BK301" s="186">
        <f>ROUND(I301*H301,0)</f>
        <v>0</v>
      </c>
      <c r="BL301" s="19" t="s">
        <v>91</v>
      </c>
      <c r="BM301" s="185" t="s">
        <v>2405</v>
      </c>
    </row>
    <row r="302" s="2" customFormat="1" ht="33" customHeight="1">
      <c r="A302" s="38"/>
      <c r="B302" s="173"/>
      <c r="C302" s="212" t="s">
        <v>1456</v>
      </c>
      <c r="D302" s="212" t="s">
        <v>550</v>
      </c>
      <c r="E302" s="213" t="s">
        <v>3814</v>
      </c>
      <c r="F302" s="214" t="s">
        <v>3815</v>
      </c>
      <c r="G302" s="215" t="s">
        <v>3505</v>
      </c>
      <c r="H302" s="216">
        <v>8</v>
      </c>
      <c r="I302" s="217"/>
      <c r="J302" s="218">
        <f>ROUND(I302*H302,0)</f>
        <v>0</v>
      </c>
      <c r="K302" s="214" t="s">
        <v>1</v>
      </c>
      <c r="L302" s="219"/>
      <c r="M302" s="220" t="s">
        <v>1</v>
      </c>
      <c r="N302" s="221" t="s">
        <v>42</v>
      </c>
      <c r="O302" s="77"/>
      <c r="P302" s="183">
        <f>O302*H302</f>
        <v>0</v>
      </c>
      <c r="Q302" s="183">
        <v>0</v>
      </c>
      <c r="R302" s="183">
        <f>Q302*H302</f>
        <v>0</v>
      </c>
      <c r="S302" s="183">
        <v>0</v>
      </c>
      <c r="T302" s="184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185" t="s">
        <v>363</v>
      </c>
      <c r="AT302" s="185" t="s">
        <v>550</v>
      </c>
      <c r="AU302" s="185" t="s">
        <v>85</v>
      </c>
      <c r="AY302" s="19" t="s">
        <v>321</v>
      </c>
      <c r="BE302" s="186">
        <f>IF(N302="základní",J302,0)</f>
        <v>0</v>
      </c>
      <c r="BF302" s="186">
        <f>IF(N302="snížená",J302,0)</f>
        <v>0</v>
      </c>
      <c r="BG302" s="186">
        <f>IF(N302="zákl. přenesená",J302,0)</f>
        <v>0</v>
      </c>
      <c r="BH302" s="186">
        <f>IF(N302="sníž. přenesená",J302,0)</f>
        <v>0</v>
      </c>
      <c r="BI302" s="186">
        <f>IF(N302="nulová",J302,0)</f>
        <v>0</v>
      </c>
      <c r="BJ302" s="19" t="s">
        <v>8</v>
      </c>
      <c r="BK302" s="186">
        <f>ROUND(I302*H302,0)</f>
        <v>0</v>
      </c>
      <c r="BL302" s="19" t="s">
        <v>91</v>
      </c>
      <c r="BM302" s="185" t="s">
        <v>2413</v>
      </c>
    </row>
    <row r="303" s="2" customFormat="1" ht="33" customHeight="1">
      <c r="A303" s="38"/>
      <c r="B303" s="173"/>
      <c r="C303" s="212" t="s">
        <v>1461</v>
      </c>
      <c r="D303" s="212" t="s">
        <v>550</v>
      </c>
      <c r="E303" s="213" t="s">
        <v>3816</v>
      </c>
      <c r="F303" s="214" t="s">
        <v>3817</v>
      </c>
      <c r="G303" s="215" t="s">
        <v>3505</v>
      </c>
      <c r="H303" s="216">
        <v>10</v>
      </c>
      <c r="I303" s="217"/>
      <c r="J303" s="218">
        <f>ROUND(I303*H303,0)</f>
        <v>0</v>
      </c>
      <c r="K303" s="214" t="s">
        <v>1</v>
      </c>
      <c r="L303" s="219"/>
      <c r="M303" s="220" t="s">
        <v>1</v>
      </c>
      <c r="N303" s="221" t="s">
        <v>42</v>
      </c>
      <c r="O303" s="77"/>
      <c r="P303" s="183">
        <f>O303*H303</f>
        <v>0</v>
      </c>
      <c r="Q303" s="183">
        <v>0</v>
      </c>
      <c r="R303" s="183">
        <f>Q303*H303</f>
        <v>0</v>
      </c>
      <c r="S303" s="183">
        <v>0</v>
      </c>
      <c r="T303" s="184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185" t="s">
        <v>363</v>
      </c>
      <c r="AT303" s="185" t="s">
        <v>550</v>
      </c>
      <c r="AU303" s="185" t="s">
        <v>85</v>
      </c>
      <c r="AY303" s="19" t="s">
        <v>321</v>
      </c>
      <c r="BE303" s="186">
        <f>IF(N303="základní",J303,0)</f>
        <v>0</v>
      </c>
      <c r="BF303" s="186">
        <f>IF(N303="snížená",J303,0)</f>
        <v>0</v>
      </c>
      <c r="BG303" s="186">
        <f>IF(N303="zákl. přenesená",J303,0)</f>
        <v>0</v>
      </c>
      <c r="BH303" s="186">
        <f>IF(N303="sníž. přenesená",J303,0)</f>
        <v>0</v>
      </c>
      <c r="BI303" s="186">
        <f>IF(N303="nulová",J303,0)</f>
        <v>0</v>
      </c>
      <c r="BJ303" s="19" t="s">
        <v>8</v>
      </c>
      <c r="BK303" s="186">
        <f>ROUND(I303*H303,0)</f>
        <v>0</v>
      </c>
      <c r="BL303" s="19" t="s">
        <v>91</v>
      </c>
      <c r="BM303" s="185" t="s">
        <v>2421</v>
      </c>
    </row>
    <row r="304" s="2" customFormat="1" ht="16.5" customHeight="1">
      <c r="A304" s="38"/>
      <c r="B304" s="173"/>
      <c r="C304" s="212" t="s">
        <v>1465</v>
      </c>
      <c r="D304" s="212" t="s">
        <v>550</v>
      </c>
      <c r="E304" s="213" t="s">
        <v>3818</v>
      </c>
      <c r="F304" s="214" t="s">
        <v>3819</v>
      </c>
      <c r="G304" s="215" t="s">
        <v>3505</v>
      </c>
      <c r="H304" s="216">
        <v>14</v>
      </c>
      <c r="I304" s="217"/>
      <c r="J304" s="218">
        <f>ROUND(I304*H304,0)</f>
        <v>0</v>
      </c>
      <c r="K304" s="214" t="s">
        <v>1</v>
      </c>
      <c r="L304" s="219"/>
      <c r="M304" s="220" t="s">
        <v>1</v>
      </c>
      <c r="N304" s="221" t="s">
        <v>42</v>
      </c>
      <c r="O304" s="77"/>
      <c r="P304" s="183">
        <f>O304*H304</f>
        <v>0</v>
      </c>
      <c r="Q304" s="183">
        <v>0</v>
      </c>
      <c r="R304" s="183">
        <f>Q304*H304</f>
        <v>0</v>
      </c>
      <c r="S304" s="183">
        <v>0</v>
      </c>
      <c r="T304" s="184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185" t="s">
        <v>363</v>
      </c>
      <c r="AT304" s="185" t="s">
        <v>550</v>
      </c>
      <c r="AU304" s="185" t="s">
        <v>85</v>
      </c>
      <c r="AY304" s="19" t="s">
        <v>321</v>
      </c>
      <c r="BE304" s="186">
        <f>IF(N304="základní",J304,0)</f>
        <v>0</v>
      </c>
      <c r="BF304" s="186">
        <f>IF(N304="snížená",J304,0)</f>
        <v>0</v>
      </c>
      <c r="BG304" s="186">
        <f>IF(N304="zákl. přenesená",J304,0)</f>
        <v>0</v>
      </c>
      <c r="BH304" s="186">
        <f>IF(N304="sníž. přenesená",J304,0)</f>
        <v>0</v>
      </c>
      <c r="BI304" s="186">
        <f>IF(N304="nulová",J304,0)</f>
        <v>0</v>
      </c>
      <c r="BJ304" s="19" t="s">
        <v>8</v>
      </c>
      <c r="BK304" s="186">
        <f>ROUND(I304*H304,0)</f>
        <v>0</v>
      </c>
      <c r="BL304" s="19" t="s">
        <v>91</v>
      </c>
      <c r="BM304" s="185" t="s">
        <v>2429</v>
      </c>
    </row>
    <row r="305" s="2" customFormat="1" ht="24.15" customHeight="1">
      <c r="A305" s="38"/>
      <c r="B305" s="173"/>
      <c r="C305" s="212" t="s">
        <v>1469</v>
      </c>
      <c r="D305" s="212" t="s">
        <v>550</v>
      </c>
      <c r="E305" s="213" t="s">
        <v>3820</v>
      </c>
      <c r="F305" s="214" t="s">
        <v>3821</v>
      </c>
      <c r="G305" s="215" t="s">
        <v>3505</v>
      </c>
      <c r="H305" s="216">
        <v>1</v>
      </c>
      <c r="I305" s="217"/>
      <c r="J305" s="218">
        <f>ROUND(I305*H305,0)</f>
        <v>0</v>
      </c>
      <c r="K305" s="214" t="s">
        <v>1</v>
      </c>
      <c r="L305" s="219"/>
      <c r="M305" s="220" t="s">
        <v>1</v>
      </c>
      <c r="N305" s="221" t="s">
        <v>42</v>
      </c>
      <c r="O305" s="77"/>
      <c r="P305" s="183">
        <f>O305*H305</f>
        <v>0</v>
      </c>
      <c r="Q305" s="183">
        <v>0</v>
      </c>
      <c r="R305" s="183">
        <f>Q305*H305</f>
        <v>0</v>
      </c>
      <c r="S305" s="183">
        <v>0</v>
      </c>
      <c r="T305" s="184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185" t="s">
        <v>363</v>
      </c>
      <c r="AT305" s="185" t="s">
        <v>550</v>
      </c>
      <c r="AU305" s="185" t="s">
        <v>85</v>
      </c>
      <c r="AY305" s="19" t="s">
        <v>321</v>
      </c>
      <c r="BE305" s="186">
        <f>IF(N305="základní",J305,0)</f>
        <v>0</v>
      </c>
      <c r="BF305" s="186">
        <f>IF(N305="snížená",J305,0)</f>
        <v>0</v>
      </c>
      <c r="BG305" s="186">
        <f>IF(N305="zákl. přenesená",J305,0)</f>
        <v>0</v>
      </c>
      <c r="BH305" s="186">
        <f>IF(N305="sníž. přenesená",J305,0)</f>
        <v>0</v>
      </c>
      <c r="BI305" s="186">
        <f>IF(N305="nulová",J305,0)</f>
        <v>0</v>
      </c>
      <c r="BJ305" s="19" t="s">
        <v>8</v>
      </c>
      <c r="BK305" s="186">
        <f>ROUND(I305*H305,0)</f>
        <v>0</v>
      </c>
      <c r="BL305" s="19" t="s">
        <v>91</v>
      </c>
      <c r="BM305" s="185" t="s">
        <v>2437</v>
      </c>
    </row>
    <row r="306" s="2" customFormat="1" ht="16.5" customHeight="1">
      <c r="A306" s="38"/>
      <c r="B306" s="173"/>
      <c r="C306" s="212" t="s">
        <v>1474</v>
      </c>
      <c r="D306" s="212" t="s">
        <v>550</v>
      </c>
      <c r="E306" s="213" t="s">
        <v>3822</v>
      </c>
      <c r="F306" s="214" t="s">
        <v>3823</v>
      </c>
      <c r="G306" s="215" t="s">
        <v>3505</v>
      </c>
      <c r="H306" s="216">
        <v>1</v>
      </c>
      <c r="I306" s="217"/>
      <c r="J306" s="218">
        <f>ROUND(I306*H306,0)</f>
        <v>0</v>
      </c>
      <c r="K306" s="214" t="s">
        <v>1</v>
      </c>
      <c r="L306" s="219"/>
      <c r="M306" s="220" t="s">
        <v>1</v>
      </c>
      <c r="N306" s="221" t="s">
        <v>42</v>
      </c>
      <c r="O306" s="77"/>
      <c r="P306" s="183">
        <f>O306*H306</f>
        <v>0</v>
      </c>
      <c r="Q306" s="183">
        <v>0</v>
      </c>
      <c r="R306" s="183">
        <f>Q306*H306</f>
        <v>0</v>
      </c>
      <c r="S306" s="183">
        <v>0</v>
      </c>
      <c r="T306" s="184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185" t="s">
        <v>363</v>
      </c>
      <c r="AT306" s="185" t="s">
        <v>550</v>
      </c>
      <c r="AU306" s="185" t="s">
        <v>85</v>
      </c>
      <c r="AY306" s="19" t="s">
        <v>321</v>
      </c>
      <c r="BE306" s="186">
        <f>IF(N306="základní",J306,0)</f>
        <v>0</v>
      </c>
      <c r="BF306" s="186">
        <f>IF(N306="snížená",J306,0)</f>
        <v>0</v>
      </c>
      <c r="BG306" s="186">
        <f>IF(N306="zákl. přenesená",J306,0)</f>
        <v>0</v>
      </c>
      <c r="BH306" s="186">
        <f>IF(N306="sníž. přenesená",J306,0)</f>
        <v>0</v>
      </c>
      <c r="BI306" s="186">
        <f>IF(N306="nulová",J306,0)</f>
        <v>0</v>
      </c>
      <c r="BJ306" s="19" t="s">
        <v>8</v>
      </c>
      <c r="BK306" s="186">
        <f>ROUND(I306*H306,0)</f>
        <v>0</v>
      </c>
      <c r="BL306" s="19" t="s">
        <v>91</v>
      </c>
      <c r="BM306" s="185" t="s">
        <v>2446</v>
      </c>
    </row>
    <row r="307" s="2" customFormat="1" ht="16.5" customHeight="1">
      <c r="A307" s="38"/>
      <c r="B307" s="173"/>
      <c r="C307" s="212" t="s">
        <v>1478</v>
      </c>
      <c r="D307" s="212" t="s">
        <v>550</v>
      </c>
      <c r="E307" s="213" t="s">
        <v>3824</v>
      </c>
      <c r="F307" s="214" t="s">
        <v>3825</v>
      </c>
      <c r="G307" s="215" t="s">
        <v>3505</v>
      </c>
      <c r="H307" s="216">
        <v>1</v>
      </c>
      <c r="I307" s="217"/>
      <c r="J307" s="218">
        <f>ROUND(I307*H307,0)</f>
        <v>0</v>
      </c>
      <c r="K307" s="214" t="s">
        <v>1</v>
      </c>
      <c r="L307" s="219"/>
      <c r="M307" s="220" t="s">
        <v>1</v>
      </c>
      <c r="N307" s="221" t="s">
        <v>42</v>
      </c>
      <c r="O307" s="77"/>
      <c r="P307" s="183">
        <f>O307*H307</f>
        <v>0</v>
      </c>
      <c r="Q307" s="183">
        <v>0</v>
      </c>
      <c r="R307" s="183">
        <f>Q307*H307</f>
        <v>0</v>
      </c>
      <c r="S307" s="183">
        <v>0</v>
      </c>
      <c r="T307" s="184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185" t="s">
        <v>363</v>
      </c>
      <c r="AT307" s="185" t="s">
        <v>550</v>
      </c>
      <c r="AU307" s="185" t="s">
        <v>85</v>
      </c>
      <c r="AY307" s="19" t="s">
        <v>321</v>
      </c>
      <c r="BE307" s="186">
        <f>IF(N307="základní",J307,0)</f>
        <v>0</v>
      </c>
      <c r="BF307" s="186">
        <f>IF(N307="snížená",J307,0)</f>
        <v>0</v>
      </c>
      <c r="BG307" s="186">
        <f>IF(N307="zákl. přenesená",J307,0)</f>
        <v>0</v>
      </c>
      <c r="BH307" s="186">
        <f>IF(N307="sníž. přenesená",J307,0)</f>
        <v>0</v>
      </c>
      <c r="BI307" s="186">
        <f>IF(N307="nulová",J307,0)</f>
        <v>0</v>
      </c>
      <c r="BJ307" s="19" t="s">
        <v>8</v>
      </c>
      <c r="BK307" s="186">
        <f>ROUND(I307*H307,0)</f>
        <v>0</v>
      </c>
      <c r="BL307" s="19" t="s">
        <v>91</v>
      </c>
      <c r="BM307" s="185" t="s">
        <v>2457</v>
      </c>
    </row>
    <row r="308" s="2" customFormat="1" ht="16.5" customHeight="1">
      <c r="A308" s="38"/>
      <c r="B308" s="173"/>
      <c r="C308" s="212" t="s">
        <v>1484</v>
      </c>
      <c r="D308" s="212" t="s">
        <v>550</v>
      </c>
      <c r="E308" s="213" t="s">
        <v>3826</v>
      </c>
      <c r="F308" s="214" t="s">
        <v>3827</v>
      </c>
      <c r="G308" s="215" t="s">
        <v>3505</v>
      </c>
      <c r="H308" s="216">
        <v>1</v>
      </c>
      <c r="I308" s="217"/>
      <c r="J308" s="218">
        <f>ROUND(I308*H308,0)</f>
        <v>0</v>
      </c>
      <c r="K308" s="214" t="s">
        <v>1</v>
      </c>
      <c r="L308" s="219"/>
      <c r="M308" s="220" t="s">
        <v>1</v>
      </c>
      <c r="N308" s="221" t="s">
        <v>42</v>
      </c>
      <c r="O308" s="77"/>
      <c r="P308" s="183">
        <f>O308*H308</f>
        <v>0</v>
      </c>
      <c r="Q308" s="183">
        <v>0</v>
      </c>
      <c r="R308" s="183">
        <f>Q308*H308</f>
        <v>0</v>
      </c>
      <c r="S308" s="183">
        <v>0</v>
      </c>
      <c r="T308" s="184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185" t="s">
        <v>363</v>
      </c>
      <c r="AT308" s="185" t="s">
        <v>550</v>
      </c>
      <c r="AU308" s="185" t="s">
        <v>85</v>
      </c>
      <c r="AY308" s="19" t="s">
        <v>321</v>
      </c>
      <c r="BE308" s="186">
        <f>IF(N308="základní",J308,0)</f>
        <v>0</v>
      </c>
      <c r="BF308" s="186">
        <f>IF(N308="snížená",J308,0)</f>
        <v>0</v>
      </c>
      <c r="BG308" s="186">
        <f>IF(N308="zákl. přenesená",J308,0)</f>
        <v>0</v>
      </c>
      <c r="BH308" s="186">
        <f>IF(N308="sníž. přenesená",J308,0)</f>
        <v>0</v>
      </c>
      <c r="BI308" s="186">
        <f>IF(N308="nulová",J308,0)</f>
        <v>0</v>
      </c>
      <c r="BJ308" s="19" t="s">
        <v>8</v>
      </c>
      <c r="BK308" s="186">
        <f>ROUND(I308*H308,0)</f>
        <v>0</v>
      </c>
      <c r="BL308" s="19" t="s">
        <v>91</v>
      </c>
      <c r="BM308" s="185" t="s">
        <v>2467</v>
      </c>
    </row>
    <row r="309" s="2" customFormat="1" ht="24.15" customHeight="1">
      <c r="A309" s="38"/>
      <c r="B309" s="173"/>
      <c r="C309" s="212" t="s">
        <v>1492</v>
      </c>
      <c r="D309" s="212" t="s">
        <v>550</v>
      </c>
      <c r="E309" s="213" t="s">
        <v>3828</v>
      </c>
      <c r="F309" s="214" t="s">
        <v>3829</v>
      </c>
      <c r="G309" s="215" t="s">
        <v>3505</v>
      </c>
      <c r="H309" s="216">
        <v>8</v>
      </c>
      <c r="I309" s="217"/>
      <c r="J309" s="218">
        <f>ROUND(I309*H309,0)</f>
        <v>0</v>
      </c>
      <c r="K309" s="214" t="s">
        <v>1</v>
      </c>
      <c r="L309" s="219"/>
      <c r="M309" s="220" t="s">
        <v>1</v>
      </c>
      <c r="N309" s="221" t="s">
        <v>42</v>
      </c>
      <c r="O309" s="77"/>
      <c r="P309" s="183">
        <f>O309*H309</f>
        <v>0</v>
      </c>
      <c r="Q309" s="183">
        <v>0</v>
      </c>
      <c r="R309" s="183">
        <f>Q309*H309</f>
        <v>0</v>
      </c>
      <c r="S309" s="183">
        <v>0</v>
      </c>
      <c r="T309" s="184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185" t="s">
        <v>363</v>
      </c>
      <c r="AT309" s="185" t="s">
        <v>550</v>
      </c>
      <c r="AU309" s="185" t="s">
        <v>85</v>
      </c>
      <c r="AY309" s="19" t="s">
        <v>321</v>
      </c>
      <c r="BE309" s="186">
        <f>IF(N309="základní",J309,0)</f>
        <v>0</v>
      </c>
      <c r="BF309" s="186">
        <f>IF(N309="snížená",J309,0)</f>
        <v>0</v>
      </c>
      <c r="BG309" s="186">
        <f>IF(N309="zákl. přenesená",J309,0)</f>
        <v>0</v>
      </c>
      <c r="BH309" s="186">
        <f>IF(N309="sníž. přenesená",J309,0)</f>
        <v>0</v>
      </c>
      <c r="BI309" s="186">
        <f>IF(N309="nulová",J309,0)</f>
        <v>0</v>
      </c>
      <c r="BJ309" s="19" t="s">
        <v>8</v>
      </c>
      <c r="BK309" s="186">
        <f>ROUND(I309*H309,0)</f>
        <v>0</v>
      </c>
      <c r="BL309" s="19" t="s">
        <v>91</v>
      </c>
      <c r="BM309" s="185" t="s">
        <v>2476</v>
      </c>
    </row>
    <row r="310" s="2" customFormat="1" ht="16.5" customHeight="1">
      <c r="A310" s="38"/>
      <c r="B310" s="173"/>
      <c r="C310" s="212" t="s">
        <v>1497</v>
      </c>
      <c r="D310" s="212" t="s">
        <v>550</v>
      </c>
      <c r="E310" s="213" t="s">
        <v>3830</v>
      </c>
      <c r="F310" s="214" t="s">
        <v>3831</v>
      </c>
      <c r="G310" s="215" t="s">
        <v>3505</v>
      </c>
      <c r="H310" s="216">
        <v>8</v>
      </c>
      <c r="I310" s="217"/>
      <c r="J310" s="218">
        <f>ROUND(I310*H310,0)</f>
        <v>0</v>
      </c>
      <c r="K310" s="214" t="s">
        <v>1</v>
      </c>
      <c r="L310" s="219"/>
      <c r="M310" s="220" t="s">
        <v>1</v>
      </c>
      <c r="N310" s="221" t="s">
        <v>42</v>
      </c>
      <c r="O310" s="77"/>
      <c r="P310" s="183">
        <f>O310*H310</f>
        <v>0</v>
      </c>
      <c r="Q310" s="183">
        <v>0</v>
      </c>
      <c r="R310" s="183">
        <f>Q310*H310</f>
        <v>0</v>
      </c>
      <c r="S310" s="183">
        <v>0</v>
      </c>
      <c r="T310" s="184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185" t="s">
        <v>363</v>
      </c>
      <c r="AT310" s="185" t="s">
        <v>550</v>
      </c>
      <c r="AU310" s="185" t="s">
        <v>85</v>
      </c>
      <c r="AY310" s="19" t="s">
        <v>321</v>
      </c>
      <c r="BE310" s="186">
        <f>IF(N310="základní",J310,0)</f>
        <v>0</v>
      </c>
      <c r="BF310" s="186">
        <f>IF(N310="snížená",J310,0)</f>
        <v>0</v>
      </c>
      <c r="BG310" s="186">
        <f>IF(N310="zákl. přenesená",J310,0)</f>
        <v>0</v>
      </c>
      <c r="BH310" s="186">
        <f>IF(N310="sníž. přenesená",J310,0)</f>
        <v>0</v>
      </c>
      <c r="BI310" s="186">
        <f>IF(N310="nulová",J310,0)</f>
        <v>0</v>
      </c>
      <c r="BJ310" s="19" t="s">
        <v>8</v>
      </c>
      <c r="BK310" s="186">
        <f>ROUND(I310*H310,0)</f>
        <v>0</v>
      </c>
      <c r="BL310" s="19" t="s">
        <v>91</v>
      </c>
      <c r="BM310" s="185" t="s">
        <v>2484</v>
      </c>
    </row>
    <row r="311" s="2" customFormat="1" ht="24.15" customHeight="1">
      <c r="A311" s="38"/>
      <c r="B311" s="173"/>
      <c r="C311" s="212" t="s">
        <v>1502</v>
      </c>
      <c r="D311" s="212" t="s">
        <v>550</v>
      </c>
      <c r="E311" s="213" t="s">
        <v>3832</v>
      </c>
      <c r="F311" s="214" t="s">
        <v>3833</v>
      </c>
      <c r="G311" s="215" t="s">
        <v>3505</v>
      </c>
      <c r="H311" s="216">
        <v>1</v>
      </c>
      <c r="I311" s="217"/>
      <c r="J311" s="218">
        <f>ROUND(I311*H311,0)</f>
        <v>0</v>
      </c>
      <c r="K311" s="214" t="s">
        <v>1</v>
      </c>
      <c r="L311" s="219"/>
      <c r="M311" s="220" t="s">
        <v>1</v>
      </c>
      <c r="N311" s="221" t="s">
        <v>42</v>
      </c>
      <c r="O311" s="77"/>
      <c r="P311" s="183">
        <f>O311*H311</f>
        <v>0</v>
      </c>
      <c r="Q311" s="183">
        <v>0</v>
      </c>
      <c r="R311" s="183">
        <f>Q311*H311</f>
        <v>0</v>
      </c>
      <c r="S311" s="183">
        <v>0</v>
      </c>
      <c r="T311" s="184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185" t="s">
        <v>363</v>
      </c>
      <c r="AT311" s="185" t="s">
        <v>550</v>
      </c>
      <c r="AU311" s="185" t="s">
        <v>85</v>
      </c>
      <c r="AY311" s="19" t="s">
        <v>321</v>
      </c>
      <c r="BE311" s="186">
        <f>IF(N311="základní",J311,0)</f>
        <v>0</v>
      </c>
      <c r="BF311" s="186">
        <f>IF(N311="snížená",J311,0)</f>
        <v>0</v>
      </c>
      <c r="BG311" s="186">
        <f>IF(N311="zákl. přenesená",J311,0)</f>
        <v>0</v>
      </c>
      <c r="BH311" s="186">
        <f>IF(N311="sníž. přenesená",J311,0)</f>
        <v>0</v>
      </c>
      <c r="BI311" s="186">
        <f>IF(N311="nulová",J311,0)</f>
        <v>0</v>
      </c>
      <c r="BJ311" s="19" t="s">
        <v>8</v>
      </c>
      <c r="BK311" s="186">
        <f>ROUND(I311*H311,0)</f>
        <v>0</v>
      </c>
      <c r="BL311" s="19" t="s">
        <v>91</v>
      </c>
      <c r="BM311" s="185" t="s">
        <v>2496</v>
      </c>
    </row>
    <row r="312" s="2" customFormat="1" ht="16.5" customHeight="1">
      <c r="A312" s="38"/>
      <c r="B312" s="173"/>
      <c r="C312" s="212" t="s">
        <v>1508</v>
      </c>
      <c r="D312" s="212" t="s">
        <v>550</v>
      </c>
      <c r="E312" s="213" t="s">
        <v>3834</v>
      </c>
      <c r="F312" s="214" t="s">
        <v>3835</v>
      </c>
      <c r="G312" s="215" t="s">
        <v>3505</v>
      </c>
      <c r="H312" s="216">
        <v>1</v>
      </c>
      <c r="I312" s="217"/>
      <c r="J312" s="218">
        <f>ROUND(I312*H312,0)</f>
        <v>0</v>
      </c>
      <c r="K312" s="214" t="s">
        <v>1</v>
      </c>
      <c r="L312" s="219"/>
      <c r="M312" s="220" t="s">
        <v>1</v>
      </c>
      <c r="N312" s="221" t="s">
        <v>42</v>
      </c>
      <c r="O312" s="77"/>
      <c r="P312" s="183">
        <f>O312*H312</f>
        <v>0</v>
      </c>
      <c r="Q312" s="183">
        <v>0</v>
      </c>
      <c r="R312" s="183">
        <f>Q312*H312</f>
        <v>0</v>
      </c>
      <c r="S312" s="183">
        <v>0</v>
      </c>
      <c r="T312" s="184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185" t="s">
        <v>363</v>
      </c>
      <c r="AT312" s="185" t="s">
        <v>550</v>
      </c>
      <c r="AU312" s="185" t="s">
        <v>85</v>
      </c>
      <c r="AY312" s="19" t="s">
        <v>321</v>
      </c>
      <c r="BE312" s="186">
        <f>IF(N312="základní",J312,0)</f>
        <v>0</v>
      </c>
      <c r="BF312" s="186">
        <f>IF(N312="snížená",J312,0)</f>
        <v>0</v>
      </c>
      <c r="BG312" s="186">
        <f>IF(N312="zákl. přenesená",J312,0)</f>
        <v>0</v>
      </c>
      <c r="BH312" s="186">
        <f>IF(N312="sníž. přenesená",J312,0)</f>
        <v>0</v>
      </c>
      <c r="BI312" s="186">
        <f>IF(N312="nulová",J312,0)</f>
        <v>0</v>
      </c>
      <c r="BJ312" s="19" t="s">
        <v>8</v>
      </c>
      <c r="BK312" s="186">
        <f>ROUND(I312*H312,0)</f>
        <v>0</v>
      </c>
      <c r="BL312" s="19" t="s">
        <v>91</v>
      </c>
      <c r="BM312" s="185" t="s">
        <v>2504</v>
      </c>
    </row>
    <row r="313" s="2" customFormat="1" ht="66.75" customHeight="1">
      <c r="A313" s="38"/>
      <c r="B313" s="173"/>
      <c r="C313" s="212" t="s">
        <v>1512</v>
      </c>
      <c r="D313" s="212" t="s">
        <v>550</v>
      </c>
      <c r="E313" s="213" t="s">
        <v>3836</v>
      </c>
      <c r="F313" s="214" t="s">
        <v>3837</v>
      </c>
      <c r="G313" s="215" t="s">
        <v>3505</v>
      </c>
      <c r="H313" s="216">
        <v>1</v>
      </c>
      <c r="I313" s="217"/>
      <c r="J313" s="218">
        <f>ROUND(I313*H313,0)</f>
        <v>0</v>
      </c>
      <c r="K313" s="214" t="s">
        <v>1</v>
      </c>
      <c r="L313" s="219"/>
      <c r="M313" s="220" t="s">
        <v>1</v>
      </c>
      <c r="N313" s="221" t="s">
        <v>42</v>
      </c>
      <c r="O313" s="77"/>
      <c r="P313" s="183">
        <f>O313*H313</f>
        <v>0</v>
      </c>
      <c r="Q313" s="183">
        <v>0</v>
      </c>
      <c r="R313" s="183">
        <f>Q313*H313</f>
        <v>0</v>
      </c>
      <c r="S313" s="183">
        <v>0</v>
      </c>
      <c r="T313" s="184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185" t="s">
        <v>363</v>
      </c>
      <c r="AT313" s="185" t="s">
        <v>550</v>
      </c>
      <c r="AU313" s="185" t="s">
        <v>85</v>
      </c>
      <c r="AY313" s="19" t="s">
        <v>321</v>
      </c>
      <c r="BE313" s="186">
        <f>IF(N313="základní",J313,0)</f>
        <v>0</v>
      </c>
      <c r="BF313" s="186">
        <f>IF(N313="snížená",J313,0)</f>
        <v>0</v>
      </c>
      <c r="BG313" s="186">
        <f>IF(N313="zákl. přenesená",J313,0)</f>
        <v>0</v>
      </c>
      <c r="BH313" s="186">
        <f>IF(N313="sníž. přenesená",J313,0)</f>
        <v>0</v>
      </c>
      <c r="BI313" s="186">
        <f>IF(N313="nulová",J313,0)</f>
        <v>0</v>
      </c>
      <c r="BJ313" s="19" t="s">
        <v>8</v>
      </c>
      <c r="BK313" s="186">
        <f>ROUND(I313*H313,0)</f>
        <v>0</v>
      </c>
      <c r="BL313" s="19" t="s">
        <v>91</v>
      </c>
      <c r="BM313" s="185" t="s">
        <v>2512</v>
      </c>
    </row>
    <row r="314" s="2" customFormat="1" ht="16.5" customHeight="1">
      <c r="A314" s="38"/>
      <c r="B314" s="173"/>
      <c r="C314" s="212" t="s">
        <v>1516</v>
      </c>
      <c r="D314" s="212" t="s">
        <v>550</v>
      </c>
      <c r="E314" s="213" t="s">
        <v>3838</v>
      </c>
      <c r="F314" s="214" t="s">
        <v>3839</v>
      </c>
      <c r="G314" s="215" t="s">
        <v>3505</v>
      </c>
      <c r="H314" s="216">
        <v>1</v>
      </c>
      <c r="I314" s="217"/>
      <c r="J314" s="218">
        <f>ROUND(I314*H314,0)</f>
        <v>0</v>
      </c>
      <c r="K314" s="214" t="s">
        <v>1</v>
      </c>
      <c r="L314" s="219"/>
      <c r="M314" s="220" t="s">
        <v>1</v>
      </c>
      <c r="N314" s="221" t="s">
        <v>42</v>
      </c>
      <c r="O314" s="77"/>
      <c r="P314" s="183">
        <f>O314*H314</f>
        <v>0</v>
      </c>
      <c r="Q314" s="183">
        <v>0</v>
      </c>
      <c r="R314" s="183">
        <f>Q314*H314</f>
        <v>0</v>
      </c>
      <c r="S314" s="183">
        <v>0</v>
      </c>
      <c r="T314" s="184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185" t="s">
        <v>363</v>
      </c>
      <c r="AT314" s="185" t="s">
        <v>550</v>
      </c>
      <c r="AU314" s="185" t="s">
        <v>85</v>
      </c>
      <c r="AY314" s="19" t="s">
        <v>321</v>
      </c>
      <c r="BE314" s="186">
        <f>IF(N314="základní",J314,0)</f>
        <v>0</v>
      </c>
      <c r="BF314" s="186">
        <f>IF(N314="snížená",J314,0)</f>
        <v>0</v>
      </c>
      <c r="BG314" s="186">
        <f>IF(N314="zákl. přenesená",J314,0)</f>
        <v>0</v>
      </c>
      <c r="BH314" s="186">
        <f>IF(N314="sníž. přenesená",J314,0)</f>
        <v>0</v>
      </c>
      <c r="BI314" s="186">
        <f>IF(N314="nulová",J314,0)</f>
        <v>0</v>
      </c>
      <c r="BJ314" s="19" t="s">
        <v>8</v>
      </c>
      <c r="BK314" s="186">
        <f>ROUND(I314*H314,0)</f>
        <v>0</v>
      </c>
      <c r="BL314" s="19" t="s">
        <v>91</v>
      </c>
      <c r="BM314" s="185" t="s">
        <v>2520</v>
      </c>
    </row>
    <row r="315" s="2" customFormat="1" ht="16.5" customHeight="1">
      <c r="A315" s="38"/>
      <c r="B315" s="173"/>
      <c r="C315" s="212" t="s">
        <v>1522</v>
      </c>
      <c r="D315" s="212" t="s">
        <v>550</v>
      </c>
      <c r="E315" s="213" t="s">
        <v>3840</v>
      </c>
      <c r="F315" s="214" t="s">
        <v>3841</v>
      </c>
      <c r="G315" s="215" t="s">
        <v>3505</v>
      </c>
      <c r="H315" s="216">
        <v>1</v>
      </c>
      <c r="I315" s="217"/>
      <c r="J315" s="218">
        <f>ROUND(I315*H315,0)</f>
        <v>0</v>
      </c>
      <c r="K315" s="214" t="s">
        <v>1</v>
      </c>
      <c r="L315" s="219"/>
      <c r="M315" s="220" t="s">
        <v>1</v>
      </c>
      <c r="N315" s="221" t="s">
        <v>42</v>
      </c>
      <c r="O315" s="77"/>
      <c r="P315" s="183">
        <f>O315*H315</f>
        <v>0</v>
      </c>
      <c r="Q315" s="183">
        <v>0</v>
      </c>
      <c r="R315" s="183">
        <f>Q315*H315</f>
        <v>0</v>
      </c>
      <c r="S315" s="183">
        <v>0</v>
      </c>
      <c r="T315" s="184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185" t="s">
        <v>363</v>
      </c>
      <c r="AT315" s="185" t="s">
        <v>550</v>
      </c>
      <c r="AU315" s="185" t="s">
        <v>85</v>
      </c>
      <c r="AY315" s="19" t="s">
        <v>321</v>
      </c>
      <c r="BE315" s="186">
        <f>IF(N315="základní",J315,0)</f>
        <v>0</v>
      </c>
      <c r="BF315" s="186">
        <f>IF(N315="snížená",J315,0)</f>
        <v>0</v>
      </c>
      <c r="BG315" s="186">
        <f>IF(N315="zákl. přenesená",J315,0)</f>
        <v>0</v>
      </c>
      <c r="BH315" s="186">
        <f>IF(N315="sníž. přenesená",J315,0)</f>
        <v>0</v>
      </c>
      <c r="BI315" s="186">
        <f>IF(N315="nulová",J315,0)</f>
        <v>0</v>
      </c>
      <c r="BJ315" s="19" t="s">
        <v>8</v>
      </c>
      <c r="BK315" s="186">
        <f>ROUND(I315*H315,0)</f>
        <v>0</v>
      </c>
      <c r="BL315" s="19" t="s">
        <v>91</v>
      </c>
      <c r="BM315" s="185" t="s">
        <v>2529</v>
      </c>
    </row>
    <row r="316" s="2" customFormat="1" ht="16.5" customHeight="1">
      <c r="A316" s="38"/>
      <c r="B316" s="173"/>
      <c r="C316" s="212" t="s">
        <v>1528</v>
      </c>
      <c r="D316" s="212" t="s">
        <v>550</v>
      </c>
      <c r="E316" s="213" t="s">
        <v>3842</v>
      </c>
      <c r="F316" s="214" t="s">
        <v>3843</v>
      </c>
      <c r="G316" s="215" t="s">
        <v>3505</v>
      </c>
      <c r="H316" s="216">
        <v>1</v>
      </c>
      <c r="I316" s="217"/>
      <c r="J316" s="218">
        <f>ROUND(I316*H316,0)</f>
        <v>0</v>
      </c>
      <c r="K316" s="214" t="s">
        <v>1</v>
      </c>
      <c r="L316" s="219"/>
      <c r="M316" s="220" t="s">
        <v>1</v>
      </c>
      <c r="N316" s="221" t="s">
        <v>42</v>
      </c>
      <c r="O316" s="77"/>
      <c r="P316" s="183">
        <f>O316*H316</f>
        <v>0</v>
      </c>
      <c r="Q316" s="183">
        <v>0</v>
      </c>
      <c r="R316" s="183">
        <f>Q316*H316</f>
        <v>0</v>
      </c>
      <c r="S316" s="183">
        <v>0</v>
      </c>
      <c r="T316" s="184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185" t="s">
        <v>363</v>
      </c>
      <c r="AT316" s="185" t="s">
        <v>550</v>
      </c>
      <c r="AU316" s="185" t="s">
        <v>85</v>
      </c>
      <c r="AY316" s="19" t="s">
        <v>321</v>
      </c>
      <c r="BE316" s="186">
        <f>IF(N316="základní",J316,0)</f>
        <v>0</v>
      </c>
      <c r="BF316" s="186">
        <f>IF(N316="snížená",J316,0)</f>
        <v>0</v>
      </c>
      <c r="BG316" s="186">
        <f>IF(N316="zákl. přenesená",J316,0)</f>
        <v>0</v>
      </c>
      <c r="BH316" s="186">
        <f>IF(N316="sníž. přenesená",J316,0)</f>
        <v>0</v>
      </c>
      <c r="BI316" s="186">
        <f>IF(N316="nulová",J316,0)</f>
        <v>0</v>
      </c>
      <c r="BJ316" s="19" t="s">
        <v>8</v>
      </c>
      <c r="BK316" s="186">
        <f>ROUND(I316*H316,0)</f>
        <v>0</v>
      </c>
      <c r="BL316" s="19" t="s">
        <v>91</v>
      </c>
      <c r="BM316" s="185" t="s">
        <v>2542</v>
      </c>
    </row>
    <row r="317" s="2" customFormat="1" ht="16.5" customHeight="1">
      <c r="A317" s="38"/>
      <c r="B317" s="173"/>
      <c r="C317" s="212" t="s">
        <v>1532</v>
      </c>
      <c r="D317" s="212" t="s">
        <v>550</v>
      </c>
      <c r="E317" s="213" t="s">
        <v>3844</v>
      </c>
      <c r="F317" s="214" t="s">
        <v>3845</v>
      </c>
      <c r="G317" s="215" t="s">
        <v>3505</v>
      </c>
      <c r="H317" s="216">
        <v>1</v>
      </c>
      <c r="I317" s="217"/>
      <c r="J317" s="218">
        <f>ROUND(I317*H317,0)</f>
        <v>0</v>
      </c>
      <c r="K317" s="214" t="s">
        <v>1</v>
      </c>
      <c r="L317" s="219"/>
      <c r="M317" s="220" t="s">
        <v>1</v>
      </c>
      <c r="N317" s="221" t="s">
        <v>42</v>
      </c>
      <c r="O317" s="77"/>
      <c r="P317" s="183">
        <f>O317*H317</f>
        <v>0</v>
      </c>
      <c r="Q317" s="183">
        <v>0</v>
      </c>
      <c r="R317" s="183">
        <f>Q317*H317</f>
        <v>0</v>
      </c>
      <c r="S317" s="183">
        <v>0</v>
      </c>
      <c r="T317" s="184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185" t="s">
        <v>363</v>
      </c>
      <c r="AT317" s="185" t="s">
        <v>550</v>
      </c>
      <c r="AU317" s="185" t="s">
        <v>85</v>
      </c>
      <c r="AY317" s="19" t="s">
        <v>321</v>
      </c>
      <c r="BE317" s="186">
        <f>IF(N317="základní",J317,0)</f>
        <v>0</v>
      </c>
      <c r="BF317" s="186">
        <f>IF(N317="snížená",J317,0)</f>
        <v>0</v>
      </c>
      <c r="BG317" s="186">
        <f>IF(N317="zákl. přenesená",J317,0)</f>
        <v>0</v>
      </c>
      <c r="BH317" s="186">
        <f>IF(N317="sníž. přenesená",J317,0)</f>
        <v>0</v>
      </c>
      <c r="BI317" s="186">
        <f>IF(N317="nulová",J317,0)</f>
        <v>0</v>
      </c>
      <c r="BJ317" s="19" t="s">
        <v>8</v>
      </c>
      <c r="BK317" s="186">
        <f>ROUND(I317*H317,0)</f>
        <v>0</v>
      </c>
      <c r="BL317" s="19" t="s">
        <v>91</v>
      </c>
      <c r="BM317" s="185" t="s">
        <v>2552</v>
      </c>
    </row>
    <row r="318" s="2" customFormat="1" ht="16.5" customHeight="1">
      <c r="A318" s="38"/>
      <c r="B318" s="173"/>
      <c r="C318" s="212" t="s">
        <v>1538</v>
      </c>
      <c r="D318" s="212" t="s">
        <v>550</v>
      </c>
      <c r="E318" s="213" t="s">
        <v>3846</v>
      </c>
      <c r="F318" s="214" t="s">
        <v>3847</v>
      </c>
      <c r="G318" s="215" t="s">
        <v>3505</v>
      </c>
      <c r="H318" s="216">
        <v>3</v>
      </c>
      <c r="I318" s="217"/>
      <c r="J318" s="218">
        <f>ROUND(I318*H318,0)</f>
        <v>0</v>
      </c>
      <c r="K318" s="214" t="s">
        <v>1</v>
      </c>
      <c r="L318" s="219"/>
      <c r="M318" s="220" t="s">
        <v>1</v>
      </c>
      <c r="N318" s="221" t="s">
        <v>42</v>
      </c>
      <c r="O318" s="77"/>
      <c r="P318" s="183">
        <f>O318*H318</f>
        <v>0</v>
      </c>
      <c r="Q318" s="183">
        <v>0</v>
      </c>
      <c r="R318" s="183">
        <f>Q318*H318</f>
        <v>0</v>
      </c>
      <c r="S318" s="183">
        <v>0</v>
      </c>
      <c r="T318" s="184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185" t="s">
        <v>363</v>
      </c>
      <c r="AT318" s="185" t="s">
        <v>550</v>
      </c>
      <c r="AU318" s="185" t="s">
        <v>85</v>
      </c>
      <c r="AY318" s="19" t="s">
        <v>321</v>
      </c>
      <c r="BE318" s="186">
        <f>IF(N318="základní",J318,0)</f>
        <v>0</v>
      </c>
      <c r="BF318" s="186">
        <f>IF(N318="snížená",J318,0)</f>
        <v>0</v>
      </c>
      <c r="BG318" s="186">
        <f>IF(N318="zákl. přenesená",J318,0)</f>
        <v>0</v>
      </c>
      <c r="BH318" s="186">
        <f>IF(N318="sníž. přenesená",J318,0)</f>
        <v>0</v>
      </c>
      <c r="BI318" s="186">
        <f>IF(N318="nulová",J318,0)</f>
        <v>0</v>
      </c>
      <c r="BJ318" s="19" t="s">
        <v>8</v>
      </c>
      <c r="BK318" s="186">
        <f>ROUND(I318*H318,0)</f>
        <v>0</v>
      </c>
      <c r="BL318" s="19" t="s">
        <v>91</v>
      </c>
      <c r="BM318" s="185" t="s">
        <v>2562</v>
      </c>
    </row>
    <row r="319" s="2" customFormat="1" ht="16.5" customHeight="1">
      <c r="A319" s="38"/>
      <c r="B319" s="173"/>
      <c r="C319" s="212" t="s">
        <v>1542</v>
      </c>
      <c r="D319" s="212" t="s">
        <v>550</v>
      </c>
      <c r="E319" s="213" t="s">
        <v>3848</v>
      </c>
      <c r="F319" s="214" t="s">
        <v>3849</v>
      </c>
      <c r="G319" s="215" t="s">
        <v>3505</v>
      </c>
      <c r="H319" s="216">
        <v>3</v>
      </c>
      <c r="I319" s="217"/>
      <c r="J319" s="218">
        <f>ROUND(I319*H319,0)</f>
        <v>0</v>
      </c>
      <c r="K319" s="214" t="s">
        <v>1</v>
      </c>
      <c r="L319" s="219"/>
      <c r="M319" s="220" t="s">
        <v>1</v>
      </c>
      <c r="N319" s="221" t="s">
        <v>42</v>
      </c>
      <c r="O319" s="77"/>
      <c r="P319" s="183">
        <f>O319*H319</f>
        <v>0</v>
      </c>
      <c r="Q319" s="183">
        <v>0</v>
      </c>
      <c r="R319" s="183">
        <f>Q319*H319</f>
        <v>0</v>
      </c>
      <c r="S319" s="183">
        <v>0</v>
      </c>
      <c r="T319" s="184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185" t="s">
        <v>363</v>
      </c>
      <c r="AT319" s="185" t="s">
        <v>550</v>
      </c>
      <c r="AU319" s="185" t="s">
        <v>85</v>
      </c>
      <c r="AY319" s="19" t="s">
        <v>321</v>
      </c>
      <c r="BE319" s="186">
        <f>IF(N319="základní",J319,0)</f>
        <v>0</v>
      </c>
      <c r="BF319" s="186">
        <f>IF(N319="snížená",J319,0)</f>
        <v>0</v>
      </c>
      <c r="BG319" s="186">
        <f>IF(N319="zákl. přenesená",J319,0)</f>
        <v>0</v>
      </c>
      <c r="BH319" s="186">
        <f>IF(N319="sníž. přenesená",J319,0)</f>
        <v>0</v>
      </c>
      <c r="BI319" s="186">
        <f>IF(N319="nulová",J319,0)</f>
        <v>0</v>
      </c>
      <c r="BJ319" s="19" t="s">
        <v>8</v>
      </c>
      <c r="BK319" s="186">
        <f>ROUND(I319*H319,0)</f>
        <v>0</v>
      </c>
      <c r="BL319" s="19" t="s">
        <v>91</v>
      </c>
      <c r="BM319" s="185" t="s">
        <v>2572</v>
      </c>
    </row>
    <row r="320" s="2" customFormat="1" ht="21.75" customHeight="1">
      <c r="A320" s="38"/>
      <c r="B320" s="173"/>
      <c r="C320" s="212" t="s">
        <v>1547</v>
      </c>
      <c r="D320" s="212" t="s">
        <v>550</v>
      </c>
      <c r="E320" s="213" t="s">
        <v>3850</v>
      </c>
      <c r="F320" s="214" t="s">
        <v>3851</v>
      </c>
      <c r="G320" s="215" t="s">
        <v>3505</v>
      </c>
      <c r="H320" s="216">
        <v>3</v>
      </c>
      <c r="I320" s="217"/>
      <c r="J320" s="218">
        <f>ROUND(I320*H320,0)</f>
        <v>0</v>
      </c>
      <c r="K320" s="214" t="s">
        <v>1</v>
      </c>
      <c r="L320" s="219"/>
      <c r="M320" s="220" t="s">
        <v>1</v>
      </c>
      <c r="N320" s="221" t="s">
        <v>42</v>
      </c>
      <c r="O320" s="77"/>
      <c r="P320" s="183">
        <f>O320*H320</f>
        <v>0</v>
      </c>
      <c r="Q320" s="183">
        <v>0</v>
      </c>
      <c r="R320" s="183">
        <f>Q320*H320</f>
        <v>0</v>
      </c>
      <c r="S320" s="183">
        <v>0</v>
      </c>
      <c r="T320" s="184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185" t="s">
        <v>363</v>
      </c>
      <c r="AT320" s="185" t="s">
        <v>550</v>
      </c>
      <c r="AU320" s="185" t="s">
        <v>85</v>
      </c>
      <c r="AY320" s="19" t="s">
        <v>321</v>
      </c>
      <c r="BE320" s="186">
        <f>IF(N320="základní",J320,0)</f>
        <v>0</v>
      </c>
      <c r="BF320" s="186">
        <f>IF(N320="snížená",J320,0)</f>
        <v>0</v>
      </c>
      <c r="BG320" s="186">
        <f>IF(N320="zákl. přenesená",J320,0)</f>
        <v>0</v>
      </c>
      <c r="BH320" s="186">
        <f>IF(N320="sníž. přenesená",J320,0)</f>
        <v>0</v>
      </c>
      <c r="BI320" s="186">
        <f>IF(N320="nulová",J320,0)</f>
        <v>0</v>
      </c>
      <c r="BJ320" s="19" t="s">
        <v>8</v>
      </c>
      <c r="BK320" s="186">
        <f>ROUND(I320*H320,0)</f>
        <v>0</v>
      </c>
      <c r="BL320" s="19" t="s">
        <v>91</v>
      </c>
      <c r="BM320" s="185" t="s">
        <v>2582</v>
      </c>
    </row>
    <row r="321" s="2" customFormat="1" ht="24.15" customHeight="1">
      <c r="A321" s="38"/>
      <c r="B321" s="173"/>
      <c r="C321" s="212" t="s">
        <v>1551</v>
      </c>
      <c r="D321" s="212" t="s">
        <v>550</v>
      </c>
      <c r="E321" s="213" t="s">
        <v>3852</v>
      </c>
      <c r="F321" s="214" t="s">
        <v>3853</v>
      </c>
      <c r="G321" s="215" t="s">
        <v>3505</v>
      </c>
      <c r="H321" s="216">
        <v>1</v>
      </c>
      <c r="I321" s="217"/>
      <c r="J321" s="218">
        <f>ROUND(I321*H321,0)</f>
        <v>0</v>
      </c>
      <c r="K321" s="214" t="s">
        <v>1</v>
      </c>
      <c r="L321" s="219"/>
      <c r="M321" s="220" t="s">
        <v>1</v>
      </c>
      <c r="N321" s="221" t="s">
        <v>42</v>
      </c>
      <c r="O321" s="77"/>
      <c r="P321" s="183">
        <f>O321*H321</f>
        <v>0</v>
      </c>
      <c r="Q321" s="183">
        <v>0</v>
      </c>
      <c r="R321" s="183">
        <f>Q321*H321</f>
        <v>0</v>
      </c>
      <c r="S321" s="183">
        <v>0</v>
      </c>
      <c r="T321" s="184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185" t="s">
        <v>363</v>
      </c>
      <c r="AT321" s="185" t="s">
        <v>550</v>
      </c>
      <c r="AU321" s="185" t="s">
        <v>85</v>
      </c>
      <c r="AY321" s="19" t="s">
        <v>321</v>
      </c>
      <c r="BE321" s="186">
        <f>IF(N321="základní",J321,0)</f>
        <v>0</v>
      </c>
      <c r="BF321" s="186">
        <f>IF(N321="snížená",J321,0)</f>
        <v>0</v>
      </c>
      <c r="BG321" s="186">
        <f>IF(N321="zákl. přenesená",J321,0)</f>
        <v>0</v>
      </c>
      <c r="BH321" s="186">
        <f>IF(N321="sníž. přenesená",J321,0)</f>
        <v>0</v>
      </c>
      <c r="BI321" s="186">
        <f>IF(N321="nulová",J321,0)</f>
        <v>0</v>
      </c>
      <c r="BJ321" s="19" t="s">
        <v>8</v>
      </c>
      <c r="BK321" s="186">
        <f>ROUND(I321*H321,0)</f>
        <v>0</v>
      </c>
      <c r="BL321" s="19" t="s">
        <v>91</v>
      </c>
      <c r="BM321" s="185" t="s">
        <v>2592</v>
      </c>
    </row>
    <row r="322" s="2" customFormat="1" ht="16.5" customHeight="1">
      <c r="A322" s="38"/>
      <c r="B322" s="173"/>
      <c r="C322" s="212" t="s">
        <v>1555</v>
      </c>
      <c r="D322" s="212" t="s">
        <v>550</v>
      </c>
      <c r="E322" s="213" t="s">
        <v>3854</v>
      </c>
      <c r="F322" s="214" t="s">
        <v>3855</v>
      </c>
      <c r="G322" s="215" t="s">
        <v>3505</v>
      </c>
      <c r="H322" s="216">
        <v>1</v>
      </c>
      <c r="I322" s="217"/>
      <c r="J322" s="218">
        <f>ROUND(I322*H322,0)</f>
        <v>0</v>
      </c>
      <c r="K322" s="214" t="s">
        <v>1</v>
      </c>
      <c r="L322" s="219"/>
      <c r="M322" s="220" t="s">
        <v>1</v>
      </c>
      <c r="N322" s="221" t="s">
        <v>42</v>
      </c>
      <c r="O322" s="77"/>
      <c r="P322" s="183">
        <f>O322*H322</f>
        <v>0</v>
      </c>
      <c r="Q322" s="183">
        <v>0</v>
      </c>
      <c r="R322" s="183">
        <f>Q322*H322</f>
        <v>0</v>
      </c>
      <c r="S322" s="183">
        <v>0</v>
      </c>
      <c r="T322" s="184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185" t="s">
        <v>363</v>
      </c>
      <c r="AT322" s="185" t="s">
        <v>550</v>
      </c>
      <c r="AU322" s="185" t="s">
        <v>85</v>
      </c>
      <c r="AY322" s="19" t="s">
        <v>321</v>
      </c>
      <c r="BE322" s="186">
        <f>IF(N322="základní",J322,0)</f>
        <v>0</v>
      </c>
      <c r="BF322" s="186">
        <f>IF(N322="snížená",J322,0)</f>
        <v>0</v>
      </c>
      <c r="BG322" s="186">
        <f>IF(N322="zákl. přenesená",J322,0)</f>
        <v>0</v>
      </c>
      <c r="BH322" s="186">
        <f>IF(N322="sníž. přenesená",J322,0)</f>
        <v>0</v>
      </c>
      <c r="BI322" s="186">
        <f>IF(N322="nulová",J322,0)</f>
        <v>0</v>
      </c>
      <c r="BJ322" s="19" t="s">
        <v>8</v>
      </c>
      <c r="BK322" s="186">
        <f>ROUND(I322*H322,0)</f>
        <v>0</v>
      </c>
      <c r="BL322" s="19" t="s">
        <v>91</v>
      </c>
      <c r="BM322" s="185" t="s">
        <v>2602</v>
      </c>
    </row>
    <row r="323" s="2" customFormat="1" ht="21.75" customHeight="1">
      <c r="A323" s="38"/>
      <c r="B323" s="173"/>
      <c r="C323" s="212" t="s">
        <v>1559</v>
      </c>
      <c r="D323" s="212" t="s">
        <v>550</v>
      </c>
      <c r="E323" s="213" t="s">
        <v>3856</v>
      </c>
      <c r="F323" s="214" t="s">
        <v>3857</v>
      </c>
      <c r="G323" s="215" t="s">
        <v>3505</v>
      </c>
      <c r="H323" s="216">
        <v>3</v>
      </c>
      <c r="I323" s="217"/>
      <c r="J323" s="218">
        <f>ROUND(I323*H323,0)</f>
        <v>0</v>
      </c>
      <c r="K323" s="214" t="s">
        <v>1</v>
      </c>
      <c r="L323" s="219"/>
      <c r="M323" s="220" t="s">
        <v>1</v>
      </c>
      <c r="N323" s="221" t="s">
        <v>42</v>
      </c>
      <c r="O323" s="77"/>
      <c r="P323" s="183">
        <f>O323*H323</f>
        <v>0</v>
      </c>
      <c r="Q323" s="183">
        <v>0</v>
      </c>
      <c r="R323" s="183">
        <f>Q323*H323</f>
        <v>0</v>
      </c>
      <c r="S323" s="183">
        <v>0</v>
      </c>
      <c r="T323" s="184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185" t="s">
        <v>363</v>
      </c>
      <c r="AT323" s="185" t="s">
        <v>550</v>
      </c>
      <c r="AU323" s="185" t="s">
        <v>85</v>
      </c>
      <c r="AY323" s="19" t="s">
        <v>321</v>
      </c>
      <c r="BE323" s="186">
        <f>IF(N323="základní",J323,0)</f>
        <v>0</v>
      </c>
      <c r="BF323" s="186">
        <f>IF(N323="snížená",J323,0)</f>
        <v>0</v>
      </c>
      <c r="BG323" s="186">
        <f>IF(N323="zákl. přenesená",J323,0)</f>
        <v>0</v>
      </c>
      <c r="BH323" s="186">
        <f>IF(N323="sníž. přenesená",J323,0)</f>
        <v>0</v>
      </c>
      <c r="BI323" s="186">
        <f>IF(N323="nulová",J323,0)</f>
        <v>0</v>
      </c>
      <c r="BJ323" s="19" t="s">
        <v>8</v>
      </c>
      <c r="BK323" s="186">
        <f>ROUND(I323*H323,0)</f>
        <v>0</v>
      </c>
      <c r="BL323" s="19" t="s">
        <v>91</v>
      </c>
      <c r="BM323" s="185" t="s">
        <v>2612</v>
      </c>
    </row>
    <row r="324" s="2" customFormat="1" ht="16.5" customHeight="1">
      <c r="A324" s="38"/>
      <c r="B324" s="173"/>
      <c r="C324" s="212" t="s">
        <v>1564</v>
      </c>
      <c r="D324" s="212" t="s">
        <v>550</v>
      </c>
      <c r="E324" s="213" t="s">
        <v>3858</v>
      </c>
      <c r="F324" s="214" t="s">
        <v>3859</v>
      </c>
      <c r="G324" s="215" t="s">
        <v>3505</v>
      </c>
      <c r="H324" s="216">
        <v>1</v>
      </c>
      <c r="I324" s="217"/>
      <c r="J324" s="218">
        <f>ROUND(I324*H324,0)</f>
        <v>0</v>
      </c>
      <c r="K324" s="214" t="s">
        <v>1</v>
      </c>
      <c r="L324" s="219"/>
      <c r="M324" s="220" t="s">
        <v>1</v>
      </c>
      <c r="N324" s="221" t="s">
        <v>42</v>
      </c>
      <c r="O324" s="77"/>
      <c r="P324" s="183">
        <f>O324*H324</f>
        <v>0</v>
      </c>
      <c r="Q324" s="183">
        <v>0</v>
      </c>
      <c r="R324" s="183">
        <f>Q324*H324</f>
        <v>0</v>
      </c>
      <c r="S324" s="183">
        <v>0</v>
      </c>
      <c r="T324" s="184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185" t="s">
        <v>363</v>
      </c>
      <c r="AT324" s="185" t="s">
        <v>550</v>
      </c>
      <c r="AU324" s="185" t="s">
        <v>85</v>
      </c>
      <c r="AY324" s="19" t="s">
        <v>321</v>
      </c>
      <c r="BE324" s="186">
        <f>IF(N324="základní",J324,0)</f>
        <v>0</v>
      </c>
      <c r="BF324" s="186">
        <f>IF(N324="snížená",J324,0)</f>
        <v>0</v>
      </c>
      <c r="BG324" s="186">
        <f>IF(N324="zákl. přenesená",J324,0)</f>
        <v>0</v>
      </c>
      <c r="BH324" s="186">
        <f>IF(N324="sníž. přenesená",J324,0)</f>
        <v>0</v>
      </c>
      <c r="BI324" s="186">
        <f>IF(N324="nulová",J324,0)</f>
        <v>0</v>
      </c>
      <c r="BJ324" s="19" t="s">
        <v>8</v>
      </c>
      <c r="BK324" s="186">
        <f>ROUND(I324*H324,0)</f>
        <v>0</v>
      </c>
      <c r="BL324" s="19" t="s">
        <v>91</v>
      </c>
      <c r="BM324" s="185" t="s">
        <v>2623</v>
      </c>
    </row>
    <row r="325" s="2" customFormat="1" ht="16.5" customHeight="1">
      <c r="A325" s="38"/>
      <c r="B325" s="173"/>
      <c r="C325" s="212" t="s">
        <v>1569</v>
      </c>
      <c r="D325" s="212" t="s">
        <v>550</v>
      </c>
      <c r="E325" s="213" t="s">
        <v>3860</v>
      </c>
      <c r="F325" s="214" t="s">
        <v>3861</v>
      </c>
      <c r="G325" s="215" t="s">
        <v>3505</v>
      </c>
      <c r="H325" s="216">
        <v>1</v>
      </c>
      <c r="I325" s="217"/>
      <c r="J325" s="218">
        <f>ROUND(I325*H325,0)</f>
        <v>0</v>
      </c>
      <c r="K325" s="214" t="s">
        <v>1</v>
      </c>
      <c r="L325" s="219"/>
      <c r="M325" s="220" t="s">
        <v>1</v>
      </c>
      <c r="N325" s="221" t="s">
        <v>42</v>
      </c>
      <c r="O325" s="77"/>
      <c r="P325" s="183">
        <f>O325*H325</f>
        <v>0</v>
      </c>
      <c r="Q325" s="183">
        <v>0</v>
      </c>
      <c r="R325" s="183">
        <f>Q325*H325</f>
        <v>0</v>
      </c>
      <c r="S325" s="183">
        <v>0</v>
      </c>
      <c r="T325" s="184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185" t="s">
        <v>363</v>
      </c>
      <c r="AT325" s="185" t="s">
        <v>550</v>
      </c>
      <c r="AU325" s="185" t="s">
        <v>85</v>
      </c>
      <c r="AY325" s="19" t="s">
        <v>321</v>
      </c>
      <c r="BE325" s="186">
        <f>IF(N325="základní",J325,0)</f>
        <v>0</v>
      </c>
      <c r="BF325" s="186">
        <f>IF(N325="snížená",J325,0)</f>
        <v>0</v>
      </c>
      <c r="BG325" s="186">
        <f>IF(N325="zákl. přenesená",J325,0)</f>
        <v>0</v>
      </c>
      <c r="BH325" s="186">
        <f>IF(N325="sníž. přenesená",J325,0)</f>
        <v>0</v>
      </c>
      <c r="BI325" s="186">
        <f>IF(N325="nulová",J325,0)</f>
        <v>0</v>
      </c>
      <c r="BJ325" s="19" t="s">
        <v>8</v>
      </c>
      <c r="BK325" s="186">
        <f>ROUND(I325*H325,0)</f>
        <v>0</v>
      </c>
      <c r="BL325" s="19" t="s">
        <v>91</v>
      </c>
      <c r="BM325" s="185" t="s">
        <v>2634</v>
      </c>
    </row>
    <row r="326" s="2" customFormat="1" ht="16.5" customHeight="1">
      <c r="A326" s="38"/>
      <c r="B326" s="173"/>
      <c r="C326" s="212" t="s">
        <v>1573</v>
      </c>
      <c r="D326" s="212" t="s">
        <v>550</v>
      </c>
      <c r="E326" s="213" t="s">
        <v>3862</v>
      </c>
      <c r="F326" s="214" t="s">
        <v>3863</v>
      </c>
      <c r="G326" s="215" t="s">
        <v>3505</v>
      </c>
      <c r="H326" s="216">
        <v>1</v>
      </c>
      <c r="I326" s="217"/>
      <c r="J326" s="218">
        <f>ROUND(I326*H326,0)</f>
        <v>0</v>
      </c>
      <c r="K326" s="214" t="s">
        <v>1</v>
      </c>
      <c r="L326" s="219"/>
      <c r="M326" s="220" t="s">
        <v>1</v>
      </c>
      <c r="N326" s="221" t="s">
        <v>42</v>
      </c>
      <c r="O326" s="77"/>
      <c r="P326" s="183">
        <f>O326*H326</f>
        <v>0</v>
      </c>
      <c r="Q326" s="183">
        <v>0</v>
      </c>
      <c r="R326" s="183">
        <f>Q326*H326</f>
        <v>0</v>
      </c>
      <c r="S326" s="183">
        <v>0</v>
      </c>
      <c r="T326" s="184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185" t="s">
        <v>363</v>
      </c>
      <c r="AT326" s="185" t="s">
        <v>550</v>
      </c>
      <c r="AU326" s="185" t="s">
        <v>85</v>
      </c>
      <c r="AY326" s="19" t="s">
        <v>321</v>
      </c>
      <c r="BE326" s="186">
        <f>IF(N326="základní",J326,0)</f>
        <v>0</v>
      </c>
      <c r="BF326" s="186">
        <f>IF(N326="snížená",J326,0)</f>
        <v>0</v>
      </c>
      <c r="BG326" s="186">
        <f>IF(N326="zákl. přenesená",J326,0)</f>
        <v>0</v>
      </c>
      <c r="BH326" s="186">
        <f>IF(N326="sníž. přenesená",J326,0)</f>
        <v>0</v>
      </c>
      <c r="BI326" s="186">
        <f>IF(N326="nulová",J326,0)</f>
        <v>0</v>
      </c>
      <c r="BJ326" s="19" t="s">
        <v>8</v>
      </c>
      <c r="BK326" s="186">
        <f>ROUND(I326*H326,0)</f>
        <v>0</v>
      </c>
      <c r="BL326" s="19" t="s">
        <v>91</v>
      </c>
      <c r="BM326" s="185" t="s">
        <v>2646</v>
      </c>
    </row>
    <row r="327" s="2" customFormat="1" ht="16.5" customHeight="1">
      <c r="A327" s="38"/>
      <c r="B327" s="173"/>
      <c r="C327" s="212" t="s">
        <v>1578</v>
      </c>
      <c r="D327" s="212" t="s">
        <v>550</v>
      </c>
      <c r="E327" s="213" t="s">
        <v>3864</v>
      </c>
      <c r="F327" s="214" t="s">
        <v>3865</v>
      </c>
      <c r="G327" s="215" t="s">
        <v>3505</v>
      </c>
      <c r="H327" s="216">
        <v>3</v>
      </c>
      <c r="I327" s="217"/>
      <c r="J327" s="218">
        <f>ROUND(I327*H327,0)</f>
        <v>0</v>
      </c>
      <c r="K327" s="214" t="s">
        <v>1</v>
      </c>
      <c r="L327" s="219"/>
      <c r="M327" s="220" t="s">
        <v>1</v>
      </c>
      <c r="N327" s="221" t="s">
        <v>42</v>
      </c>
      <c r="O327" s="77"/>
      <c r="P327" s="183">
        <f>O327*H327</f>
        <v>0</v>
      </c>
      <c r="Q327" s="183">
        <v>0</v>
      </c>
      <c r="R327" s="183">
        <f>Q327*H327</f>
        <v>0</v>
      </c>
      <c r="S327" s="183">
        <v>0</v>
      </c>
      <c r="T327" s="184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185" t="s">
        <v>363</v>
      </c>
      <c r="AT327" s="185" t="s">
        <v>550</v>
      </c>
      <c r="AU327" s="185" t="s">
        <v>85</v>
      </c>
      <c r="AY327" s="19" t="s">
        <v>321</v>
      </c>
      <c r="BE327" s="186">
        <f>IF(N327="základní",J327,0)</f>
        <v>0</v>
      </c>
      <c r="BF327" s="186">
        <f>IF(N327="snížená",J327,0)</f>
        <v>0</v>
      </c>
      <c r="BG327" s="186">
        <f>IF(N327="zákl. přenesená",J327,0)</f>
        <v>0</v>
      </c>
      <c r="BH327" s="186">
        <f>IF(N327="sníž. přenesená",J327,0)</f>
        <v>0</v>
      </c>
      <c r="BI327" s="186">
        <f>IF(N327="nulová",J327,0)</f>
        <v>0</v>
      </c>
      <c r="BJ327" s="19" t="s">
        <v>8</v>
      </c>
      <c r="BK327" s="186">
        <f>ROUND(I327*H327,0)</f>
        <v>0</v>
      </c>
      <c r="BL327" s="19" t="s">
        <v>91</v>
      </c>
      <c r="BM327" s="185" t="s">
        <v>2659</v>
      </c>
    </row>
    <row r="328" s="2" customFormat="1" ht="16.5" customHeight="1">
      <c r="A328" s="38"/>
      <c r="B328" s="173"/>
      <c r="C328" s="212" t="s">
        <v>1583</v>
      </c>
      <c r="D328" s="212" t="s">
        <v>550</v>
      </c>
      <c r="E328" s="213" t="s">
        <v>3866</v>
      </c>
      <c r="F328" s="214" t="s">
        <v>3867</v>
      </c>
      <c r="G328" s="215" t="s">
        <v>3505</v>
      </c>
      <c r="H328" s="216">
        <v>3</v>
      </c>
      <c r="I328" s="217"/>
      <c r="J328" s="218">
        <f>ROUND(I328*H328,0)</f>
        <v>0</v>
      </c>
      <c r="K328" s="214" t="s">
        <v>1</v>
      </c>
      <c r="L328" s="219"/>
      <c r="M328" s="220" t="s">
        <v>1</v>
      </c>
      <c r="N328" s="221" t="s">
        <v>42</v>
      </c>
      <c r="O328" s="77"/>
      <c r="P328" s="183">
        <f>O328*H328</f>
        <v>0</v>
      </c>
      <c r="Q328" s="183">
        <v>0</v>
      </c>
      <c r="R328" s="183">
        <f>Q328*H328</f>
        <v>0</v>
      </c>
      <c r="S328" s="183">
        <v>0</v>
      </c>
      <c r="T328" s="184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185" t="s">
        <v>363</v>
      </c>
      <c r="AT328" s="185" t="s">
        <v>550</v>
      </c>
      <c r="AU328" s="185" t="s">
        <v>85</v>
      </c>
      <c r="AY328" s="19" t="s">
        <v>321</v>
      </c>
      <c r="BE328" s="186">
        <f>IF(N328="základní",J328,0)</f>
        <v>0</v>
      </c>
      <c r="BF328" s="186">
        <f>IF(N328="snížená",J328,0)</f>
        <v>0</v>
      </c>
      <c r="BG328" s="186">
        <f>IF(N328="zákl. přenesená",J328,0)</f>
        <v>0</v>
      </c>
      <c r="BH328" s="186">
        <f>IF(N328="sníž. přenesená",J328,0)</f>
        <v>0</v>
      </c>
      <c r="BI328" s="186">
        <f>IF(N328="nulová",J328,0)</f>
        <v>0</v>
      </c>
      <c r="BJ328" s="19" t="s">
        <v>8</v>
      </c>
      <c r="BK328" s="186">
        <f>ROUND(I328*H328,0)</f>
        <v>0</v>
      </c>
      <c r="BL328" s="19" t="s">
        <v>91</v>
      </c>
      <c r="BM328" s="185" t="s">
        <v>2671</v>
      </c>
    </row>
    <row r="329" s="2" customFormat="1" ht="21.75" customHeight="1">
      <c r="A329" s="38"/>
      <c r="B329" s="173"/>
      <c r="C329" s="212" t="s">
        <v>1589</v>
      </c>
      <c r="D329" s="212" t="s">
        <v>550</v>
      </c>
      <c r="E329" s="213" t="s">
        <v>3868</v>
      </c>
      <c r="F329" s="214" t="s">
        <v>3869</v>
      </c>
      <c r="G329" s="215" t="s">
        <v>3505</v>
      </c>
      <c r="H329" s="216">
        <v>2</v>
      </c>
      <c r="I329" s="217"/>
      <c r="J329" s="218">
        <f>ROUND(I329*H329,0)</f>
        <v>0</v>
      </c>
      <c r="K329" s="214" t="s">
        <v>1</v>
      </c>
      <c r="L329" s="219"/>
      <c r="M329" s="220" t="s">
        <v>1</v>
      </c>
      <c r="N329" s="221" t="s">
        <v>42</v>
      </c>
      <c r="O329" s="77"/>
      <c r="P329" s="183">
        <f>O329*H329</f>
        <v>0</v>
      </c>
      <c r="Q329" s="183">
        <v>0</v>
      </c>
      <c r="R329" s="183">
        <f>Q329*H329</f>
        <v>0</v>
      </c>
      <c r="S329" s="183">
        <v>0</v>
      </c>
      <c r="T329" s="184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185" t="s">
        <v>363</v>
      </c>
      <c r="AT329" s="185" t="s">
        <v>550</v>
      </c>
      <c r="AU329" s="185" t="s">
        <v>85</v>
      </c>
      <c r="AY329" s="19" t="s">
        <v>321</v>
      </c>
      <c r="BE329" s="186">
        <f>IF(N329="základní",J329,0)</f>
        <v>0</v>
      </c>
      <c r="BF329" s="186">
        <f>IF(N329="snížená",J329,0)</f>
        <v>0</v>
      </c>
      <c r="BG329" s="186">
        <f>IF(N329="zákl. přenesená",J329,0)</f>
        <v>0</v>
      </c>
      <c r="BH329" s="186">
        <f>IF(N329="sníž. přenesená",J329,0)</f>
        <v>0</v>
      </c>
      <c r="BI329" s="186">
        <f>IF(N329="nulová",J329,0)</f>
        <v>0</v>
      </c>
      <c r="BJ329" s="19" t="s">
        <v>8</v>
      </c>
      <c r="BK329" s="186">
        <f>ROUND(I329*H329,0)</f>
        <v>0</v>
      </c>
      <c r="BL329" s="19" t="s">
        <v>91</v>
      </c>
      <c r="BM329" s="185" t="s">
        <v>2681</v>
      </c>
    </row>
    <row r="330" s="2" customFormat="1" ht="24.15" customHeight="1">
      <c r="A330" s="38"/>
      <c r="B330" s="173"/>
      <c r="C330" s="212" t="s">
        <v>1597</v>
      </c>
      <c r="D330" s="212" t="s">
        <v>550</v>
      </c>
      <c r="E330" s="213" t="s">
        <v>3870</v>
      </c>
      <c r="F330" s="214" t="s">
        <v>3871</v>
      </c>
      <c r="G330" s="215" t="s">
        <v>3505</v>
      </c>
      <c r="H330" s="216">
        <v>1</v>
      </c>
      <c r="I330" s="217"/>
      <c r="J330" s="218">
        <f>ROUND(I330*H330,0)</f>
        <v>0</v>
      </c>
      <c r="K330" s="214" t="s">
        <v>1</v>
      </c>
      <c r="L330" s="219"/>
      <c r="M330" s="220" t="s">
        <v>1</v>
      </c>
      <c r="N330" s="221" t="s">
        <v>42</v>
      </c>
      <c r="O330" s="77"/>
      <c r="P330" s="183">
        <f>O330*H330</f>
        <v>0</v>
      </c>
      <c r="Q330" s="183">
        <v>0</v>
      </c>
      <c r="R330" s="183">
        <f>Q330*H330</f>
        <v>0</v>
      </c>
      <c r="S330" s="183">
        <v>0</v>
      </c>
      <c r="T330" s="184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185" t="s">
        <v>363</v>
      </c>
      <c r="AT330" s="185" t="s">
        <v>550</v>
      </c>
      <c r="AU330" s="185" t="s">
        <v>85</v>
      </c>
      <c r="AY330" s="19" t="s">
        <v>321</v>
      </c>
      <c r="BE330" s="186">
        <f>IF(N330="základní",J330,0)</f>
        <v>0</v>
      </c>
      <c r="BF330" s="186">
        <f>IF(N330="snížená",J330,0)</f>
        <v>0</v>
      </c>
      <c r="BG330" s="186">
        <f>IF(N330="zákl. přenesená",J330,0)</f>
        <v>0</v>
      </c>
      <c r="BH330" s="186">
        <f>IF(N330="sníž. přenesená",J330,0)</f>
        <v>0</v>
      </c>
      <c r="BI330" s="186">
        <f>IF(N330="nulová",J330,0)</f>
        <v>0</v>
      </c>
      <c r="BJ330" s="19" t="s">
        <v>8</v>
      </c>
      <c r="BK330" s="186">
        <f>ROUND(I330*H330,0)</f>
        <v>0</v>
      </c>
      <c r="BL330" s="19" t="s">
        <v>91</v>
      </c>
      <c r="BM330" s="185" t="s">
        <v>2691</v>
      </c>
    </row>
    <row r="331" s="2" customFormat="1" ht="16.5" customHeight="1">
      <c r="A331" s="38"/>
      <c r="B331" s="173"/>
      <c r="C331" s="212" t="s">
        <v>1602</v>
      </c>
      <c r="D331" s="212" t="s">
        <v>550</v>
      </c>
      <c r="E331" s="213" t="s">
        <v>3872</v>
      </c>
      <c r="F331" s="214" t="s">
        <v>3873</v>
      </c>
      <c r="G331" s="215" t="s">
        <v>3874</v>
      </c>
      <c r="H331" s="237"/>
      <c r="I331" s="217"/>
      <c r="J331" s="218">
        <f>ROUND(I331*H331,0)</f>
        <v>0</v>
      </c>
      <c r="K331" s="214" t="s">
        <v>1</v>
      </c>
      <c r="L331" s="219"/>
      <c r="M331" s="238" t="s">
        <v>1</v>
      </c>
      <c r="N331" s="239" t="s">
        <v>42</v>
      </c>
      <c r="O331" s="227"/>
      <c r="P331" s="228">
        <f>O331*H331</f>
        <v>0</v>
      </c>
      <c r="Q331" s="228">
        <v>0</v>
      </c>
      <c r="R331" s="228">
        <f>Q331*H331</f>
        <v>0</v>
      </c>
      <c r="S331" s="228">
        <v>0</v>
      </c>
      <c r="T331" s="229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185" t="s">
        <v>363</v>
      </c>
      <c r="AT331" s="185" t="s">
        <v>550</v>
      </c>
      <c r="AU331" s="185" t="s">
        <v>85</v>
      </c>
      <c r="AY331" s="19" t="s">
        <v>321</v>
      </c>
      <c r="BE331" s="186">
        <f>IF(N331="základní",J331,0)</f>
        <v>0</v>
      </c>
      <c r="BF331" s="186">
        <f>IF(N331="snížená",J331,0)</f>
        <v>0</v>
      </c>
      <c r="BG331" s="186">
        <f>IF(N331="zákl. přenesená",J331,0)</f>
        <v>0</v>
      </c>
      <c r="BH331" s="186">
        <f>IF(N331="sníž. přenesená",J331,0)</f>
        <v>0</v>
      </c>
      <c r="BI331" s="186">
        <f>IF(N331="nulová",J331,0)</f>
        <v>0</v>
      </c>
      <c r="BJ331" s="19" t="s">
        <v>8</v>
      </c>
      <c r="BK331" s="186">
        <f>ROUND(I331*H331,0)</f>
        <v>0</v>
      </c>
      <c r="BL331" s="19" t="s">
        <v>91</v>
      </c>
      <c r="BM331" s="185" t="s">
        <v>2701</v>
      </c>
    </row>
    <row r="332" s="2" customFormat="1" ht="6.96" customHeight="1">
      <c r="A332" s="38"/>
      <c r="B332" s="60"/>
      <c r="C332" s="61"/>
      <c r="D332" s="61"/>
      <c r="E332" s="61"/>
      <c r="F332" s="61"/>
      <c r="G332" s="61"/>
      <c r="H332" s="61"/>
      <c r="I332" s="61"/>
      <c r="J332" s="61"/>
      <c r="K332" s="61"/>
      <c r="L332" s="39"/>
      <c r="M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</row>
  </sheetData>
  <autoFilter ref="C121:K33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109</v>
      </c>
      <c r="L4" s="22"/>
      <c r="M4" s="121" t="s">
        <v>11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22" t="str">
        <f>'Rekapitulace stavby'!K6</f>
        <v>Rekonstrukce a snížení EN objektu, Krkonošská 272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122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3875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1</v>
      </c>
      <c r="G11" s="38"/>
      <c r="H11" s="38"/>
      <c r="I11" s="32" t="s">
        <v>20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2927</v>
      </c>
      <c r="G12" s="38"/>
      <c r="H12" s="38"/>
      <c r="I12" s="32" t="s">
        <v>23</v>
      </c>
      <c r="J12" s="69" t="str">
        <f>'Rekapitulace stavby'!AN8</f>
        <v>17. 10. 2023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32" t="s">
        <v>26</v>
      </c>
      <c r="J14" s="27" t="str">
        <f>IF('Rekapitulace stavby'!AN10="","",'Rekapitulace stavby'!AN10)</f>
        <v/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tr">
        <f>IF('Rekapitulace stavby'!E11="","",'Rekapitulace stavby'!E11)</f>
        <v>Město Vrchlabí, Zámek č.p.1, Vrchlabí</v>
      </c>
      <c r="F15" s="38"/>
      <c r="G15" s="38"/>
      <c r="H15" s="38"/>
      <c r="I15" s="32" t="s">
        <v>28</v>
      </c>
      <c r="J15" s="27" t="str">
        <f>IF('Rekapitulace stavby'!AN11="","",'Rekapitulace stavby'!AN11)</f>
        <v/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29</v>
      </c>
      <c r="E17" s="38"/>
      <c r="F17" s="38"/>
      <c r="G17" s="38"/>
      <c r="H17" s="38"/>
      <c r="I17" s="32" t="s">
        <v>26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28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31</v>
      </c>
      <c r="E20" s="38"/>
      <c r="F20" s="38"/>
      <c r="G20" s="38"/>
      <c r="H20" s="38"/>
      <c r="I20" s="32" t="s">
        <v>26</v>
      </c>
      <c r="J20" s="27" t="str">
        <f>IF('Rekapitulace stavby'!AN16="","",'Rekapitulace stavby'!AN16)</f>
        <v/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tr">
        <f>IF('Rekapitulace stavby'!E17="","",'Rekapitulace stavby'!E17)</f>
        <v>ing.Jan Chaloupský, U Hřiště 639, Trutnov</v>
      </c>
      <c r="F21" s="38"/>
      <c r="G21" s="38"/>
      <c r="H21" s="38"/>
      <c r="I21" s="32" t="s">
        <v>28</v>
      </c>
      <c r="J21" s="27" t="str">
        <f>IF('Rekapitulace stavby'!AN17="","",'Rekapitulace stavby'!AN17)</f>
        <v/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34</v>
      </c>
      <c r="E23" s="38"/>
      <c r="F23" s="38"/>
      <c r="G23" s="38"/>
      <c r="H23" s="38"/>
      <c r="I23" s="32" t="s">
        <v>26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>ing. V. Švehla</v>
      </c>
      <c r="F24" s="38"/>
      <c r="G24" s="38"/>
      <c r="H24" s="38"/>
      <c r="I24" s="32" t="s">
        <v>28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36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3"/>
      <c r="B27" s="124"/>
      <c r="C27" s="123"/>
      <c r="D27" s="123"/>
      <c r="E27" s="36" t="s">
        <v>1</v>
      </c>
      <c r="F27" s="36"/>
      <c r="G27" s="36"/>
      <c r="H27" s="36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7" t="s">
        <v>37</v>
      </c>
      <c r="E30" s="38"/>
      <c r="F30" s="38"/>
      <c r="G30" s="38"/>
      <c r="H30" s="38"/>
      <c r="I30" s="38"/>
      <c r="J30" s="96">
        <f>ROUND(J119, 0)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43" t="s">
        <v>38</v>
      </c>
      <c r="J32" s="43" t="s">
        <v>40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8" t="s">
        <v>41</v>
      </c>
      <c r="E33" s="32" t="s">
        <v>42</v>
      </c>
      <c r="F33" s="129">
        <f>ROUND((SUM(BE119:BE160)),  0)</f>
        <v>0</v>
      </c>
      <c r="G33" s="38"/>
      <c r="H33" s="38"/>
      <c r="I33" s="130">
        <v>0.20999999999999999</v>
      </c>
      <c r="J33" s="129">
        <f>ROUND(((SUM(BE119:BE160))*I33),  0)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43</v>
      </c>
      <c r="F34" s="129">
        <f>ROUND((SUM(BF119:BF160)),  0)</f>
        <v>0</v>
      </c>
      <c r="G34" s="38"/>
      <c r="H34" s="38"/>
      <c r="I34" s="130">
        <v>0.14999999999999999</v>
      </c>
      <c r="J34" s="129">
        <f>ROUND(((SUM(BF119:BF160))*I34),  0)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29">
        <f>ROUND((SUM(BG119:BG160)),  0)</f>
        <v>0</v>
      </c>
      <c r="G35" s="38"/>
      <c r="H35" s="38"/>
      <c r="I35" s="130">
        <v>0.20999999999999999</v>
      </c>
      <c r="J35" s="129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29">
        <f>ROUND((SUM(BH119:BH160)),  0)</f>
        <v>0</v>
      </c>
      <c r="G36" s="38"/>
      <c r="H36" s="38"/>
      <c r="I36" s="130">
        <v>0.14999999999999999</v>
      </c>
      <c r="J36" s="129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46</v>
      </c>
      <c r="F37" s="129">
        <f>ROUND((SUM(BI119:BI160)),  0)</f>
        <v>0</v>
      </c>
      <c r="G37" s="38"/>
      <c r="H37" s="38"/>
      <c r="I37" s="130">
        <v>0</v>
      </c>
      <c r="J37" s="129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1"/>
      <c r="D39" s="132" t="s">
        <v>47</v>
      </c>
      <c r="E39" s="81"/>
      <c r="F39" s="81"/>
      <c r="G39" s="133" t="s">
        <v>48</v>
      </c>
      <c r="H39" s="134" t="s">
        <v>49</v>
      </c>
      <c r="I39" s="81"/>
      <c r="J39" s="135">
        <f>SUM(J30:J37)</f>
        <v>0</v>
      </c>
      <c r="K39" s="136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37" t="s">
        <v>53</v>
      </c>
      <c r="G61" s="58" t="s">
        <v>52</v>
      </c>
      <c r="H61" s="41"/>
      <c r="I61" s="41"/>
      <c r="J61" s="138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37" t="s">
        <v>53</v>
      </c>
      <c r="G76" s="58" t="s">
        <v>52</v>
      </c>
      <c r="H76" s="41"/>
      <c r="I76" s="41"/>
      <c r="J76" s="138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272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2" t="str">
        <f>E7</f>
        <v>Rekonstrukce a snížení EN objektu, Krkonošská 272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122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6 - FTV materiál a montáž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38"/>
      <c r="E89" s="38"/>
      <c r="F89" s="27" t="str">
        <f>F12</f>
        <v xml:space="preserve"> </v>
      </c>
      <c r="G89" s="38"/>
      <c r="H89" s="38"/>
      <c r="I89" s="32" t="s">
        <v>23</v>
      </c>
      <c r="J89" s="69" t="str">
        <f>IF(J12="","",J12)</f>
        <v>17. 10. 2023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25</v>
      </c>
      <c r="D91" s="38"/>
      <c r="E91" s="38"/>
      <c r="F91" s="27" t="str">
        <f>E15</f>
        <v>Město Vrchlabí, Zámek č.p.1, Vrchlabí</v>
      </c>
      <c r="G91" s="38"/>
      <c r="H91" s="38"/>
      <c r="I91" s="32" t="s">
        <v>31</v>
      </c>
      <c r="J91" s="36" t="str">
        <f>E21</f>
        <v>ing.Jan Chaloupský, U Hřiště 639, Trutnov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38"/>
      <c r="E92" s="38"/>
      <c r="F92" s="27" t="str">
        <f>IF(E18="","",E18)</f>
        <v>Vyplň údaj</v>
      </c>
      <c r="G92" s="38"/>
      <c r="H92" s="38"/>
      <c r="I92" s="32" t="s">
        <v>34</v>
      </c>
      <c r="J92" s="36" t="str">
        <f>E24</f>
        <v>ing. V. Švehla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9" t="s">
        <v>273</v>
      </c>
      <c r="D94" s="131"/>
      <c r="E94" s="131"/>
      <c r="F94" s="131"/>
      <c r="G94" s="131"/>
      <c r="H94" s="131"/>
      <c r="I94" s="131"/>
      <c r="J94" s="140" t="s">
        <v>274</v>
      </c>
      <c r="K94" s="131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1" t="s">
        <v>275</v>
      </c>
      <c r="D96" s="38"/>
      <c r="E96" s="38"/>
      <c r="F96" s="38"/>
      <c r="G96" s="38"/>
      <c r="H96" s="38"/>
      <c r="I96" s="38"/>
      <c r="J96" s="96">
        <f>J119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276</v>
      </c>
    </row>
    <row r="97" s="9" customFormat="1" ht="24.96" customHeight="1">
      <c r="A97" s="9"/>
      <c r="B97" s="142"/>
      <c r="C97" s="9"/>
      <c r="D97" s="143" t="s">
        <v>303</v>
      </c>
      <c r="E97" s="144"/>
      <c r="F97" s="144"/>
      <c r="G97" s="144"/>
      <c r="H97" s="144"/>
      <c r="I97" s="144"/>
      <c r="J97" s="145">
        <f>J120</f>
        <v>0</v>
      </c>
      <c r="K97" s="9"/>
      <c r="L97" s="14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6"/>
      <c r="C98" s="10"/>
      <c r="D98" s="147" t="s">
        <v>3876</v>
      </c>
      <c r="E98" s="148"/>
      <c r="F98" s="148"/>
      <c r="G98" s="148"/>
      <c r="H98" s="148"/>
      <c r="I98" s="148"/>
      <c r="J98" s="149">
        <f>J121</f>
        <v>0</v>
      </c>
      <c r="K98" s="10"/>
      <c r="L98" s="14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6"/>
      <c r="C99" s="10"/>
      <c r="D99" s="147" t="s">
        <v>3877</v>
      </c>
      <c r="E99" s="148"/>
      <c r="F99" s="148"/>
      <c r="G99" s="148"/>
      <c r="H99" s="148"/>
      <c r="I99" s="148"/>
      <c r="J99" s="149">
        <f>J141</f>
        <v>0</v>
      </c>
      <c r="K99" s="10"/>
      <c r="L99" s="14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8"/>
      <c r="B100" s="39"/>
      <c r="C100" s="38"/>
      <c r="D100" s="38"/>
      <c r="E100" s="38"/>
      <c r="F100" s="38"/>
      <c r="G100" s="38"/>
      <c r="H100" s="38"/>
      <c r="I100" s="38"/>
      <c r="J100" s="38"/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306</v>
      </c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17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38"/>
      <c r="D109" s="38"/>
      <c r="E109" s="122" t="str">
        <f>E7</f>
        <v>Rekonstrukce a snížení EN objektu, Krkonošská 272</v>
      </c>
      <c r="F109" s="32"/>
      <c r="G109" s="32"/>
      <c r="H109" s="32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122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67" t="str">
        <f>E9</f>
        <v>6 - FTV materiál a montáž</v>
      </c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38"/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21</v>
      </c>
      <c r="D113" s="38"/>
      <c r="E113" s="38"/>
      <c r="F113" s="27" t="str">
        <f>F12</f>
        <v xml:space="preserve"> </v>
      </c>
      <c r="G113" s="38"/>
      <c r="H113" s="38"/>
      <c r="I113" s="32" t="s">
        <v>23</v>
      </c>
      <c r="J113" s="69" t="str">
        <f>IF(J12="","",J12)</f>
        <v>17. 10. 2023</v>
      </c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5.65" customHeight="1">
      <c r="A115" s="38"/>
      <c r="B115" s="39"/>
      <c r="C115" s="32" t="s">
        <v>25</v>
      </c>
      <c r="D115" s="38"/>
      <c r="E115" s="38"/>
      <c r="F115" s="27" t="str">
        <f>E15</f>
        <v>Město Vrchlabí, Zámek č.p.1, Vrchlabí</v>
      </c>
      <c r="G115" s="38"/>
      <c r="H115" s="38"/>
      <c r="I115" s="32" t="s">
        <v>31</v>
      </c>
      <c r="J115" s="36" t="str">
        <f>E21</f>
        <v>ing.Jan Chaloupský, U Hřiště 639, Trutnov</v>
      </c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29</v>
      </c>
      <c r="D116" s="38"/>
      <c r="E116" s="38"/>
      <c r="F116" s="27" t="str">
        <f>IF(E18="","",E18)</f>
        <v>Vyplň údaj</v>
      </c>
      <c r="G116" s="38"/>
      <c r="H116" s="38"/>
      <c r="I116" s="32" t="s">
        <v>34</v>
      </c>
      <c r="J116" s="36" t="str">
        <f>E24</f>
        <v>ing. V. Švehla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150"/>
      <c r="B118" s="151"/>
      <c r="C118" s="152" t="s">
        <v>307</v>
      </c>
      <c r="D118" s="153" t="s">
        <v>62</v>
      </c>
      <c r="E118" s="153" t="s">
        <v>58</v>
      </c>
      <c r="F118" s="153" t="s">
        <v>59</v>
      </c>
      <c r="G118" s="153" t="s">
        <v>308</v>
      </c>
      <c r="H118" s="153" t="s">
        <v>309</v>
      </c>
      <c r="I118" s="153" t="s">
        <v>310</v>
      </c>
      <c r="J118" s="153" t="s">
        <v>274</v>
      </c>
      <c r="K118" s="154" t="s">
        <v>311</v>
      </c>
      <c r="L118" s="155"/>
      <c r="M118" s="86" t="s">
        <v>1</v>
      </c>
      <c r="N118" s="87" t="s">
        <v>41</v>
      </c>
      <c r="O118" s="87" t="s">
        <v>312</v>
      </c>
      <c r="P118" s="87" t="s">
        <v>313</v>
      </c>
      <c r="Q118" s="87" t="s">
        <v>314</v>
      </c>
      <c r="R118" s="87" t="s">
        <v>315</v>
      </c>
      <c r="S118" s="87" t="s">
        <v>316</v>
      </c>
      <c r="T118" s="88" t="s">
        <v>317</v>
      </c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</row>
    <row r="119" s="2" customFormat="1" ht="22.8" customHeight="1">
      <c r="A119" s="38"/>
      <c r="B119" s="39"/>
      <c r="C119" s="93" t="s">
        <v>318</v>
      </c>
      <c r="D119" s="38"/>
      <c r="E119" s="38"/>
      <c r="F119" s="38"/>
      <c r="G119" s="38"/>
      <c r="H119" s="38"/>
      <c r="I119" s="38"/>
      <c r="J119" s="156">
        <f>BK119</f>
        <v>0</v>
      </c>
      <c r="K119" s="38"/>
      <c r="L119" s="39"/>
      <c r="M119" s="89"/>
      <c r="N119" s="73"/>
      <c r="O119" s="90"/>
      <c r="P119" s="157">
        <f>P120</f>
        <v>0</v>
      </c>
      <c r="Q119" s="90"/>
      <c r="R119" s="157">
        <f>R120</f>
        <v>0</v>
      </c>
      <c r="S119" s="90"/>
      <c r="T119" s="158">
        <f>T120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9" t="s">
        <v>76</v>
      </c>
      <c r="AU119" s="19" t="s">
        <v>276</v>
      </c>
      <c r="BK119" s="159">
        <f>BK120</f>
        <v>0</v>
      </c>
    </row>
    <row r="120" s="12" customFormat="1" ht="25.92" customHeight="1">
      <c r="A120" s="12"/>
      <c r="B120" s="160"/>
      <c r="C120" s="12"/>
      <c r="D120" s="161" t="s">
        <v>76</v>
      </c>
      <c r="E120" s="162" t="s">
        <v>550</v>
      </c>
      <c r="F120" s="162" t="s">
        <v>2905</v>
      </c>
      <c r="G120" s="12"/>
      <c r="H120" s="12"/>
      <c r="I120" s="163"/>
      <c r="J120" s="164">
        <f>BK120</f>
        <v>0</v>
      </c>
      <c r="K120" s="12"/>
      <c r="L120" s="160"/>
      <c r="M120" s="165"/>
      <c r="N120" s="166"/>
      <c r="O120" s="166"/>
      <c r="P120" s="167">
        <f>P121+P141</f>
        <v>0</v>
      </c>
      <c r="Q120" s="166"/>
      <c r="R120" s="167">
        <f>R121+R141</f>
        <v>0</v>
      </c>
      <c r="S120" s="166"/>
      <c r="T120" s="168">
        <f>T121+T141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61" t="s">
        <v>88</v>
      </c>
      <c r="AT120" s="169" t="s">
        <v>76</v>
      </c>
      <c r="AU120" s="169" t="s">
        <v>77</v>
      </c>
      <c r="AY120" s="161" t="s">
        <v>321</v>
      </c>
      <c r="BK120" s="170">
        <f>BK121+BK141</f>
        <v>0</v>
      </c>
    </row>
    <row r="121" s="12" customFormat="1" ht="22.8" customHeight="1">
      <c r="A121" s="12"/>
      <c r="B121" s="160"/>
      <c r="C121" s="12"/>
      <c r="D121" s="161" t="s">
        <v>76</v>
      </c>
      <c r="E121" s="171" t="s">
        <v>3456</v>
      </c>
      <c r="F121" s="171" t="s">
        <v>3878</v>
      </c>
      <c r="G121" s="12"/>
      <c r="H121" s="12"/>
      <c r="I121" s="163"/>
      <c r="J121" s="172">
        <f>BK121</f>
        <v>0</v>
      </c>
      <c r="K121" s="12"/>
      <c r="L121" s="160"/>
      <c r="M121" s="165"/>
      <c r="N121" s="166"/>
      <c r="O121" s="166"/>
      <c r="P121" s="167">
        <f>SUM(P122:P140)</f>
        <v>0</v>
      </c>
      <c r="Q121" s="166"/>
      <c r="R121" s="167">
        <f>SUM(R122:R140)</f>
        <v>0</v>
      </c>
      <c r="S121" s="166"/>
      <c r="T121" s="168">
        <f>SUM(T122:T140)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61" t="s">
        <v>88</v>
      </c>
      <c r="AT121" s="169" t="s">
        <v>76</v>
      </c>
      <c r="AU121" s="169" t="s">
        <v>8</v>
      </c>
      <c r="AY121" s="161" t="s">
        <v>321</v>
      </c>
      <c r="BK121" s="170">
        <f>SUM(BK122:BK140)</f>
        <v>0</v>
      </c>
    </row>
    <row r="122" s="2" customFormat="1" ht="16.5" customHeight="1">
      <c r="A122" s="38"/>
      <c r="B122" s="173"/>
      <c r="C122" s="212" t="s">
        <v>8</v>
      </c>
      <c r="D122" s="212" t="s">
        <v>550</v>
      </c>
      <c r="E122" s="213" t="s">
        <v>3879</v>
      </c>
      <c r="F122" s="214" t="s">
        <v>3880</v>
      </c>
      <c r="G122" s="215" t="s">
        <v>3505</v>
      </c>
      <c r="H122" s="216">
        <v>53</v>
      </c>
      <c r="I122" s="217"/>
      <c r="J122" s="218">
        <f>ROUND(I122*H122,0)</f>
        <v>0</v>
      </c>
      <c r="K122" s="214" t="s">
        <v>1</v>
      </c>
      <c r="L122" s="219"/>
      <c r="M122" s="220" t="s">
        <v>1</v>
      </c>
      <c r="N122" s="221" t="s">
        <v>42</v>
      </c>
      <c r="O122" s="77"/>
      <c r="P122" s="183">
        <f>O122*H122</f>
        <v>0</v>
      </c>
      <c r="Q122" s="183">
        <v>0</v>
      </c>
      <c r="R122" s="183">
        <f>Q122*H122</f>
        <v>0</v>
      </c>
      <c r="S122" s="183">
        <v>0</v>
      </c>
      <c r="T122" s="18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85" t="s">
        <v>363</v>
      </c>
      <c r="AT122" s="185" t="s">
        <v>550</v>
      </c>
      <c r="AU122" s="185" t="s">
        <v>85</v>
      </c>
      <c r="AY122" s="19" t="s">
        <v>321</v>
      </c>
      <c r="BE122" s="186">
        <f>IF(N122="základní",J122,0)</f>
        <v>0</v>
      </c>
      <c r="BF122" s="186">
        <f>IF(N122="snížená",J122,0)</f>
        <v>0</v>
      </c>
      <c r="BG122" s="186">
        <f>IF(N122="zákl. přenesená",J122,0)</f>
        <v>0</v>
      </c>
      <c r="BH122" s="186">
        <f>IF(N122="sníž. přenesená",J122,0)</f>
        <v>0</v>
      </c>
      <c r="BI122" s="186">
        <f>IF(N122="nulová",J122,0)</f>
        <v>0</v>
      </c>
      <c r="BJ122" s="19" t="s">
        <v>8</v>
      </c>
      <c r="BK122" s="186">
        <f>ROUND(I122*H122,0)</f>
        <v>0</v>
      </c>
      <c r="BL122" s="19" t="s">
        <v>91</v>
      </c>
      <c r="BM122" s="185" t="s">
        <v>85</v>
      </c>
    </row>
    <row r="123" s="2" customFormat="1" ht="16.5" customHeight="1">
      <c r="A123" s="38"/>
      <c r="B123" s="173"/>
      <c r="C123" s="212" t="s">
        <v>85</v>
      </c>
      <c r="D123" s="212" t="s">
        <v>550</v>
      </c>
      <c r="E123" s="213" t="s">
        <v>3881</v>
      </c>
      <c r="F123" s="214" t="s">
        <v>3882</v>
      </c>
      <c r="G123" s="215" t="s">
        <v>3505</v>
      </c>
      <c r="H123" s="216">
        <v>2</v>
      </c>
      <c r="I123" s="217"/>
      <c r="J123" s="218">
        <f>ROUND(I123*H123,0)</f>
        <v>0</v>
      </c>
      <c r="K123" s="214" t="s">
        <v>1</v>
      </c>
      <c r="L123" s="219"/>
      <c r="M123" s="220" t="s">
        <v>1</v>
      </c>
      <c r="N123" s="221" t="s">
        <v>42</v>
      </c>
      <c r="O123" s="77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85" t="s">
        <v>363</v>
      </c>
      <c r="AT123" s="185" t="s">
        <v>550</v>
      </c>
      <c r="AU123" s="185" t="s">
        <v>85</v>
      </c>
      <c r="AY123" s="19" t="s">
        <v>321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9" t="s">
        <v>8</v>
      </c>
      <c r="BK123" s="186">
        <f>ROUND(I123*H123,0)</f>
        <v>0</v>
      </c>
      <c r="BL123" s="19" t="s">
        <v>91</v>
      </c>
      <c r="BM123" s="185" t="s">
        <v>91</v>
      </c>
    </row>
    <row r="124" s="2" customFormat="1" ht="16.5" customHeight="1">
      <c r="A124" s="38"/>
      <c r="B124" s="173"/>
      <c r="C124" s="212" t="s">
        <v>88</v>
      </c>
      <c r="D124" s="212" t="s">
        <v>550</v>
      </c>
      <c r="E124" s="213" t="s">
        <v>3883</v>
      </c>
      <c r="F124" s="214" t="s">
        <v>3884</v>
      </c>
      <c r="G124" s="215" t="s">
        <v>497</v>
      </c>
      <c r="H124" s="216">
        <v>480</v>
      </c>
      <c r="I124" s="217"/>
      <c r="J124" s="218">
        <f>ROUND(I124*H124,0)</f>
        <v>0</v>
      </c>
      <c r="K124" s="214" t="s">
        <v>1</v>
      </c>
      <c r="L124" s="219"/>
      <c r="M124" s="220" t="s">
        <v>1</v>
      </c>
      <c r="N124" s="221" t="s">
        <v>42</v>
      </c>
      <c r="O124" s="77"/>
      <c r="P124" s="183">
        <f>O124*H124</f>
        <v>0</v>
      </c>
      <c r="Q124" s="183">
        <v>0</v>
      </c>
      <c r="R124" s="183">
        <f>Q124*H124</f>
        <v>0</v>
      </c>
      <c r="S124" s="183">
        <v>0</v>
      </c>
      <c r="T124" s="18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85" t="s">
        <v>363</v>
      </c>
      <c r="AT124" s="185" t="s">
        <v>550</v>
      </c>
      <c r="AU124" s="185" t="s">
        <v>85</v>
      </c>
      <c r="AY124" s="19" t="s">
        <v>321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19" t="s">
        <v>8</v>
      </c>
      <c r="BK124" s="186">
        <f>ROUND(I124*H124,0)</f>
        <v>0</v>
      </c>
      <c r="BL124" s="19" t="s">
        <v>91</v>
      </c>
      <c r="BM124" s="185" t="s">
        <v>97</v>
      </c>
    </row>
    <row r="125" s="2" customFormat="1" ht="16.5" customHeight="1">
      <c r="A125" s="38"/>
      <c r="B125" s="173"/>
      <c r="C125" s="212" t="s">
        <v>91</v>
      </c>
      <c r="D125" s="212" t="s">
        <v>550</v>
      </c>
      <c r="E125" s="213" t="s">
        <v>3885</v>
      </c>
      <c r="F125" s="214" t="s">
        <v>3886</v>
      </c>
      <c r="G125" s="215" t="s">
        <v>497</v>
      </c>
      <c r="H125" s="216">
        <v>50</v>
      </c>
      <c r="I125" s="217"/>
      <c r="J125" s="218">
        <f>ROUND(I125*H125,0)</f>
        <v>0</v>
      </c>
      <c r="K125" s="214" t="s">
        <v>1</v>
      </c>
      <c r="L125" s="219"/>
      <c r="M125" s="220" t="s">
        <v>1</v>
      </c>
      <c r="N125" s="221" t="s">
        <v>42</v>
      </c>
      <c r="O125" s="77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85" t="s">
        <v>363</v>
      </c>
      <c r="AT125" s="185" t="s">
        <v>550</v>
      </c>
      <c r="AU125" s="185" t="s">
        <v>85</v>
      </c>
      <c r="AY125" s="19" t="s">
        <v>321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9" t="s">
        <v>8</v>
      </c>
      <c r="BK125" s="186">
        <f>ROUND(I125*H125,0)</f>
        <v>0</v>
      </c>
      <c r="BL125" s="19" t="s">
        <v>91</v>
      </c>
      <c r="BM125" s="185" t="s">
        <v>363</v>
      </c>
    </row>
    <row r="126" s="2" customFormat="1" ht="16.5" customHeight="1">
      <c r="A126" s="38"/>
      <c r="B126" s="173"/>
      <c r="C126" s="212" t="s">
        <v>94</v>
      </c>
      <c r="D126" s="212" t="s">
        <v>550</v>
      </c>
      <c r="E126" s="213" t="s">
        <v>3887</v>
      </c>
      <c r="F126" s="214" t="s">
        <v>3888</v>
      </c>
      <c r="G126" s="215" t="s">
        <v>497</v>
      </c>
      <c r="H126" s="216">
        <v>15</v>
      </c>
      <c r="I126" s="217"/>
      <c r="J126" s="218">
        <f>ROUND(I126*H126,0)</f>
        <v>0</v>
      </c>
      <c r="K126" s="214" t="s">
        <v>1</v>
      </c>
      <c r="L126" s="219"/>
      <c r="M126" s="220" t="s">
        <v>1</v>
      </c>
      <c r="N126" s="221" t="s">
        <v>42</v>
      </c>
      <c r="O126" s="77"/>
      <c r="P126" s="183">
        <f>O126*H126</f>
        <v>0</v>
      </c>
      <c r="Q126" s="183">
        <v>0</v>
      </c>
      <c r="R126" s="183">
        <f>Q126*H126</f>
        <v>0</v>
      </c>
      <c r="S126" s="183">
        <v>0</v>
      </c>
      <c r="T126" s="18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85" t="s">
        <v>363</v>
      </c>
      <c r="AT126" s="185" t="s">
        <v>550</v>
      </c>
      <c r="AU126" s="185" t="s">
        <v>85</v>
      </c>
      <c r="AY126" s="19" t="s">
        <v>321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19" t="s">
        <v>8</v>
      </c>
      <c r="BK126" s="186">
        <f>ROUND(I126*H126,0)</f>
        <v>0</v>
      </c>
      <c r="BL126" s="19" t="s">
        <v>91</v>
      </c>
      <c r="BM126" s="185" t="s">
        <v>375</v>
      </c>
    </row>
    <row r="127" s="2" customFormat="1" ht="16.5" customHeight="1">
      <c r="A127" s="38"/>
      <c r="B127" s="173"/>
      <c r="C127" s="212" t="s">
        <v>97</v>
      </c>
      <c r="D127" s="212" t="s">
        <v>550</v>
      </c>
      <c r="E127" s="213" t="s">
        <v>3889</v>
      </c>
      <c r="F127" s="214" t="s">
        <v>3890</v>
      </c>
      <c r="G127" s="215" t="s">
        <v>3505</v>
      </c>
      <c r="H127" s="216">
        <v>87</v>
      </c>
      <c r="I127" s="217"/>
      <c r="J127" s="218">
        <f>ROUND(I127*H127,0)</f>
        <v>0</v>
      </c>
      <c r="K127" s="214" t="s">
        <v>1</v>
      </c>
      <c r="L127" s="219"/>
      <c r="M127" s="220" t="s">
        <v>1</v>
      </c>
      <c r="N127" s="221" t="s">
        <v>42</v>
      </c>
      <c r="O127" s="77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85" t="s">
        <v>363</v>
      </c>
      <c r="AT127" s="185" t="s">
        <v>550</v>
      </c>
      <c r="AU127" s="185" t="s">
        <v>85</v>
      </c>
      <c r="AY127" s="19" t="s">
        <v>321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9" t="s">
        <v>8</v>
      </c>
      <c r="BK127" s="186">
        <f>ROUND(I127*H127,0)</f>
        <v>0</v>
      </c>
      <c r="BL127" s="19" t="s">
        <v>91</v>
      </c>
      <c r="BM127" s="185" t="s">
        <v>386</v>
      </c>
    </row>
    <row r="128" s="2" customFormat="1" ht="16.5" customHeight="1">
      <c r="A128" s="38"/>
      <c r="B128" s="173"/>
      <c r="C128" s="212" t="s">
        <v>100</v>
      </c>
      <c r="D128" s="212" t="s">
        <v>550</v>
      </c>
      <c r="E128" s="213" t="s">
        <v>3891</v>
      </c>
      <c r="F128" s="214" t="s">
        <v>3892</v>
      </c>
      <c r="G128" s="215" t="s">
        <v>497</v>
      </c>
      <c r="H128" s="216">
        <v>180</v>
      </c>
      <c r="I128" s="217"/>
      <c r="J128" s="218">
        <f>ROUND(I128*H128,0)</f>
        <v>0</v>
      </c>
      <c r="K128" s="214" t="s">
        <v>1</v>
      </c>
      <c r="L128" s="219"/>
      <c r="M128" s="220" t="s">
        <v>1</v>
      </c>
      <c r="N128" s="221" t="s">
        <v>42</v>
      </c>
      <c r="O128" s="77"/>
      <c r="P128" s="183">
        <f>O128*H128</f>
        <v>0</v>
      </c>
      <c r="Q128" s="183">
        <v>0</v>
      </c>
      <c r="R128" s="183">
        <f>Q128*H128</f>
        <v>0</v>
      </c>
      <c r="S128" s="183">
        <v>0</v>
      </c>
      <c r="T128" s="18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85" t="s">
        <v>363</v>
      </c>
      <c r="AT128" s="185" t="s">
        <v>550</v>
      </c>
      <c r="AU128" s="185" t="s">
        <v>85</v>
      </c>
      <c r="AY128" s="19" t="s">
        <v>321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19" t="s">
        <v>8</v>
      </c>
      <c r="BK128" s="186">
        <f>ROUND(I128*H128,0)</f>
        <v>0</v>
      </c>
      <c r="BL128" s="19" t="s">
        <v>91</v>
      </c>
      <c r="BM128" s="185" t="s">
        <v>401</v>
      </c>
    </row>
    <row r="129" s="2" customFormat="1" ht="16.5" customHeight="1">
      <c r="A129" s="38"/>
      <c r="B129" s="173"/>
      <c r="C129" s="212" t="s">
        <v>363</v>
      </c>
      <c r="D129" s="212" t="s">
        <v>550</v>
      </c>
      <c r="E129" s="213" t="s">
        <v>3893</v>
      </c>
      <c r="F129" s="214" t="s">
        <v>3894</v>
      </c>
      <c r="G129" s="215" t="s">
        <v>497</v>
      </c>
      <c r="H129" s="216">
        <v>90</v>
      </c>
      <c r="I129" s="217"/>
      <c r="J129" s="218">
        <f>ROUND(I129*H129,0)</f>
        <v>0</v>
      </c>
      <c r="K129" s="214" t="s">
        <v>1</v>
      </c>
      <c r="L129" s="219"/>
      <c r="M129" s="220" t="s">
        <v>1</v>
      </c>
      <c r="N129" s="221" t="s">
        <v>42</v>
      </c>
      <c r="O129" s="77"/>
      <c r="P129" s="183">
        <f>O129*H129</f>
        <v>0</v>
      </c>
      <c r="Q129" s="183">
        <v>0</v>
      </c>
      <c r="R129" s="183">
        <f>Q129*H129</f>
        <v>0</v>
      </c>
      <c r="S129" s="183">
        <v>0</v>
      </c>
      <c r="T129" s="18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85" t="s">
        <v>363</v>
      </c>
      <c r="AT129" s="185" t="s">
        <v>550</v>
      </c>
      <c r="AU129" s="185" t="s">
        <v>85</v>
      </c>
      <c r="AY129" s="19" t="s">
        <v>321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9" t="s">
        <v>8</v>
      </c>
      <c r="BK129" s="186">
        <f>ROUND(I129*H129,0)</f>
        <v>0</v>
      </c>
      <c r="BL129" s="19" t="s">
        <v>91</v>
      </c>
      <c r="BM129" s="185" t="s">
        <v>415</v>
      </c>
    </row>
    <row r="130" s="2" customFormat="1" ht="16.5" customHeight="1">
      <c r="A130" s="38"/>
      <c r="B130" s="173"/>
      <c r="C130" s="212" t="s">
        <v>368</v>
      </c>
      <c r="D130" s="212" t="s">
        <v>550</v>
      </c>
      <c r="E130" s="213" t="s">
        <v>3895</v>
      </c>
      <c r="F130" s="214" t="s">
        <v>3896</v>
      </c>
      <c r="G130" s="215" t="s">
        <v>497</v>
      </c>
      <c r="H130" s="216">
        <v>90</v>
      </c>
      <c r="I130" s="217"/>
      <c r="J130" s="218">
        <f>ROUND(I130*H130,0)</f>
        <v>0</v>
      </c>
      <c r="K130" s="214" t="s">
        <v>1</v>
      </c>
      <c r="L130" s="219"/>
      <c r="M130" s="220" t="s">
        <v>1</v>
      </c>
      <c r="N130" s="221" t="s">
        <v>42</v>
      </c>
      <c r="O130" s="77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85" t="s">
        <v>363</v>
      </c>
      <c r="AT130" s="185" t="s">
        <v>550</v>
      </c>
      <c r="AU130" s="185" t="s">
        <v>85</v>
      </c>
      <c r="AY130" s="19" t="s">
        <v>321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19" t="s">
        <v>8</v>
      </c>
      <c r="BK130" s="186">
        <f>ROUND(I130*H130,0)</f>
        <v>0</v>
      </c>
      <c r="BL130" s="19" t="s">
        <v>91</v>
      </c>
      <c r="BM130" s="185" t="s">
        <v>420</v>
      </c>
    </row>
    <row r="131" s="2" customFormat="1" ht="16.5" customHeight="1">
      <c r="A131" s="38"/>
      <c r="B131" s="173"/>
      <c r="C131" s="212" t="s">
        <v>375</v>
      </c>
      <c r="D131" s="212" t="s">
        <v>550</v>
      </c>
      <c r="E131" s="213" t="s">
        <v>3897</v>
      </c>
      <c r="F131" s="214" t="s">
        <v>3898</v>
      </c>
      <c r="G131" s="215" t="s">
        <v>497</v>
      </c>
      <c r="H131" s="216">
        <v>160</v>
      </c>
      <c r="I131" s="217"/>
      <c r="J131" s="218">
        <f>ROUND(I131*H131,0)</f>
        <v>0</v>
      </c>
      <c r="K131" s="214" t="s">
        <v>1</v>
      </c>
      <c r="L131" s="219"/>
      <c r="M131" s="220" t="s">
        <v>1</v>
      </c>
      <c r="N131" s="221" t="s">
        <v>42</v>
      </c>
      <c r="O131" s="77"/>
      <c r="P131" s="183">
        <f>O131*H131</f>
        <v>0</v>
      </c>
      <c r="Q131" s="183">
        <v>0</v>
      </c>
      <c r="R131" s="183">
        <f>Q131*H131</f>
        <v>0</v>
      </c>
      <c r="S131" s="183">
        <v>0</v>
      </c>
      <c r="T131" s="18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85" t="s">
        <v>363</v>
      </c>
      <c r="AT131" s="185" t="s">
        <v>550</v>
      </c>
      <c r="AU131" s="185" t="s">
        <v>85</v>
      </c>
      <c r="AY131" s="19" t="s">
        <v>321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9" t="s">
        <v>8</v>
      </c>
      <c r="BK131" s="186">
        <f>ROUND(I131*H131,0)</f>
        <v>0</v>
      </c>
      <c r="BL131" s="19" t="s">
        <v>91</v>
      </c>
      <c r="BM131" s="185" t="s">
        <v>443</v>
      </c>
    </row>
    <row r="132" s="2" customFormat="1" ht="16.5" customHeight="1">
      <c r="A132" s="38"/>
      <c r="B132" s="173"/>
      <c r="C132" s="212" t="s">
        <v>380</v>
      </c>
      <c r="D132" s="212" t="s">
        <v>550</v>
      </c>
      <c r="E132" s="213" t="s">
        <v>3899</v>
      </c>
      <c r="F132" s="214" t="s">
        <v>3900</v>
      </c>
      <c r="G132" s="215" t="s">
        <v>497</v>
      </c>
      <c r="H132" s="216">
        <v>80</v>
      </c>
      <c r="I132" s="217"/>
      <c r="J132" s="218">
        <f>ROUND(I132*H132,0)</f>
        <v>0</v>
      </c>
      <c r="K132" s="214" t="s">
        <v>1</v>
      </c>
      <c r="L132" s="219"/>
      <c r="M132" s="220" t="s">
        <v>1</v>
      </c>
      <c r="N132" s="221" t="s">
        <v>42</v>
      </c>
      <c r="O132" s="77"/>
      <c r="P132" s="183">
        <f>O132*H132</f>
        <v>0</v>
      </c>
      <c r="Q132" s="183">
        <v>0</v>
      </c>
      <c r="R132" s="183">
        <f>Q132*H132</f>
        <v>0</v>
      </c>
      <c r="S132" s="183">
        <v>0</v>
      </c>
      <c r="T132" s="18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85" t="s">
        <v>363</v>
      </c>
      <c r="AT132" s="185" t="s">
        <v>550</v>
      </c>
      <c r="AU132" s="185" t="s">
        <v>85</v>
      </c>
      <c r="AY132" s="19" t="s">
        <v>321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19" t="s">
        <v>8</v>
      </c>
      <c r="BK132" s="186">
        <f>ROUND(I132*H132,0)</f>
        <v>0</v>
      </c>
      <c r="BL132" s="19" t="s">
        <v>91</v>
      </c>
      <c r="BM132" s="185" t="s">
        <v>459</v>
      </c>
    </row>
    <row r="133" s="2" customFormat="1" ht="16.5" customHeight="1">
      <c r="A133" s="38"/>
      <c r="B133" s="173"/>
      <c r="C133" s="212" t="s">
        <v>386</v>
      </c>
      <c r="D133" s="212" t="s">
        <v>550</v>
      </c>
      <c r="E133" s="213" t="s">
        <v>3901</v>
      </c>
      <c r="F133" s="214" t="s">
        <v>3902</v>
      </c>
      <c r="G133" s="215" t="s">
        <v>497</v>
      </c>
      <c r="H133" s="216">
        <v>25</v>
      </c>
      <c r="I133" s="217"/>
      <c r="J133" s="218">
        <f>ROUND(I133*H133,0)</f>
        <v>0</v>
      </c>
      <c r="K133" s="214" t="s">
        <v>1</v>
      </c>
      <c r="L133" s="219"/>
      <c r="M133" s="220" t="s">
        <v>1</v>
      </c>
      <c r="N133" s="221" t="s">
        <v>42</v>
      </c>
      <c r="O133" s="77"/>
      <c r="P133" s="183">
        <f>O133*H133</f>
        <v>0</v>
      </c>
      <c r="Q133" s="183">
        <v>0</v>
      </c>
      <c r="R133" s="183">
        <f>Q133*H133</f>
        <v>0</v>
      </c>
      <c r="S133" s="183">
        <v>0</v>
      </c>
      <c r="T133" s="18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85" t="s">
        <v>363</v>
      </c>
      <c r="AT133" s="185" t="s">
        <v>550</v>
      </c>
      <c r="AU133" s="185" t="s">
        <v>85</v>
      </c>
      <c r="AY133" s="19" t="s">
        <v>321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9" t="s">
        <v>8</v>
      </c>
      <c r="BK133" s="186">
        <f>ROUND(I133*H133,0)</f>
        <v>0</v>
      </c>
      <c r="BL133" s="19" t="s">
        <v>91</v>
      </c>
      <c r="BM133" s="185" t="s">
        <v>471</v>
      </c>
    </row>
    <row r="134" s="2" customFormat="1" ht="16.5" customHeight="1">
      <c r="A134" s="38"/>
      <c r="B134" s="173"/>
      <c r="C134" s="212" t="s">
        <v>392</v>
      </c>
      <c r="D134" s="212" t="s">
        <v>550</v>
      </c>
      <c r="E134" s="213" t="s">
        <v>3903</v>
      </c>
      <c r="F134" s="214" t="s">
        <v>3904</v>
      </c>
      <c r="G134" s="215" t="s">
        <v>3905</v>
      </c>
      <c r="H134" s="216">
        <v>1</v>
      </c>
      <c r="I134" s="217"/>
      <c r="J134" s="218">
        <f>ROUND(I134*H134,0)</f>
        <v>0</v>
      </c>
      <c r="K134" s="214" t="s">
        <v>1</v>
      </c>
      <c r="L134" s="219"/>
      <c r="M134" s="220" t="s">
        <v>1</v>
      </c>
      <c r="N134" s="221" t="s">
        <v>42</v>
      </c>
      <c r="O134" s="77"/>
      <c r="P134" s="183">
        <f>O134*H134</f>
        <v>0</v>
      </c>
      <c r="Q134" s="183">
        <v>0</v>
      </c>
      <c r="R134" s="183">
        <f>Q134*H134</f>
        <v>0</v>
      </c>
      <c r="S134" s="183">
        <v>0</v>
      </c>
      <c r="T134" s="18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85" t="s">
        <v>363</v>
      </c>
      <c r="AT134" s="185" t="s">
        <v>550</v>
      </c>
      <c r="AU134" s="185" t="s">
        <v>85</v>
      </c>
      <c r="AY134" s="19" t="s">
        <v>321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19" t="s">
        <v>8</v>
      </c>
      <c r="BK134" s="186">
        <f>ROUND(I134*H134,0)</f>
        <v>0</v>
      </c>
      <c r="BL134" s="19" t="s">
        <v>91</v>
      </c>
      <c r="BM134" s="185" t="s">
        <v>494</v>
      </c>
    </row>
    <row r="135" s="2" customFormat="1" ht="16.5" customHeight="1">
      <c r="A135" s="38"/>
      <c r="B135" s="173"/>
      <c r="C135" s="212" t="s">
        <v>401</v>
      </c>
      <c r="D135" s="212" t="s">
        <v>550</v>
      </c>
      <c r="E135" s="213" t="s">
        <v>3906</v>
      </c>
      <c r="F135" s="214" t="s">
        <v>3907</v>
      </c>
      <c r="G135" s="215" t="s">
        <v>3905</v>
      </c>
      <c r="H135" s="216">
        <v>1</v>
      </c>
      <c r="I135" s="217"/>
      <c r="J135" s="218">
        <f>ROUND(I135*H135,0)</f>
        <v>0</v>
      </c>
      <c r="K135" s="214" t="s">
        <v>1</v>
      </c>
      <c r="L135" s="219"/>
      <c r="M135" s="220" t="s">
        <v>1</v>
      </c>
      <c r="N135" s="221" t="s">
        <v>42</v>
      </c>
      <c r="O135" s="77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85" t="s">
        <v>363</v>
      </c>
      <c r="AT135" s="185" t="s">
        <v>550</v>
      </c>
      <c r="AU135" s="185" t="s">
        <v>85</v>
      </c>
      <c r="AY135" s="19" t="s">
        <v>321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9" t="s">
        <v>8</v>
      </c>
      <c r="BK135" s="186">
        <f>ROUND(I135*H135,0)</f>
        <v>0</v>
      </c>
      <c r="BL135" s="19" t="s">
        <v>91</v>
      </c>
      <c r="BM135" s="185" t="s">
        <v>506</v>
      </c>
    </row>
    <row r="136" s="2" customFormat="1" ht="16.5" customHeight="1">
      <c r="A136" s="38"/>
      <c r="B136" s="173"/>
      <c r="C136" s="212" t="s">
        <v>9</v>
      </c>
      <c r="D136" s="212" t="s">
        <v>550</v>
      </c>
      <c r="E136" s="213" t="s">
        <v>3908</v>
      </c>
      <c r="F136" s="214" t="s">
        <v>3909</v>
      </c>
      <c r="G136" s="215" t="s">
        <v>3905</v>
      </c>
      <c r="H136" s="216">
        <v>1</v>
      </c>
      <c r="I136" s="217"/>
      <c r="J136" s="218">
        <f>ROUND(I136*H136,0)</f>
        <v>0</v>
      </c>
      <c r="K136" s="214" t="s">
        <v>1</v>
      </c>
      <c r="L136" s="219"/>
      <c r="M136" s="220" t="s">
        <v>1</v>
      </c>
      <c r="N136" s="221" t="s">
        <v>42</v>
      </c>
      <c r="O136" s="77"/>
      <c r="P136" s="183">
        <f>O136*H136</f>
        <v>0</v>
      </c>
      <c r="Q136" s="183">
        <v>0</v>
      </c>
      <c r="R136" s="183">
        <f>Q136*H136</f>
        <v>0</v>
      </c>
      <c r="S136" s="183">
        <v>0</v>
      </c>
      <c r="T136" s="18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85" t="s">
        <v>363</v>
      </c>
      <c r="AT136" s="185" t="s">
        <v>550</v>
      </c>
      <c r="AU136" s="185" t="s">
        <v>85</v>
      </c>
      <c r="AY136" s="19" t="s">
        <v>321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19" t="s">
        <v>8</v>
      </c>
      <c r="BK136" s="186">
        <f>ROUND(I136*H136,0)</f>
        <v>0</v>
      </c>
      <c r="BL136" s="19" t="s">
        <v>91</v>
      </c>
      <c r="BM136" s="185" t="s">
        <v>530</v>
      </c>
    </row>
    <row r="137" s="2" customFormat="1" ht="24.15" customHeight="1">
      <c r="A137" s="38"/>
      <c r="B137" s="173"/>
      <c r="C137" s="212" t="s">
        <v>415</v>
      </c>
      <c r="D137" s="212" t="s">
        <v>550</v>
      </c>
      <c r="E137" s="213" t="s">
        <v>3910</v>
      </c>
      <c r="F137" s="214" t="s">
        <v>3911</v>
      </c>
      <c r="G137" s="215" t="s">
        <v>3905</v>
      </c>
      <c r="H137" s="216">
        <v>1</v>
      </c>
      <c r="I137" s="217"/>
      <c r="J137" s="218">
        <f>ROUND(I137*H137,0)</f>
        <v>0</v>
      </c>
      <c r="K137" s="214" t="s">
        <v>1</v>
      </c>
      <c r="L137" s="219"/>
      <c r="M137" s="220" t="s">
        <v>1</v>
      </c>
      <c r="N137" s="221" t="s">
        <v>42</v>
      </c>
      <c r="O137" s="77"/>
      <c r="P137" s="183">
        <f>O137*H137</f>
        <v>0</v>
      </c>
      <c r="Q137" s="183">
        <v>0</v>
      </c>
      <c r="R137" s="183">
        <f>Q137*H137</f>
        <v>0</v>
      </c>
      <c r="S137" s="183">
        <v>0</v>
      </c>
      <c r="T137" s="18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85" t="s">
        <v>363</v>
      </c>
      <c r="AT137" s="185" t="s">
        <v>550</v>
      </c>
      <c r="AU137" s="185" t="s">
        <v>85</v>
      </c>
      <c r="AY137" s="19" t="s">
        <v>321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19" t="s">
        <v>8</v>
      </c>
      <c r="BK137" s="186">
        <f>ROUND(I137*H137,0)</f>
        <v>0</v>
      </c>
      <c r="BL137" s="19" t="s">
        <v>91</v>
      </c>
      <c r="BM137" s="185" t="s">
        <v>540</v>
      </c>
    </row>
    <row r="138" s="2" customFormat="1" ht="16.5" customHeight="1">
      <c r="A138" s="38"/>
      <c r="B138" s="173"/>
      <c r="C138" s="212" t="s">
        <v>422</v>
      </c>
      <c r="D138" s="212" t="s">
        <v>550</v>
      </c>
      <c r="E138" s="213" t="s">
        <v>3912</v>
      </c>
      <c r="F138" s="214" t="s">
        <v>3913</v>
      </c>
      <c r="G138" s="215" t="s">
        <v>3905</v>
      </c>
      <c r="H138" s="216">
        <v>1</v>
      </c>
      <c r="I138" s="217"/>
      <c r="J138" s="218">
        <f>ROUND(I138*H138,0)</f>
        <v>0</v>
      </c>
      <c r="K138" s="214" t="s">
        <v>1</v>
      </c>
      <c r="L138" s="219"/>
      <c r="M138" s="220" t="s">
        <v>1</v>
      </c>
      <c r="N138" s="221" t="s">
        <v>42</v>
      </c>
      <c r="O138" s="77"/>
      <c r="P138" s="183">
        <f>O138*H138</f>
        <v>0</v>
      </c>
      <c r="Q138" s="183">
        <v>0</v>
      </c>
      <c r="R138" s="183">
        <f>Q138*H138</f>
        <v>0</v>
      </c>
      <c r="S138" s="183">
        <v>0</v>
      </c>
      <c r="T138" s="18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85" t="s">
        <v>363</v>
      </c>
      <c r="AT138" s="185" t="s">
        <v>550</v>
      </c>
      <c r="AU138" s="185" t="s">
        <v>85</v>
      </c>
      <c r="AY138" s="19" t="s">
        <v>321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19" t="s">
        <v>8</v>
      </c>
      <c r="BK138" s="186">
        <f>ROUND(I138*H138,0)</f>
        <v>0</v>
      </c>
      <c r="BL138" s="19" t="s">
        <v>91</v>
      </c>
      <c r="BM138" s="185" t="s">
        <v>549</v>
      </c>
    </row>
    <row r="139" s="2" customFormat="1" ht="16.5" customHeight="1">
      <c r="A139" s="38"/>
      <c r="B139" s="173"/>
      <c r="C139" s="212" t="s">
        <v>420</v>
      </c>
      <c r="D139" s="212" t="s">
        <v>550</v>
      </c>
      <c r="E139" s="213" t="s">
        <v>3914</v>
      </c>
      <c r="F139" s="214" t="s">
        <v>3915</v>
      </c>
      <c r="G139" s="215" t="s">
        <v>3905</v>
      </c>
      <c r="H139" s="216">
        <v>1</v>
      </c>
      <c r="I139" s="217"/>
      <c r="J139" s="218">
        <f>ROUND(I139*H139,0)</f>
        <v>0</v>
      </c>
      <c r="K139" s="214" t="s">
        <v>1</v>
      </c>
      <c r="L139" s="219"/>
      <c r="M139" s="220" t="s">
        <v>1</v>
      </c>
      <c r="N139" s="221" t="s">
        <v>42</v>
      </c>
      <c r="O139" s="77"/>
      <c r="P139" s="183">
        <f>O139*H139</f>
        <v>0</v>
      </c>
      <c r="Q139" s="183">
        <v>0</v>
      </c>
      <c r="R139" s="183">
        <f>Q139*H139</f>
        <v>0</v>
      </c>
      <c r="S139" s="183">
        <v>0</v>
      </c>
      <c r="T139" s="18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85" t="s">
        <v>363</v>
      </c>
      <c r="AT139" s="185" t="s">
        <v>550</v>
      </c>
      <c r="AU139" s="185" t="s">
        <v>85</v>
      </c>
      <c r="AY139" s="19" t="s">
        <v>321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19" t="s">
        <v>8</v>
      </c>
      <c r="BK139" s="186">
        <f>ROUND(I139*H139,0)</f>
        <v>0</v>
      </c>
      <c r="BL139" s="19" t="s">
        <v>91</v>
      </c>
      <c r="BM139" s="185" t="s">
        <v>581</v>
      </c>
    </row>
    <row r="140" s="2" customFormat="1" ht="16.5" customHeight="1">
      <c r="A140" s="38"/>
      <c r="B140" s="173"/>
      <c r="C140" s="212" t="s">
        <v>432</v>
      </c>
      <c r="D140" s="212" t="s">
        <v>550</v>
      </c>
      <c r="E140" s="213" t="s">
        <v>3916</v>
      </c>
      <c r="F140" s="214" t="s">
        <v>3917</v>
      </c>
      <c r="G140" s="215" t="s">
        <v>3905</v>
      </c>
      <c r="H140" s="216">
        <v>1</v>
      </c>
      <c r="I140" s="217"/>
      <c r="J140" s="218">
        <f>ROUND(I140*H140,0)</f>
        <v>0</v>
      </c>
      <c r="K140" s="214" t="s">
        <v>1</v>
      </c>
      <c r="L140" s="219"/>
      <c r="M140" s="220" t="s">
        <v>1</v>
      </c>
      <c r="N140" s="221" t="s">
        <v>42</v>
      </c>
      <c r="O140" s="77"/>
      <c r="P140" s="183">
        <f>O140*H140</f>
        <v>0</v>
      </c>
      <c r="Q140" s="183">
        <v>0</v>
      </c>
      <c r="R140" s="183">
        <f>Q140*H140</f>
        <v>0</v>
      </c>
      <c r="S140" s="183">
        <v>0</v>
      </c>
      <c r="T140" s="18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85" t="s">
        <v>363</v>
      </c>
      <c r="AT140" s="185" t="s">
        <v>550</v>
      </c>
      <c r="AU140" s="185" t="s">
        <v>85</v>
      </c>
      <c r="AY140" s="19" t="s">
        <v>321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19" t="s">
        <v>8</v>
      </c>
      <c r="BK140" s="186">
        <f>ROUND(I140*H140,0)</f>
        <v>0</v>
      </c>
      <c r="BL140" s="19" t="s">
        <v>91</v>
      </c>
      <c r="BM140" s="185" t="s">
        <v>589</v>
      </c>
    </row>
    <row r="141" s="12" customFormat="1" ht="22.8" customHeight="1">
      <c r="A141" s="12"/>
      <c r="B141" s="160"/>
      <c r="C141" s="12"/>
      <c r="D141" s="161" t="s">
        <v>76</v>
      </c>
      <c r="E141" s="171" t="s">
        <v>3495</v>
      </c>
      <c r="F141" s="171" t="s">
        <v>3918</v>
      </c>
      <c r="G141" s="12"/>
      <c r="H141" s="12"/>
      <c r="I141" s="163"/>
      <c r="J141" s="172">
        <f>BK141</f>
        <v>0</v>
      </c>
      <c r="K141" s="12"/>
      <c r="L141" s="160"/>
      <c r="M141" s="165"/>
      <c r="N141" s="166"/>
      <c r="O141" s="166"/>
      <c r="P141" s="167">
        <f>SUM(P142:P160)</f>
        <v>0</v>
      </c>
      <c r="Q141" s="166"/>
      <c r="R141" s="167">
        <f>SUM(R142:R160)</f>
        <v>0</v>
      </c>
      <c r="S141" s="166"/>
      <c r="T141" s="168">
        <f>SUM(T142:T160)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61" t="s">
        <v>88</v>
      </c>
      <c r="AT141" s="169" t="s">
        <v>76</v>
      </c>
      <c r="AU141" s="169" t="s">
        <v>8</v>
      </c>
      <c r="AY141" s="161" t="s">
        <v>321</v>
      </c>
      <c r="BK141" s="170">
        <f>SUM(BK142:BK160)</f>
        <v>0</v>
      </c>
    </row>
    <row r="142" s="2" customFormat="1" ht="16.5" customHeight="1">
      <c r="A142" s="38"/>
      <c r="B142" s="173"/>
      <c r="C142" s="174" t="s">
        <v>443</v>
      </c>
      <c r="D142" s="174" t="s">
        <v>323</v>
      </c>
      <c r="E142" s="175" t="s">
        <v>3919</v>
      </c>
      <c r="F142" s="176" t="s">
        <v>3880</v>
      </c>
      <c r="G142" s="177" t="s">
        <v>3505</v>
      </c>
      <c r="H142" s="178">
        <v>53</v>
      </c>
      <c r="I142" s="179"/>
      <c r="J142" s="180">
        <f>ROUND(I142*H142,0)</f>
        <v>0</v>
      </c>
      <c r="K142" s="176" t="s">
        <v>1</v>
      </c>
      <c r="L142" s="39"/>
      <c r="M142" s="181" t="s">
        <v>1</v>
      </c>
      <c r="N142" s="182" t="s">
        <v>42</v>
      </c>
      <c r="O142" s="77"/>
      <c r="P142" s="183">
        <f>O142*H142</f>
        <v>0</v>
      </c>
      <c r="Q142" s="183">
        <v>0</v>
      </c>
      <c r="R142" s="183">
        <f>Q142*H142</f>
        <v>0</v>
      </c>
      <c r="S142" s="183">
        <v>0</v>
      </c>
      <c r="T142" s="18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85" t="s">
        <v>91</v>
      </c>
      <c r="AT142" s="185" t="s">
        <v>323</v>
      </c>
      <c r="AU142" s="185" t="s">
        <v>85</v>
      </c>
      <c r="AY142" s="19" t="s">
        <v>321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19" t="s">
        <v>8</v>
      </c>
      <c r="BK142" s="186">
        <f>ROUND(I142*H142,0)</f>
        <v>0</v>
      </c>
      <c r="BL142" s="19" t="s">
        <v>91</v>
      </c>
      <c r="BM142" s="185" t="s">
        <v>3920</v>
      </c>
    </row>
    <row r="143" s="2" customFormat="1" ht="16.5" customHeight="1">
      <c r="A143" s="38"/>
      <c r="B143" s="173"/>
      <c r="C143" s="174" t="s">
        <v>7</v>
      </c>
      <c r="D143" s="174" t="s">
        <v>323</v>
      </c>
      <c r="E143" s="175" t="s">
        <v>3921</v>
      </c>
      <c r="F143" s="176" t="s">
        <v>3882</v>
      </c>
      <c r="G143" s="177" t="s">
        <v>3505</v>
      </c>
      <c r="H143" s="178">
        <v>2</v>
      </c>
      <c r="I143" s="179"/>
      <c r="J143" s="180">
        <f>ROUND(I143*H143,0)</f>
        <v>0</v>
      </c>
      <c r="K143" s="176" t="s">
        <v>1</v>
      </c>
      <c r="L143" s="39"/>
      <c r="M143" s="181" t="s">
        <v>1</v>
      </c>
      <c r="N143" s="182" t="s">
        <v>42</v>
      </c>
      <c r="O143" s="77"/>
      <c r="P143" s="183">
        <f>O143*H143</f>
        <v>0</v>
      </c>
      <c r="Q143" s="183">
        <v>0</v>
      </c>
      <c r="R143" s="183">
        <f>Q143*H143</f>
        <v>0</v>
      </c>
      <c r="S143" s="183">
        <v>0</v>
      </c>
      <c r="T143" s="18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85" t="s">
        <v>91</v>
      </c>
      <c r="AT143" s="185" t="s">
        <v>323</v>
      </c>
      <c r="AU143" s="185" t="s">
        <v>85</v>
      </c>
      <c r="AY143" s="19" t="s">
        <v>321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19" t="s">
        <v>8</v>
      </c>
      <c r="BK143" s="186">
        <f>ROUND(I143*H143,0)</f>
        <v>0</v>
      </c>
      <c r="BL143" s="19" t="s">
        <v>91</v>
      </c>
      <c r="BM143" s="185" t="s">
        <v>3922</v>
      </c>
    </row>
    <row r="144" s="2" customFormat="1" ht="16.5" customHeight="1">
      <c r="A144" s="38"/>
      <c r="B144" s="173"/>
      <c r="C144" s="174" t="s">
        <v>459</v>
      </c>
      <c r="D144" s="174" t="s">
        <v>323</v>
      </c>
      <c r="E144" s="175" t="s">
        <v>3923</v>
      </c>
      <c r="F144" s="176" t="s">
        <v>3884</v>
      </c>
      <c r="G144" s="177" t="s">
        <v>497</v>
      </c>
      <c r="H144" s="178">
        <v>480</v>
      </c>
      <c r="I144" s="179"/>
      <c r="J144" s="180">
        <f>ROUND(I144*H144,0)</f>
        <v>0</v>
      </c>
      <c r="K144" s="176" t="s">
        <v>1</v>
      </c>
      <c r="L144" s="39"/>
      <c r="M144" s="181" t="s">
        <v>1</v>
      </c>
      <c r="N144" s="182" t="s">
        <v>42</v>
      </c>
      <c r="O144" s="77"/>
      <c r="P144" s="183">
        <f>O144*H144</f>
        <v>0</v>
      </c>
      <c r="Q144" s="183">
        <v>0</v>
      </c>
      <c r="R144" s="183">
        <f>Q144*H144</f>
        <v>0</v>
      </c>
      <c r="S144" s="183">
        <v>0</v>
      </c>
      <c r="T144" s="18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85" t="s">
        <v>91</v>
      </c>
      <c r="AT144" s="185" t="s">
        <v>323</v>
      </c>
      <c r="AU144" s="185" t="s">
        <v>85</v>
      </c>
      <c r="AY144" s="19" t="s">
        <v>321</v>
      </c>
      <c r="BE144" s="186">
        <f>IF(N144="základní",J144,0)</f>
        <v>0</v>
      </c>
      <c r="BF144" s="186">
        <f>IF(N144="snížená",J144,0)</f>
        <v>0</v>
      </c>
      <c r="BG144" s="186">
        <f>IF(N144="zákl. přenesená",J144,0)</f>
        <v>0</v>
      </c>
      <c r="BH144" s="186">
        <f>IF(N144="sníž. přenesená",J144,0)</f>
        <v>0</v>
      </c>
      <c r="BI144" s="186">
        <f>IF(N144="nulová",J144,0)</f>
        <v>0</v>
      </c>
      <c r="BJ144" s="19" t="s">
        <v>8</v>
      </c>
      <c r="BK144" s="186">
        <f>ROUND(I144*H144,0)</f>
        <v>0</v>
      </c>
      <c r="BL144" s="19" t="s">
        <v>91</v>
      </c>
      <c r="BM144" s="185" t="s">
        <v>3924</v>
      </c>
    </row>
    <row r="145" s="2" customFormat="1" ht="16.5" customHeight="1">
      <c r="A145" s="38"/>
      <c r="B145" s="173"/>
      <c r="C145" s="174" t="s">
        <v>465</v>
      </c>
      <c r="D145" s="174" t="s">
        <v>323</v>
      </c>
      <c r="E145" s="175" t="s">
        <v>3925</v>
      </c>
      <c r="F145" s="176" t="s">
        <v>3886</v>
      </c>
      <c r="G145" s="177" t="s">
        <v>497</v>
      </c>
      <c r="H145" s="178">
        <v>50</v>
      </c>
      <c r="I145" s="179"/>
      <c r="J145" s="180">
        <f>ROUND(I145*H145,0)</f>
        <v>0</v>
      </c>
      <c r="K145" s="176" t="s">
        <v>1</v>
      </c>
      <c r="L145" s="39"/>
      <c r="M145" s="181" t="s">
        <v>1</v>
      </c>
      <c r="N145" s="182" t="s">
        <v>42</v>
      </c>
      <c r="O145" s="77"/>
      <c r="P145" s="183">
        <f>O145*H145</f>
        <v>0</v>
      </c>
      <c r="Q145" s="183">
        <v>0</v>
      </c>
      <c r="R145" s="183">
        <f>Q145*H145</f>
        <v>0</v>
      </c>
      <c r="S145" s="183">
        <v>0</v>
      </c>
      <c r="T145" s="18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85" t="s">
        <v>91</v>
      </c>
      <c r="AT145" s="185" t="s">
        <v>323</v>
      </c>
      <c r="AU145" s="185" t="s">
        <v>85</v>
      </c>
      <c r="AY145" s="19" t="s">
        <v>321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19" t="s">
        <v>8</v>
      </c>
      <c r="BK145" s="186">
        <f>ROUND(I145*H145,0)</f>
        <v>0</v>
      </c>
      <c r="BL145" s="19" t="s">
        <v>91</v>
      </c>
      <c r="BM145" s="185" t="s">
        <v>3926</v>
      </c>
    </row>
    <row r="146" s="2" customFormat="1" ht="16.5" customHeight="1">
      <c r="A146" s="38"/>
      <c r="B146" s="173"/>
      <c r="C146" s="174" t="s">
        <v>471</v>
      </c>
      <c r="D146" s="174" t="s">
        <v>323</v>
      </c>
      <c r="E146" s="175" t="s">
        <v>3927</v>
      </c>
      <c r="F146" s="176" t="s">
        <v>3888</v>
      </c>
      <c r="G146" s="177" t="s">
        <v>497</v>
      </c>
      <c r="H146" s="178">
        <v>15</v>
      </c>
      <c r="I146" s="179"/>
      <c r="J146" s="180">
        <f>ROUND(I146*H146,0)</f>
        <v>0</v>
      </c>
      <c r="K146" s="176" t="s">
        <v>1</v>
      </c>
      <c r="L146" s="39"/>
      <c r="M146" s="181" t="s">
        <v>1</v>
      </c>
      <c r="N146" s="182" t="s">
        <v>42</v>
      </c>
      <c r="O146" s="77"/>
      <c r="P146" s="183">
        <f>O146*H146</f>
        <v>0</v>
      </c>
      <c r="Q146" s="183">
        <v>0</v>
      </c>
      <c r="R146" s="183">
        <f>Q146*H146</f>
        <v>0</v>
      </c>
      <c r="S146" s="183">
        <v>0</v>
      </c>
      <c r="T146" s="18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85" t="s">
        <v>91</v>
      </c>
      <c r="AT146" s="185" t="s">
        <v>323</v>
      </c>
      <c r="AU146" s="185" t="s">
        <v>85</v>
      </c>
      <c r="AY146" s="19" t="s">
        <v>321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19" t="s">
        <v>8</v>
      </c>
      <c r="BK146" s="186">
        <f>ROUND(I146*H146,0)</f>
        <v>0</v>
      </c>
      <c r="BL146" s="19" t="s">
        <v>91</v>
      </c>
      <c r="BM146" s="185" t="s">
        <v>3928</v>
      </c>
    </row>
    <row r="147" s="2" customFormat="1" ht="16.5" customHeight="1">
      <c r="A147" s="38"/>
      <c r="B147" s="173"/>
      <c r="C147" s="174" t="s">
        <v>479</v>
      </c>
      <c r="D147" s="174" t="s">
        <v>323</v>
      </c>
      <c r="E147" s="175" t="s">
        <v>3929</v>
      </c>
      <c r="F147" s="176" t="s">
        <v>3890</v>
      </c>
      <c r="G147" s="177" t="s">
        <v>3505</v>
      </c>
      <c r="H147" s="178">
        <v>87</v>
      </c>
      <c r="I147" s="179"/>
      <c r="J147" s="180">
        <f>ROUND(I147*H147,0)</f>
        <v>0</v>
      </c>
      <c r="K147" s="176" t="s">
        <v>1</v>
      </c>
      <c r="L147" s="39"/>
      <c r="M147" s="181" t="s">
        <v>1</v>
      </c>
      <c r="N147" s="182" t="s">
        <v>42</v>
      </c>
      <c r="O147" s="77"/>
      <c r="P147" s="183">
        <f>O147*H147</f>
        <v>0</v>
      </c>
      <c r="Q147" s="183">
        <v>0</v>
      </c>
      <c r="R147" s="183">
        <f>Q147*H147</f>
        <v>0</v>
      </c>
      <c r="S147" s="183">
        <v>0</v>
      </c>
      <c r="T147" s="18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85" t="s">
        <v>91</v>
      </c>
      <c r="AT147" s="185" t="s">
        <v>323</v>
      </c>
      <c r="AU147" s="185" t="s">
        <v>85</v>
      </c>
      <c r="AY147" s="19" t="s">
        <v>321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19" t="s">
        <v>8</v>
      </c>
      <c r="BK147" s="186">
        <f>ROUND(I147*H147,0)</f>
        <v>0</v>
      </c>
      <c r="BL147" s="19" t="s">
        <v>91</v>
      </c>
      <c r="BM147" s="185" t="s">
        <v>3930</v>
      </c>
    </row>
    <row r="148" s="2" customFormat="1" ht="16.5" customHeight="1">
      <c r="A148" s="38"/>
      <c r="B148" s="173"/>
      <c r="C148" s="174" t="s">
        <v>494</v>
      </c>
      <c r="D148" s="174" t="s">
        <v>323</v>
      </c>
      <c r="E148" s="175" t="s">
        <v>3931</v>
      </c>
      <c r="F148" s="176" t="s">
        <v>3892</v>
      </c>
      <c r="G148" s="177" t="s">
        <v>497</v>
      </c>
      <c r="H148" s="178">
        <v>180</v>
      </c>
      <c r="I148" s="179"/>
      <c r="J148" s="180">
        <f>ROUND(I148*H148,0)</f>
        <v>0</v>
      </c>
      <c r="K148" s="176" t="s">
        <v>1</v>
      </c>
      <c r="L148" s="39"/>
      <c r="M148" s="181" t="s">
        <v>1</v>
      </c>
      <c r="N148" s="182" t="s">
        <v>42</v>
      </c>
      <c r="O148" s="77"/>
      <c r="P148" s="183">
        <f>O148*H148</f>
        <v>0</v>
      </c>
      <c r="Q148" s="183">
        <v>0</v>
      </c>
      <c r="R148" s="183">
        <f>Q148*H148</f>
        <v>0</v>
      </c>
      <c r="S148" s="183">
        <v>0</v>
      </c>
      <c r="T148" s="18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85" t="s">
        <v>91</v>
      </c>
      <c r="AT148" s="185" t="s">
        <v>323</v>
      </c>
      <c r="AU148" s="185" t="s">
        <v>85</v>
      </c>
      <c r="AY148" s="19" t="s">
        <v>321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19" t="s">
        <v>8</v>
      </c>
      <c r="BK148" s="186">
        <f>ROUND(I148*H148,0)</f>
        <v>0</v>
      </c>
      <c r="BL148" s="19" t="s">
        <v>91</v>
      </c>
      <c r="BM148" s="185" t="s">
        <v>3932</v>
      </c>
    </row>
    <row r="149" s="2" customFormat="1" ht="16.5" customHeight="1">
      <c r="A149" s="38"/>
      <c r="B149" s="173"/>
      <c r="C149" s="174" t="s">
        <v>502</v>
      </c>
      <c r="D149" s="174" t="s">
        <v>323</v>
      </c>
      <c r="E149" s="175" t="s">
        <v>3933</v>
      </c>
      <c r="F149" s="176" t="s">
        <v>3894</v>
      </c>
      <c r="G149" s="177" t="s">
        <v>497</v>
      </c>
      <c r="H149" s="178">
        <v>90</v>
      </c>
      <c r="I149" s="179"/>
      <c r="J149" s="180">
        <f>ROUND(I149*H149,0)</f>
        <v>0</v>
      </c>
      <c r="K149" s="176" t="s">
        <v>1</v>
      </c>
      <c r="L149" s="39"/>
      <c r="M149" s="181" t="s">
        <v>1</v>
      </c>
      <c r="N149" s="182" t="s">
        <v>42</v>
      </c>
      <c r="O149" s="77"/>
      <c r="P149" s="183">
        <f>O149*H149</f>
        <v>0</v>
      </c>
      <c r="Q149" s="183">
        <v>0</v>
      </c>
      <c r="R149" s="183">
        <f>Q149*H149</f>
        <v>0</v>
      </c>
      <c r="S149" s="183">
        <v>0</v>
      </c>
      <c r="T149" s="18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85" t="s">
        <v>91</v>
      </c>
      <c r="AT149" s="185" t="s">
        <v>323</v>
      </c>
      <c r="AU149" s="185" t="s">
        <v>85</v>
      </c>
      <c r="AY149" s="19" t="s">
        <v>321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19" t="s">
        <v>8</v>
      </c>
      <c r="BK149" s="186">
        <f>ROUND(I149*H149,0)</f>
        <v>0</v>
      </c>
      <c r="BL149" s="19" t="s">
        <v>91</v>
      </c>
      <c r="BM149" s="185" t="s">
        <v>3934</v>
      </c>
    </row>
    <row r="150" s="2" customFormat="1" ht="16.5" customHeight="1">
      <c r="A150" s="38"/>
      <c r="B150" s="173"/>
      <c r="C150" s="174" t="s">
        <v>506</v>
      </c>
      <c r="D150" s="174" t="s">
        <v>323</v>
      </c>
      <c r="E150" s="175" t="s">
        <v>3935</v>
      </c>
      <c r="F150" s="176" t="s">
        <v>3896</v>
      </c>
      <c r="G150" s="177" t="s">
        <v>497</v>
      </c>
      <c r="H150" s="178">
        <v>90</v>
      </c>
      <c r="I150" s="179"/>
      <c r="J150" s="180">
        <f>ROUND(I150*H150,0)</f>
        <v>0</v>
      </c>
      <c r="K150" s="176" t="s">
        <v>1</v>
      </c>
      <c r="L150" s="39"/>
      <c r="M150" s="181" t="s">
        <v>1</v>
      </c>
      <c r="N150" s="182" t="s">
        <v>42</v>
      </c>
      <c r="O150" s="77"/>
      <c r="P150" s="183">
        <f>O150*H150</f>
        <v>0</v>
      </c>
      <c r="Q150" s="183">
        <v>0</v>
      </c>
      <c r="R150" s="183">
        <f>Q150*H150</f>
        <v>0</v>
      </c>
      <c r="S150" s="183">
        <v>0</v>
      </c>
      <c r="T150" s="18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85" t="s">
        <v>91</v>
      </c>
      <c r="AT150" s="185" t="s">
        <v>323</v>
      </c>
      <c r="AU150" s="185" t="s">
        <v>85</v>
      </c>
      <c r="AY150" s="19" t="s">
        <v>321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19" t="s">
        <v>8</v>
      </c>
      <c r="BK150" s="186">
        <f>ROUND(I150*H150,0)</f>
        <v>0</v>
      </c>
      <c r="BL150" s="19" t="s">
        <v>91</v>
      </c>
      <c r="BM150" s="185" t="s">
        <v>3936</v>
      </c>
    </row>
    <row r="151" s="2" customFormat="1" ht="16.5" customHeight="1">
      <c r="A151" s="38"/>
      <c r="B151" s="173"/>
      <c r="C151" s="174" t="s">
        <v>511</v>
      </c>
      <c r="D151" s="174" t="s">
        <v>323</v>
      </c>
      <c r="E151" s="175" t="s">
        <v>3937</v>
      </c>
      <c r="F151" s="176" t="s">
        <v>3898</v>
      </c>
      <c r="G151" s="177" t="s">
        <v>497</v>
      </c>
      <c r="H151" s="178">
        <v>160</v>
      </c>
      <c r="I151" s="179"/>
      <c r="J151" s="180">
        <f>ROUND(I151*H151,0)</f>
        <v>0</v>
      </c>
      <c r="K151" s="176" t="s">
        <v>1</v>
      </c>
      <c r="L151" s="39"/>
      <c r="M151" s="181" t="s">
        <v>1</v>
      </c>
      <c r="N151" s="182" t="s">
        <v>42</v>
      </c>
      <c r="O151" s="77"/>
      <c r="P151" s="183">
        <f>O151*H151</f>
        <v>0</v>
      </c>
      <c r="Q151" s="183">
        <v>0</v>
      </c>
      <c r="R151" s="183">
        <f>Q151*H151</f>
        <v>0</v>
      </c>
      <c r="S151" s="183">
        <v>0</v>
      </c>
      <c r="T151" s="18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85" t="s">
        <v>91</v>
      </c>
      <c r="AT151" s="185" t="s">
        <v>323</v>
      </c>
      <c r="AU151" s="185" t="s">
        <v>85</v>
      </c>
      <c r="AY151" s="19" t="s">
        <v>321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9" t="s">
        <v>8</v>
      </c>
      <c r="BK151" s="186">
        <f>ROUND(I151*H151,0)</f>
        <v>0</v>
      </c>
      <c r="BL151" s="19" t="s">
        <v>91</v>
      </c>
      <c r="BM151" s="185" t="s">
        <v>3938</v>
      </c>
    </row>
    <row r="152" s="2" customFormat="1" ht="16.5" customHeight="1">
      <c r="A152" s="38"/>
      <c r="B152" s="173"/>
      <c r="C152" s="174" t="s">
        <v>516</v>
      </c>
      <c r="D152" s="174" t="s">
        <v>323</v>
      </c>
      <c r="E152" s="175" t="s">
        <v>3939</v>
      </c>
      <c r="F152" s="176" t="s">
        <v>3940</v>
      </c>
      <c r="G152" s="177" t="s">
        <v>497</v>
      </c>
      <c r="H152" s="178">
        <v>80</v>
      </c>
      <c r="I152" s="179"/>
      <c r="J152" s="180">
        <f>ROUND(I152*H152,0)</f>
        <v>0</v>
      </c>
      <c r="K152" s="176" t="s">
        <v>1</v>
      </c>
      <c r="L152" s="39"/>
      <c r="M152" s="181" t="s">
        <v>1</v>
      </c>
      <c r="N152" s="182" t="s">
        <v>42</v>
      </c>
      <c r="O152" s="77"/>
      <c r="P152" s="183">
        <f>O152*H152</f>
        <v>0</v>
      </c>
      <c r="Q152" s="183">
        <v>0</v>
      </c>
      <c r="R152" s="183">
        <f>Q152*H152</f>
        <v>0</v>
      </c>
      <c r="S152" s="183">
        <v>0</v>
      </c>
      <c r="T152" s="18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85" t="s">
        <v>91</v>
      </c>
      <c r="AT152" s="185" t="s">
        <v>323</v>
      </c>
      <c r="AU152" s="185" t="s">
        <v>85</v>
      </c>
      <c r="AY152" s="19" t="s">
        <v>321</v>
      </c>
      <c r="BE152" s="186">
        <f>IF(N152="základní",J152,0)</f>
        <v>0</v>
      </c>
      <c r="BF152" s="186">
        <f>IF(N152="snížená",J152,0)</f>
        <v>0</v>
      </c>
      <c r="BG152" s="186">
        <f>IF(N152="zákl. přenesená",J152,0)</f>
        <v>0</v>
      </c>
      <c r="BH152" s="186">
        <f>IF(N152="sníž. přenesená",J152,0)</f>
        <v>0</v>
      </c>
      <c r="BI152" s="186">
        <f>IF(N152="nulová",J152,0)</f>
        <v>0</v>
      </c>
      <c r="BJ152" s="19" t="s">
        <v>8</v>
      </c>
      <c r="BK152" s="186">
        <f>ROUND(I152*H152,0)</f>
        <v>0</v>
      </c>
      <c r="BL152" s="19" t="s">
        <v>91</v>
      </c>
      <c r="BM152" s="185" t="s">
        <v>3941</v>
      </c>
    </row>
    <row r="153" s="2" customFormat="1" ht="16.5" customHeight="1">
      <c r="A153" s="38"/>
      <c r="B153" s="173"/>
      <c r="C153" s="174" t="s">
        <v>523</v>
      </c>
      <c r="D153" s="174" t="s">
        <v>323</v>
      </c>
      <c r="E153" s="175" t="s">
        <v>3942</v>
      </c>
      <c r="F153" s="176" t="s">
        <v>3902</v>
      </c>
      <c r="G153" s="177" t="s">
        <v>497</v>
      </c>
      <c r="H153" s="178">
        <v>25</v>
      </c>
      <c r="I153" s="179"/>
      <c r="J153" s="180">
        <f>ROUND(I153*H153,0)</f>
        <v>0</v>
      </c>
      <c r="K153" s="176" t="s">
        <v>1</v>
      </c>
      <c r="L153" s="39"/>
      <c r="M153" s="181" t="s">
        <v>1</v>
      </c>
      <c r="N153" s="182" t="s">
        <v>42</v>
      </c>
      <c r="O153" s="77"/>
      <c r="P153" s="183">
        <f>O153*H153</f>
        <v>0</v>
      </c>
      <c r="Q153" s="183">
        <v>0</v>
      </c>
      <c r="R153" s="183">
        <f>Q153*H153</f>
        <v>0</v>
      </c>
      <c r="S153" s="183">
        <v>0</v>
      </c>
      <c r="T153" s="18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85" t="s">
        <v>91</v>
      </c>
      <c r="AT153" s="185" t="s">
        <v>323</v>
      </c>
      <c r="AU153" s="185" t="s">
        <v>85</v>
      </c>
      <c r="AY153" s="19" t="s">
        <v>321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19" t="s">
        <v>8</v>
      </c>
      <c r="BK153" s="186">
        <f>ROUND(I153*H153,0)</f>
        <v>0</v>
      </c>
      <c r="BL153" s="19" t="s">
        <v>91</v>
      </c>
      <c r="BM153" s="185" t="s">
        <v>3943</v>
      </c>
    </row>
    <row r="154" s="2" customFormat="1" ht="16.5" customHeight="1">
      <c r="A154" s="38"/>
      <c r="B154" s="173"/>
      <c r="C154" s="174" t="s">
        <v>530</v>
      </c>
      <c r="D154" s="174" t="s">
        <v>323</v>
      </c>
      <c r="E154" s="175" t="s">
        <v>3944</v>
      </c>
      <c r="F154" s="176" t="s">
        <v>3904</v>
      </c>
      <c r="G154" s="177" t="s">
        <v>3905</v>
      </c>
      <c r="H154" s="178">
        <v>1</v>
      </c>
      <c r="I154" s="179"/>
      <c r="J154" s="180">
        <f>ROUND(I154*H154,0)</f>
        <v>0</v>
      </c>
      <c r="K154" s="176" t="s">
        <v>1</v>
      </c>
      <c r="L154" s="39"/>
      <c r="M154" s="181" t="s">
        <v>1</v>
      </c>
      <c r="N154" s="182" t="s">
        <v>42</v>
      </c>
      <c r="O154" s="77"/>
      <c r="P154" s="183">
        <f>O154*H154</f>
        <v>0</v>
      </c>
      <c r="Q154" s="183">
        <v>0</v>
      </c>
      <c r="R154" s="183">
        <f>Q154*H154</f>
        <v>0</v>
      </c>
      <c r="S154" s="183">
        <v>0</v>
      </c>
      <c r="T154" s="18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85" t="s">
        <v>91</v>
      </c>
      <c r="AT154" s="185" t="s">
        <v>323</v>
      </c>
      <c r="AU154" s="185" t="s">
        <v>85</v>
      </c>
      <c r="AY154" s="19" t="s">
        <v>321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19" t="s">
        <v>8</v>
      </c>
      <c r="BK154" s="186">
        <f>ROUND(I154*H154,0)</f>
        <v>0</v>
      </c>
      <c r="BL154" s="19" t="s">
        <v>91</v>
      </c>
      <c r="BM154" s="185" t="s">
        <v>3945</v>
      </c>
    </row>
    <row r="155" s="2" customFormat="1" ht="16.5" customHeight="1">
      <c r="A155" s="38"/>
      <c r="B155" s="173"/>
      <c r="C155" s="174" t="s">
        <v>535</v>
      </c>
      <c r="D155" s="174" t="s">
        <v>323</v>
      </c>
      <c r="E155" s="175" t="s">
        <v>3946</v>
      </c>
      <c r="F155" s="176" t="s">
        <v>3907</v>
      </c>
      <c r="G155" s="177" t="s">
        <v>3905</v>
      </c>
      <c r="H155" s="178">
        <v>1</v>
      </c>
      <c r="I155" s="179"/>
      <c r="J155" s="180">
        <f>ROUND(I155*H155,0)</f>
        <v>0</v>
      </c>
      <c r="K155" s="176" t="s">
        <v>1</v>
      </c>
      <c r="L155" s="39"/>
      <c r="M155" s="181" t="s">
        <v>1</v>
      </c>
      <c r="N155" s="182" t="s">
        <v>42</v>
      </c>
      <c r="O155" s="77"/>
      <c r="P155" s="183">
        <f>O155*H155</f>
        <v>0</v>
      </c>
      <c r="Q155" s="183">
        <v>0</v>
      </c>
      <c r="R155" s="183">
        <f>Q155*H155</f>
        <v>0</v>
      </c>
      <c r="S155" s="183">
        <v>0</v>
      </c>
      <c r="T155" s="18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85" t="s">
        <v>91</v>
      </c>
      <c r="AT155" s="185" t="s">
        <v>323</v>
      </c>
      <c r="AU155" s="185" t="s">
        <v>85</v>
      </c>
      <c r="AY155" s="19" t="s">
        <v>321</v>
      </c>
      <c r="BE155" s="186">
        <f>IF(N155="základní",J155,0)</f>
        <v>0</v>
      </c>
      <c r="BF155" s="186">
        <f>IF(N155="snížená",J155,0)</f>
        <v>0</v>
      </c>
      <c r="BG155" s="186">
        <f>IF(N155="zákl. přenesená",J155,0)</f>
        <v>0</v>
      </c>
      <c r="BH155" s="186">
        <f>IF(N155="sníž. přenesená",J155,0)</f>
        <v>0</v>
      </c>
      <c r="BI155" s="186">
        <f>IF(N155="nulová",J155,0)</f>
        <v>0</v>
      </c>
      <c r="BJ155" s="19" t="s">
        <v>8</v>
      </c>
      <c r="BK155" s="186">
        <f>ROUND(I155*H155,0)</f>
        <v>0</v>
      </c>
      <c r="BL155" s="19" t="s">
        <v>91</v>
      </c>
      <c r="BM155" s="185" t="s">
        <v>3947</v>
      </c>
    </row>
    <row r="156" s="2" customFormat="1" ht="16.5" customHeight="1">
      <c r="A156" s="38"/>
      <c r="B156" s="173"/>
      <c r="C156" s="174" t="s">
        <v>540</v>
      </c>
      <c r="D156" s="174" t="s">
        <v>323</v>
      </c>
      <c r="E156" s="175" t="s">
        <v>3948</v>
      </c>
      <c r="F156" s="176" t="s">
        <v>3949</v>
      </c>
      <c r="G156" s="177" t="s">
        <v>3905</v>
      </c>
      <c r="H156" s="178">
        <v>1</v>
      </c>
      <c r="I156" s="179"/>
      <c r="J156" s="180">
        <f>ROUND(I156*H156,0)</f>
        <v>0</v>
      </c>
      <c r="K156" s="176" t="s">
        <v>1</v>
      </c>
      <c r="L156" s="39"/>
      <c r="M156" s="181" t="s">
        <v>1</v>
      </c>
      <c r="N156" s="182" t="s">
        <v>42</v>
      </c>
      <c r="O156" s="77"/>
      <c r="P156" s="183">
        <f>O156*H156</f>
        <v>0</v>
      </c>
      <c r="Q156" s="183">
        <v>0</v>
      </c>
      <c r="R156" s="183">
        <f>Q156*H156</f>
        <v>0</v>
      </c>
      <c r="S156" s="183">
        <v>0</v>
      </c>
      <c r="T156" s="18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85" t="s">
        <v>91</v>
      </c>
      <c r="AT156" s="185" t="s">
        <v>323</v>
      </c>
      <c r="AU156" s="185" t="s">
        <v>85</v>
      </c>
      <c r="AY156" s="19" t="s">
        <v>321</v>
      </c>
      <c r="BE156" s="186">
        <f>IF(N156="základní",J156,0)</f>
        <v>0</v>
      </c>
      <c r="BF156" s="186">
        <f>IF(N156="snížená",J156,0)</f>
        <v>0</v>
      </c>
      <c r="BG156" s="186">
        <f>IF(N156="zákl. přenesená",J156,0)</f>
        <v>0</v>
      </c>
      <c r="BH156" s="186">
        <f>IF(N156="sníž. přenesená",J156,0)</f>
        <v>0</v>
      </c>
      <c r="BI156" s="186">
        <f>IF(N156="nulová",J156,0)</f>
        <v>0</v>
      </c>
      <c r="BJ156" s="19" t="s">
        <v>8</v>
      </c>
      <c r="BK156" s="186">
        <f>ROUND(I156*H156,0)</f>
        <v>0</v>
      </c>
      <c r="BL156" s="19" t="s">
        <v>91</v>
      </c>
      <c r="BM156" s="185" t="s">
        <v>3950</v>
      </c>
    </row>
    <row r="157" s="2" customFormat="1" ht="16.5" customHeight="1">
      <c r="A157" s="38"/>
      <c r="B157" s="173"/>
      <c r="C157" s="174" t="s">
        <v>544</v>
      </c>
      <c r="D157" s="174" t="s">
        <v>323</v>
      </c>
      <c r="E157" s="175" t="s">
        <v>3951</v>
      </c>
      <c r="F157" s="176" t="s">
        <v>3909</v>
      </c>
      <c r="G157" s="177" t="s">
        <v>3905</v>
      </c>
      <c r="H157" s="178">
        <v>1</v>
      </c>
      <c r="I157" s="179"/>
      <c r="J157" s="180">
        <f>ROUND(I157*H157,0)</f>
        <v>0</v>
      </c>
      <c r="K157" s="176" t="s">
        <v>1</v>
      </c>
      <c r="L157" s="39"/>
      <c r="M157" s="181" t="s">
        <v>1</v>
      </c>
      <c r="N157" s="182" t="s">
        <v>42</v>
      </c>
      <c r="O157" s="77"/>
      <c r="P157" s="183">
        <f>O157*H157</f>
        <v>0</v>
      </c>
      <c r="Q157" s="183">
        <v>0</v>
      </c>
      <c r="R157" s="183">
        <f>Q157*H157</f>
        <v>0</v>
      </c>
      <c r="S157" s="183">
        <v>0</v>
      </c>
      <c r="T157" s="18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85" t="s">
        <v>91</v>
      </c>
      <c r="AT157" s="185" t="s">
        <v>323</v>
      </c>
      <c r="AU157" s="185" t="s">
        <v>85</v>
      </c>
      <c r="AY157" s="19" t="s">
        <v>321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19" t="s">
        <v>8</v>
      </c>
      <c r="BK157" s="186">
        <f>ROUND(I157*H157,0)</f>
        <v>0</v>
      </c>
      <c r="BL157" s="19" t="s">
        <v>91</v>
      </c>
      <c r="BM157" s="185" t="s">
        <v>3952</v>
      </c>
    </row>
    <row r="158" s="2" customFormat="1" ht="24.15" customHeight="1">
      <c r="A158" s="38"/>
      <c r="B158" s="173"/>
      <c r="C158" s="174" t="s">
        <v>549</v>
      </c>
      <c r="D158" s="174" t="s">
        <v>323</v>
      </c>
      <c r="E158" s="175" t="s">
        <v>3953</v>
      </c>
      <c r="F158" s="176" t="s">
        <v>3911</v>
      </c>
      <c r="G158" s="177" t="s">
        <v>3905</v>
      </c>
      <c r="H158" s="178">
        <v>1</v>
      </c>
      <c r="I158" s="179"/>
      <c r="J158" s="180">
        <f>ROUND(I158*H158,0)</f>
        <v>0</v>
      </c>
      <c r="K158" s="176" t="s">
        <v>1</v>
      </c>
      <c r="L158" s="39"/>
      <c r="M158" s="181" t="s">
        <v>1</v>
      </c>
      <c r="N158" s="182" t="s">
        <v>42</v>
      </c>
      <c r="O158" s="77"/>
      <c r="P158" s="183">
        <f>O158*H158</f>
        <v>0</v>
      </c>
      <c r="Q158" s="183">
        <v>0</v>
      </c>
      <c r="R158" s="183">
        <f>Q158*H158</f>
        <v>0</v>
      </c>
      <c r="S158" s="183">
        <v>0</v>
      </c>
      <c r="T158" s="18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85" t="s">
        <v>91</v>
      </c>
      <c r="AT158" s="185" t="s">
        <v>323</v>
      </c>
      <c r="AU158" s="185" t="s">
        <v>85</v>
      </c>
      <c r="AY158" s="19" t="s">
        <v>321</v>
      </c>
      <c r="BE158" s="186">
        <f>IF(N158="základní",J158,0)</f>
        <v>0</v>
      </c>
      <c r="BF158" s="186">
        <f>IF(N158="snížená",J158,0)</f>
        <v>0</v>
      </c>
      <c r="BG158" s="186">
        <f>IF(N158="zákl. přenesená",J158,0)</f>
        <v>0</v>
      </c>
      <c r="BH158" s="186">
        <f>IF(N158="sníž. přenesená",J158,0)</f>
        <v>0</v>
      </c>
      <c r="BI158" s="186">
        <f>IF(N158="nulová",J158,0)</f>
        <v>0</v>
      </c>
      <c r="BJ158" s="19" t="s">
        <v>8</v>
      </c>
      <c r="BK158" s="186">
        <f>ROUND(I158*H158,0)</f>
        <v>0</v>
      </c>
      <c r="BL158" s="19" t="s">
        <v>91</v>
      </c>
      <c r="BM158" s="185" t="s">
        <v>3954</v>
      </c>
    </row>
    <row r="159" s="2" customFormat="1" ht="16.5" customHeight="1">
      <c r="A159" s="38"/>
      <c r="B159" s="173"/>
      <c r="C159" s="174" t="s">
        <v>556</v>
      </c>
      <c r="D159" s="174" t="s">
        <v>323</v>
      </c>
      <c r="E159" s="175" t="s">
        <v>3955</v>
      </c>
      <c r="F159" s="176" t="s">
        <v>3956</v>
      </c>
      <c r="G159" s="177" t="s">
        <v>3905</v>
      </c>
      <c r="H159" s="178">
        <v>1</v>
      </c>
      <c r="I159" s="179"/>
      <c r="J159" s="180">
        <f>ROUND(I159*H159,0)</f>
        <v>0</v>
      </c>
      <c r="K159" s="176" t="s">
        <v>1</v>
      </c>
      <c r="L159" s="39"/>
      <c r="M159" s="181" t="s">
        <v>1</v>
      </c>
      <c r="N159" s="182" t="s">
        <v>42</v>
      </c>
      <c r="O159" s="77"/>
      <c r="P159" s="183">
        <f>O159*H159</f>
        <v>0</v>
      </c>
      <c r="Q159" s="183">
        <v>0</v>
      </c>
      <c r="R159" s="183">
        <f>Q159*H159</f>
        <v>0</v>
      </c>
      <c r="S159" s="183">
        <v>0</v>
      </c>
      <c r="T159" s="18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85" t="s">
        <v>91</v>
      </c>
      <c r="AT159" s="185" t="s">
        <v>323</v>
      </c>
      <c r="AU159" s="185" t="s">
        <v>85</v>
      </c>
      <c r="AY159" s="19" t="s">
        <v>321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19" t="s">
        <v>8</v>
      </c>
      <c r="BK159" s="186">
        <f>ROUND(I159*H159,0)</f>
        <v>0</v>
      </c>
      <c r="BL159" s="19" t="s">
        <v>91</v>
      </c>
      <c r="BM159" s="185" t="s">
        <v>3957</v>
      </c>
    </row>
    <row r="160" s="2" customFormat="1" ht="16.5" customHeight="1">
      <c r="A160" s="38"/>
      <c r="B160" s="173"/>
      <c r="C160" s="174" t="s">
        <v>265</v>
      </c>
      <c r="D160" s="174" t="s">
        <v>323</v>
      </c>
      <c r="E160" s="175" t="s">
        <v>3958</v>
      </c>
      <c r="F160" s="176" t="s">
        <v>3959</v>
      </c>
      <c r="G160" s="177" t="s">
        <v>3905</v>
      </c>
      <c r="H160" s="178">
        <v>1</v>
      </c>
      <c r="I160" s="179"/>
      <c r="J160" s="180">
        <f>ROUND(I160*H160,0)</f>
        <v>0</v>
      </c>
      <c r="K160" s="176" t="s">
        <v>1</v>
      </c>
      <c r="L160" s="39"/>
      <c r="M160" s="225" t="s">
        <v>1</v>
      </c>
      <c r="N160" s="226" t="s">
        <v>42</v>
      </c>
      <c r="O160" s="227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85" t="s">
        <v>91</v>
      </c>
      <c r="AT160" s="185" t="s">
        <v>323</v>
      </c>
      <c r="AU160" s="185" t="s">
        <v>85</v>
      </c>
      <c r="AY160" s="19" t="s">
        <v>321</v>
      </c>
      <c r="BE160" s="186">
        <f>IF(N160="základní",J160,0)</f>
        <v>0</v>
      </c>
      <c r="BF160" s="186">
        <f>IF(N160="snížená",J160,0)</f>
        <v>0</v>
      </c>
      <c r="BG160" s="186">
        <f>IF(N160="zákl. přenesená",J160,0)</f>
        <v>0</v>
      </c>
      <c r="BH160" s="186">
        <f>IF(N160="sníž. přenesená",J160,0)</f>
        <v>0</v>
      </c>
      <c r="BI160" s="186">
        <f>IF(N160="nulová",J160,0)</f>
        <v>0</v>
      </c>
      <c r="BJ160" s="19" t="s">
        <v>8</v>
      </c>
      <c r="BK160" s="186">
        <f>ROUND(I160*H160,0)</f>
        <v>0</v>
      </c>
      <c r="BL160" s="19" t="s">
        <v>91</v>
      </c>
      <c r="BM160" s="185" t="s">
        <v>3960</v>
      </c>
    </row>
    <row r="161" s="2" customFormat="1" ht="6.96" customHeight="1">
      <c r="A161" s="38"/>
      <c r="B161" s="60"/>
      <c r="C161" s="61"/>
      <c r="D161" s="61"/>
      <c r="E161" s="61"/>
      <c r="F161" s="61"/>
      <c r="G161" s="61"/>
      <c r="H161" s="61"/>
      <c r="I161" s="61"/>
      <c r="J161" s="61"/>
      <c r="K161" s="61"/>
      <c r="L161" s="39"/>
      <c r="M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</row>
  </sheetData>
  <autoFilter ref="C118:K160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109</v>
      </c>
      <c r="L4" s="22"/>
      <c r="M4" s="121" t="s">
        <v>11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22" t="str">
        <f>'Rekapitulace stavby'!K6</f>
        <v>Rekonstrukce a snížení EN objektu, Krkonošská 272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122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3961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1</v>
      </c>
      <c r="G11" s="38"/>
      <c r="H11" s="38"/>
      <c r="I11" s="32" t="s">
        <v>20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22</v>
      </c>
      <c r="G12" s="38"/>
      <c r="H12" s="38"/>
      <c r="I12" s="32" t="s">
        <v>23</v>
      </c>
      <c r="J12" s="69" t="str">
        <f>'Rekapitulace stavby'!AN8</f>
        <v>17. 10. 2023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32" t="s">
        <v>26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27</v>
      </c>
      <c r="F15" s="38"/>
      <c r="G15" s="38"/>
      <c r="H15" s="38"/>
      <c r="I15" s="32" t="s">
        <v>28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29</v>
      </c>
      <c r="E17" s="38"/>
      <c r="F17" s="38"/>
      <c r="G17" s="38"/>
      <c r="H17" s="38"/>
      <c r="I17" s="32" t="s">
        <v>26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28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31</v>
      </c>
      <c r="E20" s="38"/>
      <c r="F20" s="38"/>
      <c r="G20" s="38"/>
      <c r="H20" s="38"/>
      <c r="I20" s="32" t="s">
        <v>26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32</v>
      </c>
      <c r="F21" s="38"/>
      <c r="G21" s="38"/>
      <c r="H21" s="38"/>
      <c r="I21" s="32" t="s">
        <v>28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34</v>
      </c>
      <c r="E23" s="38"/>
      <c r="F23" s="38"/>
      <c r="G23" s="38"/>
      <c r="H23" s="38"/>
      <c r="I23" s="32" t="s">
        <v>26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35</v>
      </c>
      <c r="F24" s="38"/>
      <c r="G24" s="38"/>
      <c r="H24" s="38"/>
      <c r="I24" s="32" t="s">
        <v>28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36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3"/>
      <c r="B27" s="124"/>
      <c r="C27" s="123"/>
      <c r="D27" s="123"/>
      <c r="E27" s="36" t="s">
        <v>1</v>
      </c>
      <c r="F27" s="36"/>
      <c r="G27" s="36"/>
      <c r="H27" s="36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7" t="s">
        <v>37</v>
      </c>
      <c r="E30" s="38"/>
      <c r="F30" s="38"/>
      <c r="G30" s="38"/>
      <c r="H30" s="38"/>
      <c r="I30" s="38"/>
      <c r="J30" s="96">
        <f>ROUND(J126, 0)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43" t="s">
        <v>38</v>
      </c>
      <c r="J32" s="43" t="s">
        <v>40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8" t="s">
        <v>41</v>
      </c>
      <c r="E33" s="32" t="s">
        <v>42</v>
      </c>
      <c r="F33" s="129">
        <f>ROUND((SUM(BE126:BE146)),  0)</f>
        <v>0</v>
      </c>
      <c r="G33" s="38"/>
      <c r="H33" s="38"/>
      <c r="I33" s="130">
        <v>0.20999999999999999</v>
      </c>
      <c r="J33" s="129">
        <f>ROUND(((SUM(BE126:BE146))*I33),  0)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43</v>
      </c>
      <c r="F34" s="129">
        <f>ROUND((SUM(BF126:BF146)),  0)</f>
        <v>0</v>
      </c>
      <c r="G34" s="38"/>
      <c r="H34" s="38"/>
      <c r="I34" s="130">
        <v>0.14999999999999999</v>
      </c>
      <c r="J34" s="129">
        <f>ROUND(((SUM(BF126:BF146))*I34),  0)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29">
        <f>ROUND((SUM(BG126:BG146)),  0)</f>
        <v>0</v>
      </c>
      <c r="G35" s="38"/>
      <c r="H35" s="38"/>
      <c r="I35" s="130">
        <v>0.20999999999999999</v>
      </c>
      <c r="J35" s="129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29">
        <f>ROUND((SUM(BH126:BH146)),  0)</f>
        <v>0</v>
      </c>
      <c r="G36" s="38"/>
      <c r="H36" s="38"/>
      <c r="I36" s="130">
        <v>0.14999999999999999</v>
      </c>
      <c r="J36" s="129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46</v>
      </c>
      <c r="F37" s="129">
        <f>ROUND((SUM(BI126:BI146)),  0)</f>
        <v>0</v>
      </c>
      <c r="G37" s="38"/>
      <c r="H37" s="38"/>
      <c r="I37" s="130">
        <v>0</v>
      </c>
      <c r="J37" s="129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1"/>
      <c r="D39" s="132" t="s">
        <v>47</v>
      </c>
      <c r="E39" s="81"/>
      <c r="F39" s="81"/>
      <c r="G39" s="133" t="s">
        <v>48</v>
      </c>
      <c r="H39" s="134" t="s">
        <v>49</v>
      </c>
      <c r="I39" s="81"/>
      <c r="J39" s="135">
        <f>SUM(J30:J37)</f>
        <v>0</v>
      </c>
      <c r="K39" s="136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50</v>
      </c>
      <c r="E50" s="57"/>
      <c r="F50" s="57"/>
      <c r="G50" s="56" t="s">
        <v>51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52</v>
      </c>
      <c r="E61" s="41"/>
      <c r="F61" s="137" t="s">
        <v>53</v>
      </c>
      <c r="G61" s="58" t="s">
        <v>52</v>
      </c>
      <c r="H61" s="41"/>
      <c r="I61" s="41"/>
      <c r="J61" s="138" t="s">
        <v>53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54</v>
      </c>
      <c r="E65" s="59"/>
      <c r="F65" s="59"/>
      <c r="G65" s="56" t="s">
        <v>55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52</v>
      </c>
      <c r="E76" s="41"/>
      <c r="F76" s="137" t="s">
        <v>53</v>
      </c>
      <c r="G76" s="58" t="s">
        <v>52</v>
      </c>
      <c r="H76" s="41"/>
      <c r="I76" s="41"/>
      <c r="J76" s="138" t="s">
        <v>53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272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2" t="str">
        <f>E7</f>
        <v>Rekonstrukce a snížení EN objektu, Krkonošská 272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122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7 - Vedlejší náklady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38"/>
      <c r="E89" s="38"/>
      <c r="F89" s="27" t="str">
        <f>F12</f>
        <v>Vrchlabí</v>
      </c>
      <c r="G89" s="38"/>
      <c r="H89" s="38"/>
      <c r="I89" s="32" t="s">
        <v>23</v>
      </c>
      <c r="J89" s="69" t="str">
        <f>IF(J12="","",J12)</f>
        <v>17. 10. 2023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25</v>
      </c>
      <c r="D91" s="38"/>
      <c r="E91" s="38"/>
      <c r="F91" s="27" t="str">
        <f>E15</f>
        <v>Město Vrchlabí, Zámek č.p.1, Vrchlabí</v>
      </c>
      <c r="G91" s="38"/>
      <c r="H91" s="38"/>
      <c r="I91" s="32" t="s">
        <v>31</v>
      </c>
      <c r="J91" s="36" t="str">
        <f>E21</f>
        <v>ing.Jan Chaloupský, U Hřiště 639, Trutnov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38"/>
      <c r="E92" s="38"/>
      <c r="F92" s="27" t="str">
        <f>IF(E18="","",E18)</f>
        <v>Vyplň údaj</v>
      </c>
      <c r="G92" s="38"/>
      <c r="H92" s="38"/>
      <c r="I92" s="32" t="s">
        <v>34</v>
      </c>
      <c r="J92" s="36" t="str">
        <f>E24</f>
        <v>ing. V. Švehla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9" t="s">
        <v>273</v>
      </c>
      <c r="D94" s="131"/>
      <c r="E94" s="131"/>
      <c r="F94" s="131"/>
      <c r="G94" s="131"/>
      <c r="H94" s="131"/>
      <c r="I94" s="131"/>
      <c r="J94" s="140" t="s">
        <v>274</v>
      </c>
      <c r="K94" s="131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1" t="s">
        <v>275</v>
      </c>
      <c r="D96" s="38"/>
      <c r="E96" s="38"/>
      <c r="F96" s="38"/>
      <c r="G96" s="38"/>
      <c r="H96" s="38"/>
      <c r="I96" s="38"/>
      <c r="J96" s="96">
        <f>J126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276</v>
      </c>
    </row>
    <row r="97" s="9" customFormat="1" ht="24.96" customHeight="1">
      <c r="A97" s="9"/>
      <c r="B97" s="142"/>
      <c r="C97" s="9"/>
      <c r="D97" s="143" t="s">
        <v>3073</v>
      </c>
      <c r="E97" s="144"/>
      <c r="F97" s="144"/>
      <c r="G97" s="144"/>
      <c r="H97" s="144"/>
      <c r="I97" s="144"/>
      <c r="J97" s="145">
        <f>J127</f>
        <v>0</v>
      </c>
      <c r="K97" s="9"/>
      <c r="L97" s="14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6"/>
      <c r="C98" s="10"/>
      <c r="D98" s="147" t="s">
        <v>3962</v>
      </c>
      <c r="E98" s="148"/>
      <c r="F98" s="148"/>
      <c r="G98" s="148"/>
      <c r="H98" s="148"/>
      <c r="I98" s="148"/>
      <c r="J98" s="149">
        <f>J128</f>
        <v>0</v>
      </c>
      <c r="K98" s="10"/>
      <c r="L98" s="14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6"/>
      <c r="C99" s="10"/>
      <c r="D99" s="147" t="s">
        <v>3074</v>
      </c>
      <c r="E99" s="148"/>
      <c r="F99" s="148"/>
      <c r="G99" s="148"/>
      <c r="H99" s="148"/>
      <c r="I99" s="148"/>
      <c r="J99" s="149">
        <f>J130</f>
        <v>0</v>
      </c>
      <c r="K99" s="10"/>
      <c r="L99" s="14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6"/>
      <c r="C100" s="10"/>
      <c r="D100" s="147" t="s">
        <v>3963</v>
      </c>
      <c r="E100" s="148"/>
      <c r="F100" s="148"/>
      <c r="G100" s="148"/>
      <c r="H100" s="148"/>
      <c r="I100" s="148"/>
      <c r="J100" s="149">
        <f>J132</f>
        <v>0</v>
      </c>
      <c r="K100" s="10"/>
      <c r="L100" s="14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6"/>
      <c r="C101" s="10"/>
      <c r="D101" s="147" t="s">
        <v>3964</v>
      </c>
      <c r="E101" s="148"/>
      <c r="F101" s="148"/>
      <c r="G101" s="148"/>
      <c r="H101" s="148"/>
      <c r="I101" s="148"/>
      <c r="J101" s="149">
        <f>J134</f>
        <v>0</v>
      </c>
      <c r="K101" s="10"/>
      <c r="L101" s="14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6"/>
      <c r="C102" s="10"/>
      <c r="D102" s="147" t="s">
        <v>3965</v>
      </c>
      <c r="E102" s="148"/>
      <c r="F102" s="148"/>
      <c r="G102" s="148"/>
      <c r="H102" s="148"/>
      <c r="I102" s="148"/>
      <c r="J102" s="149">
        <f>J136</f>
        <v>0</v>
      </c>
      <c r="K102" s="10"/>
      <c r="L102" s="14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6"/>
      <c r="C103" s="10"/>
      <c r="D103" s="147" t="s">
        <v>3966</v>
      </c>
      <c r="E103" s="148"/>
      <c r="F103" s="148"/>
      <c r="G103" s="148"/>
      <c r="H103" s="148"/>
      <c r="I103" s="148"/>
      <c r="J103" s="149">
        <f>J138</f>
        <v>0</v>
      </c>
      <c r="K103" s="10"/>
      <c r="L103" s="14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6"/>
      <c r="C104" s="10"/>
      <c r="D104" s="147" t="s">
        <v>3967</v>
      </c>
      <c r="E104" s="148"/>
      <c r="F104" s="148"/>
      <c r="G104" s="148"/>
      <c r="H104" s="148"/>
      <c r="I104" s="148"/>
      <c r="J104" s="149">
        <f>J140</f>
        <v>0</v>
      </c>
      <c r="K104" s="10"/>
      <c r="L104" s="14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6"/>
      <c r="C105" s="10"/>
      <c r="D105" s="147" t="s">
        <v>3968</v>
      </c>
      <c r="E105" s="148"/>
      <c r="F105" s="148"/>
      <c r="G105" s="148"/>
      <c r="H105" s="148"/>
      <c r="I105" s="148"/>
      <c r="J105" s="149">
        <f>J142</f>
        <v>0</v>
      </c>
      <c r="K105" s="10"/>
      <c r="L105" s="14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6"/>
      <c r="C106" s="10"/>
      <c r="D106" s="147" t="s">
        <v>3969</v>
      </c>
      <c r="E106" s="148"/>
      <c r="F106" s="148"/>
      <c r="G106" s="148"/>
      <c r="H106" s="148"/>
      <c r="I106" s="148"/>
      <c r="J106" s="149">
        <f>J144</f>
        <v>0</v>
      </c>
      <c r="K106" s="10"/>
      <c r="L106" s="14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306</v>
      </c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17</v>
      </c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38"/>
      <c r="D116" s="38"/>
      <c r="E116" s="122" t="str">
        <f>E7</f>
        <v>Rekonstrukce a snížení EN objektu, Krkonošská 272</v>
      </c>
      <c r="F116" s="32"/>
      <c r="G116" s="32"/>
      <c r="H116" s="32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122</v>
      </c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38"/>
      <c r="D118" s="38"/>
      <c r="E118" s="67" t="str">
        <f>E9</f>
        <v>7 - Vedlejší náklady</v>
      </c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21</v>
      </c>
      <c r="D120" s="38"/>
      <c r="E120" s="38"/>
      <c r="F120" s="27" t="str">
        <f>F12</f>
        <v>Vrchlabí</v>
      </c>
      <c r="G120" s="38"/>
      <c r="H120" s="38"/>
      <c r="I120" s="32" t="s">
        <v>23</v>
      </c>
      <c r="J120" s="69" t="str">
        <f>IF(J12="","",J12)</f>
        <v>17. 10. 2023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25</v>
      </c>
      <c r="D122" s="38"/>
      <c r="E122" s="38"/>
      <c r="F122" s="27" t="str">
        <f>E15</f>
        <v>Město Vrchlabí, Zámek č.p.1, Vrchlabí</v>
      </c>
      <c r="G122" s="38"/>
      <c r="H122" s="38"/>
      <c r="I122" s="32" t="s">
        <v>31</v>
      </c>
      <c r="J122" s="36" t="str">
        <f>E21</f>
        <v>ing.Jan Chaloupský, U Hřiště 639, Trutnov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29</v>
      </c>
      <c r="D123" s="38"/>
      <c r="E123" s="38"/>
      <c r="F123" s="27" t="str">
        <f>IF(E18="","",E18)</f>
        <v>Vyplň údaj</v>
      </c>
      <c r="G123" s="38"/>
      <c r="H123" s="38"/>
      <c r="I123" s="32" t="s">
        <v>34</v>
      </c>
      <c r="J123" s="36" t="str">
        <f>E24</f>
        <v>ing. V. Švehla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50"/>
      <c r="B125" s="151"/>
      <c r="C125" s="152" t="s">
        <v>307</v>
      </c>
      <c r="D125" s="153" t="s">
        <v>62</v>
      </c>
      <c r="E125" s="153" t="s">
        <v>58</v>
      </c>
      <c r="F125" s="153" t="s">
        <v>59</v>
      </c>
      <c r="G125" s="153" t="s">
        <v>308</v>
      </c>
      <c r="H125" s="153" t="s">
        <v>309</v>
      </c>
      <c r="I125" s="153" t="s">
        <v>310</v>
      </c>
      <c r="J125" s="153" t="s">
        <v>274</v>
      </c>
      <c r="K125" s="154" t="s">
        <v>311</v>
      </c>
      <c r="L125" s="155"/>
      <c r="M125" s="86" t="s">
        <v>1</v>
      </c>
      <c r="N125" s="87" t="s">
        <v>41</v>
      </c>
      <c r="O125" s="87" t="s">
        <v>312</v>
      </c>
      <c r="P125" s="87" t="s">
        <v>313</v>
      </c>
      <c r="Q125" s="87" t="s">
        <v>314</v>
      </c>
      <c r="R125" s="87" t="s">
        <v>315</v>
      </c>
      <c r="S125" s="87" t="s">
        <v>316</v>
      </c>
      <c r="T125" s="88" t="s">
        <v>317</v>
      </c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</row>
    <row r="126" s="2" customFormat="1" ht="22.8" customHeight="1">
      <c r="A126" s="38"/>
      <c r="B126" s="39"/>
      <c r="C126" s="93" t="s">
        <v>318</v>
      </c>
      <c r="D126" s="38"/>
      <c r="E126" s="38"/>
      <c r="F126" s="38"/>
      <c r="G126" s="38"/>
      <c r="H126" s="38"/>
      <c r="I126" s="38"/>
      <c r="J126" s="156">
        <f>BK126</f>
        <v>0</v>
      </c>
      <c r="K126" s="38"/>
      <c r="L126" s="39"/>
      <c r="M126" s="89"/>
      <c r="N126" s="73"/>
      <c r="O126" s="90"/>
      <c r="P126" s="157">
        <f>P127</f>
        <v>0</v>
      </c>
      <c r="Q126" s="90"/>
      <c r="R126" s="157">
        <f>R127</f>
        <v>0</v>
      </c>
      <c r="S126" s="90"/>
      <c r="T126" s="158">
        <f>T127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76</v>
      </c>
      <c r="AU126" s="19" t="s">
        <v>276</v>
      </c>
      <c r="BK126" s="159">
        <f>BK127</f>
        <v>0</v>
      </c>
    </row>
    <row r="127" s="12" customFormat="1" ht="25.92" customHeight="1">
      <c r="A127" s="12"/>
      <c r="B127" s="160"/>
      <c r="C127" s="12"/>
      <c r="D127" s="161" t="s">
        <v>76</v>
      </c>
      <c r="E127" s="162" t="s">
        <v>3201</v>
      </c>
      <c r="F127" s="162" t="s">
        <v>3202</v>
      </c>
      <c r="G127" s="12"/>
      <c r="H127" s="12"/>
      <c r="I127" s="163"/>
      <c r="J127" s="164">
        <f>BK127</f>
        <v>0</v>
      </c>
      <c r="K127" s="12"/>
      <c r="L127" s="160"/>
      <c r="M127" s="165"/>
      <c r="N127" s="166"/>
      <c r="O127" s="166"/>
      <c r="P127" s="167">
        <f>P128+P130+P132+P134+P136+P138+P140+P142+P144</f>
        <v>0</v>
      </c>
      <c r="Q127" s="166"/>
      <c r="R127" s="167">
        <f>R128+R130+R132+R134+R136+R138+R140+R142+R144</f>
        <v>0</v>
      </c>
      <c r="S127" s="166"/>
      <c r="T127" s="168">
        <f>T128+T130+T132+T134+T136+T138+T140+T142+T144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1" t="s">
        <v>94</v>
      </c>
      <c r="AT127" s="169" t="s">
        <v>76</v>
      </c>
      <c r="AU127" s="169" t="s">
        <v>77</v>
      </c>
      <c r="AY127" s="161" t="s">
        <v>321</v>
      </c>
      <c r="BK127" s="170">
        <f>BK128+BK130+BK132+BK134+BK136+BK138+BK140+BK142+BK144</f>
        <v>0</v>
      </c>
    </row>
    <row r="128" s="12" customFormat="1" ht="22.8" customHeight="1">
      <c r="A128" s="12"/>
      <c r="B128" s="160"/>
      <c r="C128" s="12"/>
      <c r="D128" s="161" t="s">
        <v>76</v>
      </c>
      <c r="E128" s="171" t="s">
        <v>3970</v>
      </c>
      <c r="F128" s="171" t="s">
        <v>3971</v>
      </c>
      <c r="G128" s="12"/>
      <c r="H128" s="12"/>
      <c r="I128" s="163"/>
      <c r="J128" s="172">
        <f>BK128</f>
        <v>0</v>
      </c>
      <c r="K128" s="12"/>
      <c r="L128" s="160"/>
      <c r="M128" s="165"/>
      <c r="N128" s="166"/>
      <c r="O128" s="166"/>
      <c r="P128" s="167">
        <f>P129</f>
        <v>0</v>
      </c>
      <c r="Q128" s="166"/>
      <c r="R128" s="167">
        <f>R129</f>
        <v>0</v>
      </c>
      <c r="S128" s="166"/>
      <c r="T128" s="168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1" t="s">
        <v>94</v>
      </c>
      <c r="AT128" s="169" t="s">
        <v>76</v>
      </c>
      <c r="AU128" s="169" t="s">
        <v>8</v>
      </c>
      <c r="AY128" s="161" t="s">
        <v>321</v>
      </c>
      <c r="BK128" s="170">
        <f>BK129</f>
        <v>0</v>
      </c>
    </row>
    <row r="129" s="2" customFormat="1" ht="16.5" customHeight="1">
      <c r="A129" s="38"/>
      <c r="B129" s="173"/>
      <c r="C129" s="174" t="s">
        <v>8</v>
      </c>
      <c r="D129" s="174" t="s">
        <v>323</v>
      </c>
      <c r="E129" s="175" t="s">
        <v>3972</v>
      </c>
      <c r="F129" s="176" t="s">
        <v>3971</v>
      </c>
      <c r="G129" s="177" t="s">
        <v>2307</v>
      </c>
      <c r="H129" s="178">
        <v>1</v>
      </c>
      <c r="I129" s="179"/>
      <c r="J129" s="180">
        <f>ROUND(I129*H129,0)</f>
        <v>0</v>
      </c>
      <c r="K129" s="176" t="s">
        <v>327</v>
      </c>
      <c r="L129" s="39"/>
      <c r="M129" s="181" t="s">
        <v>1</v>
      </c>
      <c r="N129" s="182" t="s">
        <v>42</v>
      </c>
      <c r="O129" s="77"/>
      <c r="P129" s="183">
        <f>O129*H129</f>
        <v>0</v>
      </c>
      <c r="Q129" s="183">
        <v>0</v>
      </c>
      <c r="R129" s="183">
        <f>Q129*H129</f>
        <v>0</v>
      </c>
      <c r="S129" s="183">
        <v>0</v>
      </c>
      <c r="T129" s="18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85" t="s">
        <v>3973</v>
      </c>
      <c r="AT129" s="185" t="s">
        <v>323</v>
      </c>
      <c r="AU129" s="185" t="s">
        <v>85</v>
      </c>
      <c r="AY129" s="19" t="s">
        <v>321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9" t="s">
        <v>8</v>
      </c>
      <c r="BK129" s="186">
        <f>ROUND(I129*H129,0)</f>
        <v>0</v>
      </c>
      <c r="BL129" s="19" t="s">
        <v>3973</v>
      </c>
      <c r="BM129" s="185" t="s">
        <v>3974</v>
      </c>
    </row>
    <row r="130" s="12" customFormat="1" ht="22.8" customHeight="1">
      <c r="A130" s="12"/>
      <c r="B130" s="160"/>
      <c r="C130" s="12"/>
      <c r="D130" s="161" t="s">
        <v>76</v>
      </c>
      <c r="E130" s="171" t="s">
        <v>3203</v>
      </c>
      <c r="F130" s="171" t="s">
        <v>3204</v>
      </c>
      <c r="G130" s="12"/>
      <c r="H130" s="12"/>
      <c r="I130" s="163"/>
      <c r="J130" s="172">
        <f>BK130</f>
        <v>0</v>
      </c>
      <c r="K130" s="12"/>
      <c r="L130" s="160"/>
      <c r="M130" s="165"/>
      <c r="N130" s="166"/>
      <c r="O130" s="166"/>
      <c r="P130" s="167">
        <f>P131</f>
        <v>0</v>
      </c>
      <c r="Q130" s="166"/>
      <c r="R130" s="167">
        <f>R131</f>
        <v>0</v>
      </c>
      <c r="S130" s="166"/>
      <c r="T130" s="168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1" t="s">
        <v>94</v>
      </c>
      <c r="AT130" s="169" t="s">
        <v>76</v>
      </c>
      <c r="AU130" s="169" t="s">
        <v>8</v>
      </c>
      <c r="AY130" s="161" t="s">
        <v>321</v>
      </c>
      <c r="BK130" s="170">
        <f>BK131</f>
        <v>0</v>
      </c>
    </row>
    <row r="131" s="2" customFormat="1" ht="16.5" customHeight="1">
      <c r="A131" s="38"/>
      <c r="B131" s="173"/>
      <c r="C131" s="174" t="s">
        <v>85</v>
      </c>
      <c r="D131" s="174" t="s">
        <v>323</v>
      </c>
      <c r="E131" s="175" t="s">
        <v>3975</v>
      </c>
      <c r="F131" s="176" t="s">
        <v>3204</v>
      </c>
      <c r="G131" s="177" t="s">
        <v>2307</v>
      </c>
      <c r="H131" s="178">
        <v>1</v>
      </c>
      <c r="I131" s="179"/>
      <c r="J131" s="180">
        <f>ROUND(I131*H131,0)</f>
        <v>0</v>
      </c>
      <c r="K131" s="176" t="s">
        <v>327</v>
      </c>
      <c r="L131" s="39"/>
      <c r="M131" s="181" t="s">
        <v>1</v>
      </c>
      <c r="N131" s="182" t="s">
        <v>42</v>
      </c>
      <c r="O131" s="77"/>
      <c r="P131" s="183">
        <f>O131*H131</f>
        <v>0</v>
      </c>
      <c r="Q131" s="183">
        <v>0</v>
      </c>
      <c r="R131" s="183">
        <f>Q131*H131</f>
        <v>0</v>
      </c>
      <c r="S131" s="183">
        <v>0</v>
      </c>
      <c r="T131" s="18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85" t="s">
        <v>3973</v>
      </c>
      <c r="AT131" s="185" t="s">
        <v>323</v>
      </c>
      <c r="AU131" s="185" t="s">
        <v>85</v>
      </c>
      <c r="AY131" s="19" t="s">
        <v>321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9" t="s">
        <v>8</v>
      </c>
      <c r="BK131" s="186">
        <f>ROUND(I131*H131,0)</f>
        <v>0</v>
      </c>
      <c r="BL131" s="19" t="s">
        <v>3973</v>
      </c>
      <c r="BM131" s="185" t="s">
        <v>3976</v>
      </c>
    </row>
    <row r="132" s="12" customFormat="1" ht="22.8" customHeight="1">
      <c r="A132" s="12"/>
      <c r="B132" s="160"/>
      <c r="C132" s="12"/>
      <c r="D132" s="161" t="s">
        <v>76</v>
      </c>
      <c r="E132" s="171" t="s">
        <v>3977</v>
      </c>
      <c r="F132" s="171" t="s">
        <v>3665</v>
      </c>
      <c r="G132" s="12"/>
      <c r="H132" s="12"/>
      <c r="I132" s="163"/>
      <c r="J132" s="172">
        <f>BK132</f>
        <v>0</v>
      </c>
      <c r="K132" s="12"/>
      <c r="L132" s="160"/>
      <c r="M132" s="165"/>
      <c r="N132" s="166"/>
      <c r="O132" s="166"/>
      <c r="P132" s="167">
        <f>P133</f>
        <v>0</v>
      </c>
      <c r="Q132" s="166"/>
      <c r="R132" s="167">
        <f>R133</f>
        <v>0</v>
      </c>
      <c r="S132" s="166"/>
      <c r="T132" s="168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1" t="s">
        <v>94</v>
      </c>
      <c r="AT132" s="169" t="s">
        <v>76</v>
      </c>
      <c r="AU132" s="169" t="s">
        <v>8</v>
      </c>
      <c r="AY132" s="161" t="s">
        <v>321</v>
      </c>
      <c r="BK132" s="170">
        <f>BK133</f>
        <v>0</v>
      </c>
    </row>
    <row r="133" s="2" customFormat="1" ht="16.5" customHeight="1">
      <c r="A133" s="38"/>
      <c r="B133" s="173"/>
      <c r="C133" s="174" t="s">
        <v>88</v>
      </c>
      <c r="D133" s="174" t="s">
        <v>323</v>
      </c>
      <c r="E133" s="175" t="s">
        <v>3978</v>
      </c>
      <c r="F133" s="176" t="s">
        <v>3665</v>
      </c>
      <c r="G133" s="177" t="s">
        <v>2307</v>
      </c>
      <c r="H133" s="178">
        <v>1</v>
      </c>
      <c r="I133" s="179"/>
      <c r="J133" s="180">
        <f>ROUND(I133*H133,0)</f>
        <v>0</v>
      </c>
      <c r="K133" s="176" t="s">
        <v>327</v>
      </c>
      <c r="L133" s="39"/>
      <c r="M133" s="181" t="s">
        <v>1</v>
      </c>
      <c r="N133" s="182" t="s">
        <v>42</v>
      </c>
      <c r="O133" s="77"/>
      <c r="P133" s="183">
        <f>O133*H133</f>
        <v>0</v>
      </c>
      <c r="Q133" s="183">
        <v>0</v>
      </c>
      <c r="R133" s="183">
        <f>Q133*H133</f>
        <v>0</v>
      </c>
      <c r="S133" s="183">
        <v>0</v>
      </c>
      <c r="T133" s="18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85" t="s">
        <v>3973</v>
      </c>
      <c r="AT133" s="185" t="s">
        <v>323</v>
      </c>
      <c r="AU133" s="185" t="s">
        <v>85</v>
      </c>
      <c r="AY133" s="19" t="s">
        <v>321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9" t="s">
        <v>8</v>
      </c>
      <c r="BK133" s="186">
        <f>ROUND(I133*H133,0)</f>
        <v>0</v>
      </c>
      <c r="BL133" s="19" t="s">
        <v>3973</v>
      </c>
      <c r="BM133" s="185" t="s">
        <v>3979</v>
      </c>
    </row>
    <row r="134" s="12" customFormat="1" ht="22.8" customHeight="1">
      <c r="A134" s="12"/>
      <c r="B134" s="160"/>
      <c r="C134" s="12"/>
      <c r="D134" s="161" t="s">
        <v>76</v>
      </c>
      <c r="E134" s="171" t="s">
        <v>3980</v>
      </c>
      <c r="F134" s="171" t="s">
        <v>3981</v>
      </c>
      <c r="G134" s="12"/>
      <c r="H134" s="12"/>
      <c r="I134" s="163"/>
      <c r="J134" s="172">
        <f>BK134</f>
        <v>0</v>
      </c>
      <c r="K134" s="12"/>
      <c r="L134" s="160"/>
      <c r="M134" s="165"/>
      <c r="N134" s="166"/>
      <c r="O134" s="166"/>
      <c r="P134" s="167">
        <f>P135</f>
        <v>0</v>
      </c>
      <c r="Q134" s="166"/>
      <c r="R134" s="167">
        <f>R135</f>
        <v>0</v>
      </c>
      <c r="S134" s="166"/>
      <c r="T134" s="168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1" t="s">
        <v>94</v>
      </c>
      <c r="AT134" s="169" t="s">
        <v>76</v>
      </c>
      <c r="AU134" s="169" t="s">
        <v>8</v>
      </c>
      <c r="AY134" s="161" t="s">
        <v>321</v>
      </c>
      <c r="BK134" s="170">
        <f>BK135</f>
        <v>0</v>
      </c>
    </row>
    <row r="135" s="2" customFormat="1" ht="16.5" customHeight="1">
      <c r="A135" s="38"/>
      <c r="B135" s="173"/>
      <c r="C135" s="174" t="s">
        <v>91</v>
      </c>
      <c r="D135" s="174" t="s">
        <v>323</v>
      </c>
      <c r="E135" s="175" t="s">
        <v>3982</v>
      </c>
      <c r="F135" s="176" t="s">
        <v>3981</v>
      </c>
      <c r="G135" s="177" t="s">
        <v>2307</v>
      </c>
      <c r="H135" s="178">
        <v>1</v>
      </c>
      <c r="I135" s="179"/>
      <c r="J135" s="180">
        <f>ROUND(I135*H135,0)</f>
        <v>0</v>
      </c>
      <c r="K135" s="176" t="s">
        <v>327</v>
      </c>
      <c r="L135" s="39"/>
      <c r="M135" s="181" t="s">
        <v>1</v>
      </c>
      <c r="N135" s="182" t="s">
        <v>42</v>
      </c>
      <c r="O135" s="77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85" t="s">
        <v>3973</v>
      </c>
      <c r="AT135" s="185" t="s">
        <v>323</v>
      </c>
      <c r="AU135" s="185" t="s">
        <v>85</v>
      </c>
      <c r="AY135" s="19" t="s">
        <v>321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9" t="s">
        <v>8</v>
      </c>
      <c r="BK135" s="186">
        <f>ROUND(I135*H135,0)</f>
        <v>0</v>
      </c>
      <c r="BL135" s="19" t="s">
        <v>3973</v>
      </c>
      <c r="BM135" s="185" t="s">
        <v>3983</v>
      </c>
    </row>
    <row r="136" s="12" customFormat="1" ht="22.8" customHeight="1">
      <c r="A136" s="12"/>
      <c r="B136" s="160"/>
      <c r="C136" s="12"/>
      <c r="D136" s="161" t="s">
        <v>76</v>
      </c>
      <c r="E136" s="171" t="s">
        <v>3984</v>
      </c>
      <c r="F136" s="171" t="s">
        <v>3985</v>
      </c>
      <c r="G136" s="12"/>
      <c r="H136" s="12"/>
      <c r="I136" s="163"/>
      <c r="J136" s="172">
        <f>BK136</f>
        <v>0</v>
      </c>
      <c r="K136" s="12"/>
      <c r="L136" s="160"/>
      <c r="M136" s="165"/>
      <c r="N136" s="166"/>
      <c r="O136" s="166"/>
      <c r="P136" s="167">
        <f>P137</f>
        <v>0</v>
      </c>
      <c r="Q136" s="166"/>
      <c r="R136" s="167">
        <f>R137</f>
        <v>0</v>
      </c>
      <c r="S136" s="166"/>
      <c r="T136" s="168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61" t="s">
        <v>94</v>
      </c>
      <c r="AT136" s="169" t="s">
        <v>76</v>
      </c>
      <c r="AU136" s="169" t="s">
        <v>8</v>
      </c>
      <c r="AY136" s="161" t="s">
        <v>321</v>
      </c>
      <c r="BK136" s="170">
        <f>BK137</f>
        <v>0</v>
      </c>
    </row>
    <row r="137" s="2" customFormat="1" ht="16.5" customHeight="1">
      <c r="A137" s="38"/>
      <c r="B137" s="173"/>
      <c r="C137" s="174" t="s">
        <v>94</v>
      </c>
      <c r="D137" s="174" t="s">
        <v>323</v>
      </c>
      <c r="E137" s="175" t="s">
        <v>3986</v>
      </c>
      <c r="F137" s="176" t="s">
        <v>3985</v>
      </c>
      <c r="G137" s="177" t="s">
        <v>2307</v>
      </c>
      <c r="H137" s="178">
        <v>1</v>
      </c>
      <c r="I137" s="179"/>
      <c r="J137" s="180">
        <f>ROUND(I137*H137,0)</f>
        <v>0</v>
      </c>
      <c r="K137" s="176" t="s">
        <v>327</v>
      </c>
      <c r="L137" s="39"/>
      <c r="M137" s="181" t="s">
        <v>1</v>
      </c>
      <c r="N137" s="182" t="s">
        <v>42</v>
      </c>
      <c r="O137" s="77"/>
      <c r="P137" s="183">
        <f>O137*H137</f>
        <v>0</v>
      </c>
      <c r="Q137" s="183">
        <v>0</v>
      </c>
      <c r="R137" s="183">
        <f>Q137*H137</f>
        <v>0</v>
      </c>
      <c r="S137" s="183">
        <v>0</v>
      </c>
      <c r="T137" s="18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85" t="s">
        <v>3973</v>
      </c>
      <c r="AT137" s="185" t="s">
        <v>323</v>
      </c>
      <c r="AU137" s="185" t="s">
        <v>85</v>
      </c>
      <c r="AY137" s="19" t="s">
        <v>321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19" t="s">
        <v>8</v>
      </c>
      <c r="BK137" s="186">
        <f>ROUND(I137*H137,0)</f>
        <v>0</v>
      </c>
      <c r="BL137" s="19" t="s">
        <v>3973</v>
      </c>
      <c r="BM137" s="185" t="s">
        <v>3987</v>
      </c>
    </row>
    <row r="138" s="12" customFormat="1" ht="22.8" customHeight="1">
      <c r="A138" s="12"/>
      <c r="B138" s="160"/>
      <c r="C138" s="12"/>
      <c r="D138" s="161" t="s">
        <v>76</v>
      </c>
      <c r="E138" s="171" t="s">
        <v>3988</v>
      </c>
      <c r="F138" s="171" t="s">
        <v>3989</v>
      </c>
      <c r="G138" s="12"/>
      <c r="H138" s="12"/>
      <c r="I138" s="163"/>
      <c r="J138" s="172">
        <f>BK138</f>
        <v>0</v>
      </c>
      <c r="K138" s="12"/>
      <c r="L138" s="160"/>
      <c r="M138" s="165"/>
      <c r="N138" s="166"/>
      <c r="O138" s="166"/>
      <c r="P138" s="167">
        <f>P139</f>
        <v>0</v>
      </c>
      <c r="Q138" s="166"/>
      <c r="R138" s="167">
        <f>R139</f>
        <v>0</v>
      </c>
      <c r="S138" s="166"/>
      <c r="T138" s="168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61" t="s">
        <v>94</v>
      </c>
      <c r="AT138" s="169" t="s">
        <v>76</v>
      </c>
      <c r="AU138" s="169" t="s">
        <v>8</v>
      </c>
      <c r="AY138" s="161" t="s">
        <v>321</v>
      </c>
      <c r="BK138" s="170">
        <f>BK139</f>
        <v>0</v>
      </c>
    </row>
    <row r="139" s="2" customFormat="1" ht="16.5" customHeight="1">
      <c r="A139" s="38"/>
      <c r="B139" s="173"/>
      <c r="C139" s="174" t="s">
        <v>97</v>
      </c>
      <c r="D139" s="174" t="s">
        <v>323</v>
      </c>
      <c r="E139" s="175" t="s">
        <v>3990</v>
      </c>
      <c r="F139" s="176" t="s">
        <v>3989</v>
      </c>
      <c r="G139" s="177" t="s">
        <v>2307</v>
      </c>
      <c r="H139" s="178">
        <v>1</v>
      </c>
      <c r="I139" s="179"/>
      <c r="J139" s="180">
        <f>ROUND(I139*H139,0)</f>
        <v>0</v>
      </c>
      <c r="K139" s="176" t="s">
        <v>327</v>
      </c>
      <c r="L139" s="39"/>
      <c r="M139" s="181" t="s">
        <v>1</v>
      </c>
      <c r="N139" s="182" t="s">
        <v>42</v>
      </c>
      <c r="O139" s="77"/>
      <c r="P139" s="183">
        <f>O139*H139</f>
        <v>0</v>
      </c>
      <c r="Q139" s="183">
        <v>0</v>
      </c>
      <c r="R139" s="183">
        <f>Q139*H139</f>
        <v>0</v>
      </c>
      <c r="S139" s="183">
        <v>0</v>
      </c>
      <c r="T139" s="18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85" t="s">
        <v>3973</v>
      </c>
      <c r="AT139" s="185" t="s">
        <v>323</v>
      </c>
      <c r="AU139" s="185" t="s">
        <v>85</v>
      </c>
      <c r="AY139" s="19" t="s">
        <v>321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19" t="s">
        <v>8</v>
      </c>
      <c r="BK139" s="186">
        <f>ROUND(I139*H139,0)</f>
        <v>0</v>
      </c>
      <c r="BL139" s="19" t="s">
        <v>3973</v>
      </c>
      <c r="BM139" s="185" t="s">
        <v>3991</v>
      </c>
    </row>
    <row r="140" s="12" customFormat="1" ht="22.8" customHeight="1">
      <c r="A140" s="12"/>
      <c r="B140" s="160"/>
      <c r="C140" s="12"/>
      <c r="D140" s="161" t="s">
        <v>76</v>
      </c>
      <c r="E140" s="171" t="s">
        <v>3992</v>
      </c>
      <c r="F140" s="171" t="s">
        <v>3993</v>
      </c>
      <c r="G140" s="12"/>
      <c r="H140" s="12"/>
      <c r="I140" s="163"/>
      <c r="J140" s="172">
        <f>BK140</f>
        <v>0</v>
      </c>
      <c r="K140" s="12"/>
      <c r="L140" s="160"/>
      <c r="M140" s="165"/>
      <c r="N140" s="166"/>
      <c r="O140" s="166"/>
      <c r="P140" s="167">
        <f>P141</f>
        <v>0</v>
      </c>
      <c r="Q140" s="166"/>
      <c r="R140" s="167">
        <f>R141</f>
        <v>0</v>
      </c>
      <c r="S140" s="166"/>
      <c r="T140" s="168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61" t="s">
        <v>94</v>
      </c>
      <c r="AT140" s="169" t="s">
        <v>76</v>
      </c>
      <c r="AU140" s="169" t="s">
        <v>8</v>
      </c>
      <c r="AY140" s="161" t="s">
        <v>321</v>
      </c>
      <c r="BK140" s="170">
        <f>BK141</f>
        <v>0</v>
      </c>
    </row>
    <row r="141" s="2" customFormat="1" ht="16.5" customHeight="1">
      <c r="A141" s="38"/>
      <c r="B141" s="173"/>
      <c r="C141" s="174" t="s">
        <v>100</v>
      </c>
      <c r="D141" s="174" t="s">
        <v>323</v>
      </c>
      <c r="E141" s="175" t="s">
        <v>3994</v>
      </c>
      <c r="F141" s="176" t="s">
        <v>3993</v>
      </c>
      <c r="G141" s="177" t="s">
        <v>2307</v>
      </c>
      <c r="H141" s="178">
        <v>1</v>
      </c>
      <c r="I141" s="179"/>
      <c r="J141" s="180">
        <f>ROUND(I141*H141,0)</f>
        <v>0</v>
      </c>
      <c r="K141" s="176" t="s">
        <v>327</v>
      </c>
      <c r="L141" s="39"/>
      <c r="M141" s="181" t="s">
        <v>1</v>
      </c>
      <c r="N141" s="182" t="s">
        <v>42</v>
      </c>
      <c r="O141" s="77"/>
      <c r="P141" s="183">
        <f>O141*H141</f>
        <v>0</v>
      </c>
      <c r="Q141" s="183">
        <v>0</v>
      </c>
      <c r="R141" s="183">
        <f>Q141*H141</f>
        <v>0</v>
      </c>
      <c r="S141" s="183">
        <v>0</v>
      </c>
      <c r="T141" s="18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85" t="s">
        <v>3973</v>
      </c>
      <c r="AT141" s="185" t="s">
        <v>323</v>
      </c>
      <c r="AU141" s="185" t="s">
        <v>85</v>
      </c>
      <c r="AY141" s="19" t="s">
        <v>321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19" t="s">
        <v>8</v>
      </c>
      <c r="BK141" s="186">
        <f>ROUND(I141*H141,0)</f>
        <v>0</v>
      </c>
      <c r="BL141" s="19" t="s">
        <v>3973</v>
      </c>
      <c r="BM141" s="185" t="s">
        <v>3995</v>
      </c>
    </row>
    <row r="142" s="12" customFormat="1" ht="22.8" customHeight="1">
      <c r="A142" s="12"/>
      <c r="B142" s="160"/>
      <c r="C142" s="12"/>
      <c r="D142" s="161" t="s">
        <v>76</v>
      </c>
      <c r="E142" s="171" t="s">
        <v>3996</v>
      </c>
      <c r="F142" s="171" t="s">
        <v>3997</v>
      </c>
      <c r="G142" s="12"/>
      <c r="H142" s="12"/>
      <c r="I142" s="163"/>
      <c r="J142" s="172">
        <f>BK142</f>
        <v>0</v>
      </c>
      <c r="K142" s="12"/>
      <c r="L142" s="160"/>
      <c r="M142" s="165"/>
      <c r="N142" s="166"/>
      <c r="O142" s="166"/>
      <c r="P142" s="167">
        <f>P143</f>
        <v>0</v>
      </c>
      <c r="Q142" s="166"/>
      <c r="R142" s="167">
        <f>R143</f>
        <v>0</v>
      </c>
      <c r="S142" s="166"/>
      <c r="T142" s="168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61" t="s">
        <v>94</v>
      </c>
      <c r="AT142" s="169" t="s">
        <v>76</v>
      </c>
      <c r="AU142" s="169" t="s">
        <v>8</v>
      </c>
      <c r="AY142" s="161" t="s">
        <v>321</v>
      </c>
      <c r="BK142" s="170">
        <f>BK143</f>
        <v>0</v>
      </c>
    </row>
    <row r="143" s="2" customFormat="1" ht="16.5" customHeight="1">
      <c r="A143" s="38"/>
      <c r="B143" s="173"/>
      <c r="C143" s="174" t="s">
        <v>363</v>
      </c>
      <c r="D143" s="174" t="s">
        <v>323</v>
      </c>
      <c r="E143" s="175" t="s">
        <v>3998</v>
      </c>
      <c r="F143" s="176" t="s">
        <v>3999</v>
      </c>
      <c r="G143" s="177" t="s">
        <v>2307</v>
      </c>
      <c r="H143" s="178">
        <v>1</v>
      </c>
      <c r="I143" s="179"/>
      <c r="J143" s="180">
        <f>ROUND(I143*H143,0)</f>
        <v>0</v>
      </c>
      <c r="K143" s="176" t="s">
        <v>327</v>
      </c>
      <c r="L143" s="39"/>
      <c r="M143" s="181" t="s">
        <v>1</v>
      </c>
      <c r="N143" s="182" t="s">
        <v>42</v>
      </c>
      <c r="O143" s="77"/>
      <c r="P143" s="183">
        <f>O143*H143</f>
        <v>0</v>
      </c>
      <c r="Q143" s="183">
        <v>0</v>
      </c>
      <c r="R143" s="183">
        <f>Q143*H143</f>
        <v>0</v>
      </c>
      <c r="S143" s="183">
        <v>0</v>
      </c>
      <c r="T143" s="18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85" t="s">
        <v>3973</v>
      </c>
      <c r="AT143" s="185" t="s">
        <v>323</v>
      </c>
      <c r="AU143" s="185" t="s">
        <v>85</v>
      </c>
      <c r="AY143" s="19" t="s">
        <v>321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19" t="s">
        <v>8</v>
      </c>
      <c r="BK143" s="186">
        <f>ROUND(I143*H143,0)</f>
        <v>0</v>
      </c>
      <c r="BL143" s="19" t="s">
        <v>3973</v>
      </c>
      <c r="BM143" s="185" t="s">
        <v>4000</v>
      </c>
    </row>
    <row r="144" s="12" customFormat="1" ht="22.8" customHeight="1">
      <c r="A144" s="12"/>
      <c r="B144" s="160"/>
      <c r="C144" s="12"/>
      <c r="D144" s="161" t="s">
        <v>76</v>
      </c>
      <c r="E144" s="171" t="s">
        <v>4001</v>
      </c>
      <c r="F144" s="171" t="s">
        <v>4002</v>
      </c>
      <c r="G144" s="12"/>
      <c r="H144" s="12"/>
      <c r="I144" s="163"/>
      <c r="J144" s="172">
        <f>BK144</f>
        <v>0</v>
      </c>
      <c r="K144" s="12"/>
      <c r="L144" s="160"/>
      <c r="M144" s="165"/>
      <c r="N144" s="166"/>
      <c r="O144" s="166"/>
      <c r="P144" s="167">
        <f>SUM(P145:P146)</f>
        <v>0</v>
      </c>
      <c r="Q144" s="166"/>
      <c r="R144" s="167">
        <f>SUM(R145:R146)</f>
        <v>0</v>
      </c>
      <c r="S144" s="166"/>
      <c r="T144" s="168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61" t="s">
        <v>94</v>
      </c>
      <c r="AT144" s="169" t="s">
        <v>76</v>
      </c>
      <c r="AU144" s="169" t="s">
        <v>8</v>
      </c>
      <c r="AY144" s="161" t="s">
        <v>321</v>
      </c>
      <c r="BK144" s="170">
        <f>SUM(BK145:BK146)</f>
        <v>0</v>
      </c>
    </row>
    <row r="145" s="2" customFormat="1" ht="16.5" customHeight="1">
      <c r="A145" s="38"/>
      <c r="B145" s="173"/>
      <c r="C145" s="174" t="s">
        <v>368</v>
      </c>
      <c r="D145" s="174" t="s">
        <v>323</v>
      </c>
      <c r="E145" s="175" t="s">
        <v>4003</v>
      </c>
      <c r="F145" s="176" t="s">
        <v>4002</v>
      </c>
      <c r="G145" s="177" t="s">
        <v>2307</v>
      </c>
      <c r="H145" s="178">
        <v>1</v>
      </c>
      <c r="I145" s="179"/>
      <c r="J145" s="180">
        <f>ROUND(I145*H145,0)</f>
        <v>0</v>
      </c>
      <c r="K145" s="176" t="s">
        <v>327</v>
      </c>
      <c r="L145" s="39"/>
      <c r="M145" s="181" t="s">
        <v>1</v>
      </c>
      <c r="N145" s="182" t="s">
        <v>42</v>
      </c>
      <c r="O145" s="77"/>
      <c r="P145" s="183">
        <f>O145*H145</f>
        <v>0</v>
      </c>
      <c r="Q145" s="183">
        <v>0</v>
      </c>
      <c r="R145" s="183">
        <f>Q145*H145</f>
        <v>0</v>
      </c>
      <c r="S145" s="183">
        <v>0</v>
      </c>
      <c r="T145" s="18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85" t="s">
        <v>3973</v>
      </c>
      <c r="AT145" s="185" t="s">
        <v>323</v>
      </c>
      <c r="AU145" s="185" t="s">
        <v>85</v>
      </c>
      <c r="AY145" s="19" t="s">
        <v>321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19" t="s">
        <v>8</v>
      </c>
      <c r="BK145" s="186">
        <f>ROUND(I145*H145,0)</f>
        <v>0</v>
      </c>
      <c r="BL145" s="19" t="s">
        <v>3973</v>
      </c>
      <c r="BM145" s="185" t="s">
        <v>4004</v>
      </c>
    </row>
    <row r="146" s="2" customFormat="1" ht="16.5" customHeight="1">
      <c r="A146" s="38"/>
      <c r="B146" s="173"/>
      <c r="C146" s="174" t="s">
        <v>375</v>
      </c>
      <c r="D146" s="174" t="s">
        <v>323</v>
      </c>
      <c r="E146" s="175" t="s">
        <v>4005</v>
      </c>
      <c r="F146" s="176" t="s">
        <v>4006</v>
      </c>
      <c r="G146" s="177" t="s">
        <v>2307</v>
      </c>
      <c r="H146" s="178">
        <v>1</v>
      </c>
      <c r="I146" s="179"/>
      <c r="J146" s="180">
        <f>ROUND(I146*H146,0)</f>
        <v>0</v>
      </c>
      <c r="K146" s="176" t="s">
        <v>4007</v>
      </c>
      <c r="L146" s="39"/>
      <c r="M146" s="225" t="s">
        <v>1</v>
      </c>
      <c r="N146" s="226" t="s">
        <v>42</v>
      </c>
      <c r="O146" s="227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85" t="s">
        <v>3973</v>
      </c>
      <c r="AT146" s="185" t="s">
        <v>323</v>
      </c>
      <c r="AU146" s="185" t="s">
        <v>85</v>
      </c>
      <c r="AY146" s="19" t="s">
        <v>321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19" t="s">
        <v>8</v>
      </c>
      <c r="BK146" s="186">
        <f>ROUND(I146*H146,0)</f>
        <v>0</v>
      </c>
      <c r="BL146" s="19" t="s">
        <v>3973</v>
      </c>
      <c r="BM146" s="185" t="s">
        <v>4008</v>
      </c>
    </row>
    <row r="147" s="2" customFormat="1" ht="6.96" customHeight="1">
      <c r="A147" s="38"/>
      <c r="B147" s="60"/>
      <c r="C147" s="61"/>
      <c r="D147" s="61"/>
      <c r="E147" s="61"/>
      <c r="F147" s="61"/>
      <c r="G147" s="61"/>
      <c r="H147" s="61"/>
      <c r="I147" s="61"/>
      <c r="J147" s="61"/>
      <c r="K147" s="61"/>
      <c r="L147" s="39"/>
      <c r="M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</sheetData>
  <autoFilter ref="C125:K146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20"/>
      <c r="C3" s="21"/>
      <c r="D3" s="21"/>
      <c r="E3" s="21"/>
      <c r="F3" s="21"/>
      <c r="G3" s="21"/>
      <c r="H3" s="22"/>
    </row>
    <row r="4" s="1" customFormat="1" ht="24.96" customHeight="1">
      <c r="B4" s="22"/>
      <c r="C4" s="23" t="s">
        <v>4009</v>
      </c>
      <c r="H4" s="22"/>
    </row>
    <row r="5" s="1" customFormat="1" ht="12" customHeight="1">
      <c r="B5" s="22"/>
      <c r="C5" s="26" t="s">
        <v>14</v>
      </c>
      <c r="D5" s="36" t="s">
        <v>15</v>
      </c>
      <c r="E5" s="1"/>
      <c r="F5" s="1"/>
      <c r="H5" s="22"/>
    </row>
    <row r="6" s="1" customFormat="1" ht="36.96" customHeight="1">
      <c r="B6" s="22"/>
      <c r="C6" s="29" t="s">
        <v>17</v>
      </c>
      <c r="D6" s="30" t="s">
        <v>18</v>
      </c>
      <c r="E6" s="1"/>
      <c r="F6" s="1"/>
      <c r="H6" s="22"/>
    </row>
    <row r="7" s="1" customFormat="1" ht="16.5" customHeight="1">
      <c r="B7" s="22"/>
      <c r="C7" s="32" t="s">
        <v>23</v>
      </c>
      <c r="D7" s="69" t="str">
        <f>'Rekapitulace stavby'!AN8</f>
        <v>17. 10. 2023</v>
      </c>
      <c r="H7" s="22"/>
    </row>
    <row r="8" s="2" customFormat="1" ht="10.8" customHeight="1">
      <c r="A8" s="38"/>
      <c r="B8" s="39"/>
      <c r="C8" s="38"/>
      <c r="D8" s="38"/>
      <c r="E8" s="38"/>
      <c r="F8" s="38"/>
      <c r="G8" s="38"/>
      <c r="H8" s="39"/>
    </row>
    <row r="9" s="11" customFormat="1" ht="29.28" customHeight="1">
      <c r="A9" s="150"/>
      <c r="B9" s="151"/>
      <c r="C9" s="152" t="s">
        <v>58</v>
      </c>
      <c r="D9" s="153" t="s">
        <v>59</v>
      </c>
      <c r="E9" s="153" t="s">
        <v>308</v>
      </c>
      <c r="F9" s="154" t="s">
        <v>4010</v>
      </c>
      <c r="G9" s="150"/>
      <c r="H9" s="151"/>
    </row>
    <row r="10" s="2" customFormat="1" ht="26.4" customHeight="1">
      <c r="A10" s="38"/>
      <c r="B10" s="39"/>
      <c r="C10" s="240" t="s">
        <v>4011</v>
      </c>
      <c r="D10" s="240" t="s">
        <v>82</v>
      </c>
      <c r="E10" s="38"/>
      <c r="F10" s="38"/>
      <c r="G10" s="38"/>
      <c r="H10" s="39"/>
    </row>
    <row r="11" s="2" customFormat="1" ht="16.8" customHeight="1">
      <c r="A11" s="38"/>
      <c r="B11" s="39"/>
      <c r="C11" s="241" t="s">
        <v>103</v>
      </c>
      <c r="D11" s="242" t="s">
        <v>104</v>
      </c>
      <c r="E11" s="243" t="s">
        <v>1</v>
      </c>
      <c r="F11" s="244">
        <v>2.363</v>
      </c>
      <c r="G11" s="38"/>
      <c r="H11" s="39"/>
    </row>
    <row r="12" s="2" customFormat="1" ht="16.8" customHeight="1">
      <c r="A12" s="38"/>
      <c r="B12" s="39"/>
      <c r="C12" s="245" t="s">
        <v>1</v>
      </c>
      <c r="D12" s="245" t="s">
        <v>330</v>
      </c>
      <c r="E12" s="19" t="s">
        <v>1</v>
      </c>
      <c r="F12" s="246">
        <v>2.0600000000000001</v>
      </c>
      <c r="G12" s="38"/>
      <c r="H12" s="39"/>
    </row>
    <row r="13" s="2" customFormat="1" ht="16.8" customHeight="1">
      <c r="A13" s="38"/>
      <c r="B13" s="39"/>
      <c r="C13" s="245" t="s">
        <v>1</v>
      </c>
      <c r="D13" s="245" t="s">
        <v>331</v>
      </c>
      <c r="E13" s="19" t="s">
        <v>1</v>
      </c>
      <c r="F13" s="246">
        <v>0.30299999999999999</v>
      </c>
      <c r="G13" s="38"/>
      <c r="H13" s="39"/>
    </row>
    <row r="14" s="2" customFormat="1" ht="16.8" customHeight="1">
      <c r="A14" s="38"/>
      <c r="B14" s="39"/>
      <c r="C14" s="245" t="s">
        <v>103</v>
      </c>
      <c r="D14" s="245" t="s">
        <v>332</v>
      </c>
      <c r="E14" s="19" t="s">
        <v>1</v>
      </c>
      <c r="F14" s="246">
        <v>2.363</v>
      </c>
      <c r="G14" s="38"/>
      <c r="H14" s="39"/>
    </row>
    <row r="15" s="2" customFormat="1" ht="16.8" customHeight="1">
      <c r="A15" s="38"/>
      <c r="B15" s="39"/>
      <c r="C15" s="247" t="s">
        <v>4012</v>
      </c>
      <c r="D15" s="38"/>
      <c r="E15" s="38"/>
      <c r="F15" s="38"/>
      <c r="G15" s="38"/>
      <c r="H15" s="39"/>
    </row>
    <row r="16" s="2" customFormat="1" ht="16.8" customHeight="1">
      <c r="A16" s="38"/>
      <c r="B16" s="39"/>
      <c r="C16" s="245" t="s">
        <v>324</v>
      </c>
      <c r="D16" s="245" t="s">
        <v>325</v>
      </c>
      <c r="E16" s="19" t="s">
        <v>326</v>
      </c>
      <c r="F16" s="246">
        <v>2.363</v>
      </c>
      <c r="G16" s="38"/>
      <c r="H16" s="39"/>
    </row>
    <row r="17" s="2" customFormat="1">
      <c r="A17" s="38"/>
      <c r="B17" s="39"/>
      <c r="C17" s="245" t="s">
        <v>340</v>
      </c>
      <c r="D17" s="245" t="s">
        <v>341</v>
      </c>
      <c r="E17" s="19" t="s">
        <v>326</v>
      </c>
      <c r="F17" s="246">
        <v>2.363</v>
      </c>
      <c r="G17" s="38"/>
      <c r="H17" s="39"/>
    </row>
    <row r="18" s="2" customFormat="1">
      <c r="A18" s="38"/>
      <c r="B18" s="39"/>
      <c r="C18" s="245" t="s">
        <v>343</v>
      </c>
      <c r="D18" s="245" t="s">
        <v>344</v>
      </c>
      <c r="E18" s="19" t="s">
        <v>326</v>
      </c>
      <c r="F18" s="246">
        <v>8.4239999999999995</v>
      </c>
      <c r="G18" s="38"/>
      <c r="H18" s="39"/>
    </row>
    <row r="19" s="2" customFormat="1">
      <c r="A19" s="38"/>
      <c r="B19" s="39"/>
      <c r="C19" s="245" t="s">
        <v>347</v>
      </c>
      <c r="D19" s="245" t="s">
        <v>348</v>
      </c>
      <c r="E19" s="19" t="s">
        <v>349</v>
      </c>
      <c r="F19" s="246">
        <v>15.163</v>
      </c>
      <c r="G19" s="38"/>
      <c r="H19" s="39"/>
    </row>
    <row r="20" s="2" customFormat="1" ht="16.8" customHeight="1">
      <c r="A20" s="38"/>
      <c r="B20" s="39"/>
      <c r="C20" s="241" t="s">
        <v>123</v>
      </c>
      <c r="D20" s="242" t="s">
        <v>124</v>
      </c>
      <c r="E20" s="243" t="s">
        <v>1</v>
      </c>
      <c r="F20" s="244">
        <v>81.819000000000003</v>
      </c>
      <c r="G20" s="38"/>
      <c r="H20" s="39"/>
    </row>
    <row r="21" s="2" customFormat="1" ht="16.8" customHeight="1">
      <c r="A21" s="38"/>
      <c r="B21" s="39"/>
      <c r="C21" s="245" t="s">
        <v>1</v>
      </c>
      <c r="D21" s="245" t="s">
        <v>576</v>
      </c>
      <c r="E21" s="19" t="s">
        <v>1</v>
      </c>
      <c r="F21" s="246">
        <v>16.248999999999999</v>
      </c>
      <c r="G21" s="38"/>
      <c r="H21" s="39"/>
    </row>
    <row r="22" s="2" customFormat="1" ht="16.8" customHeight="1">
      <c r="A22" s="38"/>
      <c r="B22" s="39"/>
      <c r="C22" s="245" t="s">
        <v>1</v>
      </c>
      <c r="D22" s="245" t="s">
        <v>577</v>
      </c>
      <c r="E22" s="19" t="s">
        <v>1</v>
      </c>
      <c r="F22" s="246">
        <v>32.393000000000001</v>
      </c>
      <c r="G22" s="38"/>
      <c r="H22" s="39"/>
    </row>
    <row r="23" s="2" customFormat="1" ht="16.8" customHeight="1">
      <c r="A23" s="38"/>
      <c r="B23" s="39"/>
      <c r="C23" s="245" t="s">
        <v>1</v>
      </c>
      <c r="D23" s="245" t="s">
        <v>578</v>
      </c>
      <c r="E23" s="19" t="s">
        <v>1</v>
      </c>
      <c r="F23" s="246">
        <v>13.749000000000001</v>
      </c>
      <c r="G23" s="38"/>
      <c r="H23" s="39"/>
    </row>
    <row r="24" s="2" customFormat="1" ht="16.8" customHeight="1">
      <c r="A24" s="38"/>
      <c r="B24" s="39"/>
      <c r="C24" s="245" t="s">
        <v>1</v>
      </c>
      <c r="D24" s="245" t="s">
        <v>579</v>
      </c>
      <c r="E24" s="19" t="s">
        <v>1</v>
      </c>
      <c r="F24" s="246">
        <v>19.428000000000001</v>
      </c>
      <c r="G24" s="38"/>
      <c r="H24" s="39"/>
    </row>
    <row r="25" s="2" customFormat="1" ht="16.8" customHeight="1">
      <c r="A25" s="38"/>
      <c r="B25" s="39"/>
      <c r="C25" s="245" t="s">
        <v>123</v>
      </c>
      <c r="D25" s="245" t="s">
        <v>442</v>
      </c>
      <c r="E25" s="19" t="s">
        <v>1</v>
      </c>
      <c r="F25" s="246">
        <v>81.819000000000003</v>
      </c>
      <c r="G25" s="38"/>
      <c r="H25" s="39"/>
    </row>
    <row r="26" s="2" customFormat="1" ht="16.8" customHeight="1">
      <c r="A26" s="38"/>
      <c r="B26" s="39"/>
      <c r="C26" s="247" t="s">
        <v>4012</v>
      </c>
      <c r="D26" s="38"/>
      <c r="E26" s="38"/>
      <c r="F26" s="38"/>
      <c r="G26" s="38"/>
      <c r="H26" s="39"/>
    </row>
    <row r="27" s="2" customFormat="1" ht="16.8" customHeight="1">
      <c r="A27" s="38"/>
      <c r="B27" s="39"/>
      <c r="C27" s="245" t="s">
        <v>573</v>
      </c>
      <c r="D27" s="245" t="s">
        <v>574</v>
      </c>
      <c r="E27" s="19" t="s">
        <v>355</v>
      </c>
      <c r="F27" s="246">
        <v>81.819000000000003</v>
      </c>
      <c r="G27" s="38"/>
      <c r="H27" s="39"/>
    </row>
    <row r="28" s="2" customFormat="1">
      <c r="A28" s="38"/>
      <c r="B28" s="39"/>
      <c r="C28" s="245" t="s">
        <v>582</v>
      </c>
      <c r="D28" s="245" t="s">
        <v>583</v>
      </c>
      <c r="E28" s="19" t="s">
        <v>355</v>
      </c>
      <c r="F28" s="246">
        <v>81.819000000000003</v>
      </c>
      <c r="G28" s="38"/>
      <c r="H28" s="39"/>
    </row>
    <row r="29" s="2" customFormat="1" ht="16.8" customHeight="1">
      <c r="A29" s="38"/>
      <c r="B29" s="39"/>
      <c r="C29" s="245" t="s">
        <v>586</v>
      </c>
      <c r="D29" s="245" t="s">
        <v>587</v>
      </c>
      <c r="E29" s="19" t="s">
        <v>355</v>
      </c>
      <c r="F29" s="246">
        <v>81.819000000000003</v>
      </c>
      <c r="G29" s="38"/>
      <c r="H29" s="39"/>
    </row>
    <row r="30" s="2" customFormat="1" ht="16.8" customHeight="1">
      <c r="A30" s="38"/>
      <c r="B30" s="39"/>
      <c r="C30" s="245" t="s">
        <v>2840</v>
      </c>
      <c r="D30" s="245" t="s">
        <v>2841</v>
      </c>
      <c r="E30" s="19" t="s">
        <v>355</v>
      </c>
      <c r="F30" s="246">
        <v>2727.2849999999999</v>
      </c>
      <c r="G30" s="38"/>
      <c r="H30" s="39"/>
    </row>
    <row r="31" s="2" customFormat="1" ht="16.8" customHeight="1">
      <c r="A31" s="38"/>
      <c r="B31" s="39"/>
      <c r="C31" s="245" t="s">
        <v>2862</v>
      </c>
      <c r="D31" s="245" t="s">
        <v>2863</v>
      </c>
      <c r="E31" s="19" t="s">
        <v>355</v>
      </c>
      <c r="F31" s="246">
        <v>2727.2849999999999</v>
      </c>
      <c r="G31" s="38"/>
      <c r="H31" s="39"/>
    </row>
    <row r="32" s="2" customFormat="1" ht="16.8" customHeight="1">
      <c r="A32" s="38"/>
      <c r="B32" s="39"/>
      <c r="C32" s="241" t="s">
        <v>127</v>
      </c>
      <c r="D32" s="242" t="s">
        <v>128</v>
      </c>
      <c r="E32" s="243" t="s">
        <v>1</v>
      </c>
      <c r="F32" s="244">
        <v>1618.4970000000001</v>
      </c>
      <c r="G32" s="38"/>
      <c r="H32" s="39"/>
    </row>
    <row r="33" s="2" customFormat="1" ht="16.8" customHeight="1">
      <c r="A33" s="38"/>
      <c r="B33" s="39"/>
      <c r="C33" s="245" t="s">
        <v>1</v>
      </c>
      <c r="D33" s="245" t="s">
        <v>593</v>
      </c>
      <c r="E33" s="19" t="s">
        <v>1</v>
      </c>
      <c r="F33" s="246">
        <v>74.834000000000003</v>
      </c>
      <c r="G33" s="38"/>
      <c r="H33" s="39"/>
    </row>
    <row r="34" s="2" customFormat="1" ht="16.8" customHeight="1">
      <c r="A34" s="38"/>
      <c r="B34" s="39"/>
      <c r="C34" s="245" t="s">
        <v>1</v>
      </c>
      <c r="D34" s="245" t="s">
        <v>594</v>
      </c>
      <c r="E34" s="19" t="s">
        <v>1</v>
      </c>
      <c r="F34" s="246">
        <v>63.054000000000002</v>
      </c>
      <c r="G34" s="38"/>
      <c r="H34" s="39"/>
    </row>
    <row r="35" s="2" customFormat="1" ht="16.8" customHeight="1">
      <c r="A35" s="38"/>
      <c r="B35" s="39"/>
      <c r="C35" s="245" t="s">
        <v>1</v>
      </c>
      <c r="D35" s="245" t="s">
        <v>595</v>
      </c>
      <c r="E35" s="19" t="s">
        <v>1</v>
      </c>
      <c r="F35" s="246">
        <v>76.322000000000003</v>
      </c>
      <c r="G35" s="38"/>
      <c r="H35" s="39"/>
    </row>
    <row r="36" s="2" customFormat="1" ht="16.8" customHeight="1">
      <c r="A36" s="38"/>
      <c r="B36" s="39"/>
      <c r="C36" s="245" t="s">
        <v>1</v>
      </c>
      <c r="D36" s="245" t="s">
        <v>596</v>
      </c>
      <c r="E36" s="19" t="s">
        <v>1</v>
      </c>
      <c r="F36" s="246">
        <v>60.884</v>
      </c>
      <c r="G36" s="38"/>
      <c r="H36" s="39"/>
    </row>
    <row r="37" s="2" customFormat="1" ht="16.8" customHeight="1">
      <c r="A37" s="38"/>
      <c r="B37" s="39"/>
      <c r="C37" s="245" t="s">
        <v>1</v>
      </c>
      <c r="D37" s="245" t="s">
        <v>597</v>
      </c>
      <c r="E37" s="19" t="s">
        <v>1</v>
      </c>
      <c r="F37" s="246">
        <v>92.504000000000005</v>
      </c>
      <c r="G37" s="38"/>
      <c r="H37" s="39"/>
    </row>
    <row r="38" s="2" customFormat="1" ht="16.8" customHeight="1">
      <c r="A38" s="38"/>
      <c r="B38" s="39"/>
      <c r="C38" s="245" t="s">
        <v>1</v>
      </c>
      <c r="D38" s="245" t="s">
        <v>598</v>
      </c>
      <c r="E38" s="19" t="s">
        <v>1</v>
      </c>
      <c r="F38" s="246">
        <v>108.31399999999999</v>
      </c>
      <c r="G38" s="38"/>
      <c r="H38" s="39"/>
    </row>
    <row r="39" s="2" customFormat="1" ht="16.8" customHeight="1">
      <c r="A39" s="38"/>
      <c r="B39" s="39"/>
      <c r="C39" s="245" t="s">
        <v>1</v>
      </c>
      <c r="D39" s="245" t="s">
        <v>599</v>
      </c>
      <c r="E39" s="19" t="s">
        <v>1</v>
      </c>
      <c r="F39" s="246">
        <v>158.22399999999999</v>
      </c>
      <c r="G39" s="38"/>
      <c r="H39" s="39"/>
    </row>
    <row r="40" s="2" customFormat="1" ht="16.8" customHeight="1">
      <c r="A40" s="38"/>
      <c r="B40" s="39"/>
      <c r="C40" s="245" t="s">
        <v>1</v>
      </c>
      <c r="D40" s="245" t="s">
        <v>600</v>
      </c>
      <c r="E40" s="19" t="s">
        <v>1</v>
      </c>
      <c r="F40" s="246">
        <v>96.162000000000006</v>
      </c>
      <c r="G40" s="38"/>
      <c r="H40" s="39"/>
    </row>
    <row r="41" s="2" customFormat="1" ht="16.8" customHeight="1">
      <c r="A41" s="38"/>
      <c r="B41" s="39"/>
      <c r="C41" s="245" t="s">
        <v>1</v>
      </c>
      <c r="D41" s="245" t="s">
        <v>601</v>
      </c>
      <c r="E41" s="19" t="s">
        <v>1</v>
      </c>
      <c r="F41" s="246">
        <v>80.103999999999999</v>
      </c>
      <c r="G41" s="38"/>
      <c r="H41" s="39"/>
    </row>
    <row r="42" s="2" customFormat="1" ht="16.8" customHeight="1">
      <c r="A42" s="38"/>
      <c r="B42" s="39"/>
      <c r="C42" s="245" t="s">
        <v>1</v>
      </c>
      <c r="D42" s="245" t="s">
        <v>602</v>
      </c>
      <c r="E42" s="19" t="s">
        <v>1</v>
      </c>
      <c r="F42" s="246">
        <v>57.164000000000001</v>
      </c>
      <c r="G42" s="38"/>
      <c r="H42" s="39"/>
    </row>
    <row r="43" s="2" customFormat="1" ht="16.8" customHeight="1">
      <c r="A43" s="38"/>
      <c r="B43" s="39"/>
      <c r="C43" s="245" t="s">
        <v>1</v>
      </c>
      <c r="D43" s="245" t="s">
        <v>603</v>
      </c>
      <c r="E43" s="19" t="s">
        <v>1</v>
      </c>
      <c r="F43" s="246">
        <v>70.555999999999997</v>
      </c>
      <c r="G43" s="38"/>
      <c r="H43" s="39"/>
    </row>
    <row r="44" s="2" customFormat="1" ht="16.8" customHeight="1">
      <c r="A44" s="38"/>
      <c r="B44" s="39"/>
      <c r="C44" s="245" t="s">
        <v>1</v>
      </c>
      <c r="D44" s="245" t="s">
        <v>604</v>
      </c>
      <c r="E44" s="19" t="s">
        <v>1</v>
      </c>
      <c r="F44" s="246">
        <v>71.671999999999997</v>
      </c>
      <c r="G44" s="38"/>
      <c r="H44" s="39"/>
    </row>
    <row r="45" s="2" customFormat="1" ht="16.8" customHeight="1">
      <c r="A45" s="38"/>
      <c r="B45" s="39"/>
      <c r="C45" s="245" t="s">
        <v>1</v>
      </c>
      <c r="D45" s="245" t="s">
        <v>605</v>
      </c>
      <c r="E45" s="19" t="s">
        <v>1</v>
      </c>
      <c r="F45" s="246">
        <v>55.613999999999997</v>
      </c>
      <c r="G45" s="38"/>
      <c r="H45" s="39"/>
    </row>
    <row r="46" s="2" customFormat="1" ht="16.8" customHeight="1">
      <c r="A46" s="38"/>
      <c r="B46" s="39"/>
      <c r="C46" s="245" t="s">
        <v>1</v>
      </c>
      <c r="D46" s="245" t="s">
        <v>606</v>
      </c>
      <c r="E46" s="19" t="s">
        <v>1</v>
      </c>
      <c r="F46" s="246">
        <v>52.390000000000001</v>
      </c>
      <c r="G46" s="38"/>
      <c r="H46" s="39"/>
    </row>
    <row r="47" s="2" customFormat="1" ht="16.8" customHeight="1">
      <c r="A47" s="38"/>
      <c r="B47" s="39"/>
      <c r="C47" s="245" t="s">
        <v>1</v>
      </c>
      <c r="D47" s="245" t="s">
        <v>116</v>
      </c>
      <c r="E47" s="19" t="s">
        <v>1</v>
      </c>
      <c r="F47" s="246">
        <v>14.175000000000001</v>
      </c>
      <c r="G47" s="38"/>
      <c r="H47" s="39"/>
    </row>
    <row r="48" s="2" customFormat="1" ht="16.8" customHeight="1">
      <c r="A48" s="38"/>
      <c r="B48" s="39"/>
      <c r="C48" s="245" t="s">
        <v>1</v>
      </c>
      <c r="D48" s="245" t="s">
        <v>608</v>
      </c>
      <c r="E48" s="19" t="s">
        <v>1</v>
      </c>
      <c r="F48" s="246">
        <v>486.524</v>
      </c>
      <c r="G48" s="38"/>
      <c r="H48" s="39"/>
    </row>
    <row r="49" s="2" customFormat="1" ht="16.8" customHeight="1">
      <c r="A49" s="38"/>
      <c r="B49" s="39"/>
      <c r="C49" s="245" t="s">
        <v>127</v>
      </c>
      <c r="D49" s="245" t="s">
        <v>442</v>
      </c>
      <c r="E49" s="19" t="s">
        <v>1</v>
      </c>
      <c r="F49" s="246">
        <v>1618.4970000000001</v>
      </c>
      <c r="G49" s="38"/>
      <c r="H49" s="39"/>
    </row>
    <row r="50" s="2" customFormat="1" ht="16.8" customHeight="1">
      <c r="A50" s="38"/>
      <c r="B50" s="39"/>
      <c r="C50" s="247" t="s">
        <v>4012</v>
      </c>
      <c r="D50" s="38"/>
      <c r="E50" s="38"/>
      <c r="F50" s="38"/>
      <c r="G50" s="38"/>
      <c r="H50" s="39"/>
    </row>
    <row r="51" s="2" customFormat="1" ht="16.8" customHeight="1">
      <c r="A51" s="38"/>
      <c r="B51" s="39"/>
      <c r="C51" s="245" t="s">
        <v>590</v>
      </c>
      <c r="D51" s="245" t="s">
        <v>591</v>
      </c>
      <c r="E51" s="19" t="s">
        <v>355</v>
      </c>
      <c r="F51" s="246">
        <v>1618.4970000000001</v>
      </c>
      <c r="G51" s="38"/>
      <c r="H51" s="39"/>
    </row>
    <row r="52" s="2" customFormat="1" ht="16.8" customHeight="1">
      <c r="A52" s="38"/>
      <c r="B52" s="39"/>
      <c r="C52" s="245" t="s">
        <v>611</v>
      </c>
      <c r="D52" s="245" t="s">
        <v>612</v>
      </c>
      <c r="E52" s="19" t="s">
        <v>355</v>
      </c>
      <c r="F52" s="246">
        <v>1618.4970000000001</v>
      </c>
      <c r="G52" s="38"/>
      <c r="H52" s="39"/>
    </row>
    <row r="53" s="2" customFormat="1" ht="16.8" customHeight="1">
      <c r="A53" s="38"/>
      <c r="B53" s="39"/>
      <c r="C53" s="245" t="s">
        <v>615</v>
      </c>
      <c r="D53" s="245" t="s">
        <v>616</v>
      </c>
      <c r="E53" s="19" t="s">
        <v>355</v>
      </c>
      <c r="F53" s="246">
        <v>1618.4970000000001</v>
      </c>
      <c r="G53" s="38"/>
      <c r="H53" s="39"/>
    </row>
    <row r="54" s="2" customFormat="1" ht="16.8" customHeight="1">
      <c r="A54" s="38"/>
      <c r="B54" s="39"/>
      <c r="C54" s="245" t="s">
        <v>2840</v>
      </c>
      <c r="D54" s="245" t="s">
        <v>2841</v>
      </c>
      <c r="E54" s="19" t="s">
        <v>355</v>
      </c>
      <c r="F54" s="246">
        <v>2727.2849999999999</v>
      </c>
      <c r="G54" s="38"/>
      <c r="H54" s="39"/>
    </row>
    <row r="55" s="2" customFormat="1" ht="16.8" customHeight="1">
      <c r="A55" s="38"/>
      <c r="B55" s="39"/>
      <c r="C55" s="245" t="s">
        <v>2862</v>
      </c>
      <c r="D55" s="245" t="s">
        <v>2863</v>
      </c>
      <c r="E55" s="19" t="s">
        <v>355</v>
      </c>
      <c r="F55" s="246">
        <v>2727.2849999999999</v>
      </c>
      <c r="G55" s="38"/>
      <c r="H55" s="39"/>
    </row>
    <row r="56" s="2" customFormat="1" ht="16.8" customHeight="1">
      <c r="A56" s="38"/>
      <c r="B56" s="39"/>
      <c r="C56" s="241" t="s">
        <v>130</v>
      </c>
      <c r="D56" s="242" t="s">
        <v>131</v>
      </c>
      <c r="E56" s="243" t="s">
        <v>1</v>
      </c>
      <c r="F56" s="244">
        <v>45.549999999999997</v>
      </c>
      <c r="G56" s="38"/>
      <c r="H56" s="39"/>
    </row>
    <row r="57" s="2" customFormat="1" ht="16.8" customHeight="1">
      <c r="A57" s="38"/>
      <c r="B57" s="39"/>
      <c r="C57" s="245" t="s">
        <v>1</v>
      </c>
      <c r="D57" s="245" t="s">
        <v>622</v>
      </c>
      <c r="E57" s="19" t="s">
        <v>1</v>
      </c>
      <c r="F57" s="246">
        <v>32</v>
      </c>
      <c r="G57" s="38"/>
      <c r="H57" s="39"/>
    </row>
    <row r="58" s="2" customFormat="1" ht="16.8" customHeight="1">
      <c r="A58" s="38"/>
      <c r="B58" s="39"/>
      <c r="C58" s="245" t="s">
        <v>1</v>
      </c>
      <c r="D58" s="245" t="s">
        <v>623</v>
      </c>
      <c r="E58" s="19" t="s">
        <v>1</v>
      </c>
      <c r="F58" s="246">
        <v>2.0299999999999998</v>
      </c>
      <c r="G58" s="38"/>
      <c r="H58" s="39"/>
    </row>
    <row r="59" s="2" customFormat="1" ht="16.8" customHeight="1">
      <c r="A59" s="38"/>
      <c r="B59" s="39"/>
      <c r="C59" s="245" t="s">
        <v>1</v>
      </c>
      <c r="D59" s="245" t="s">
        <v>624</v>
      </c>
      <c r="E59" s="19" t="s">
        <v>1</v>
      </c>
      <c r="F59" s="246">
        <v>2.9340000000000002</v>
      </c>
      <c r="G59" s="38"/>
      <c r="H59" s="39"/>
    </row>
    <row r="60" s="2" customFormat="1" ht="16.8" customHeight="1">
      <c r="A60" s="38"/>
      <c r="B60" s="39"/>
      <c r="C60" s="245" t="s">
        <v>1</v>
      </c>
      <c r="D60" s="245" t="s">
        <v>625</v>
      </c>
      <c r="E60" s="19" t="s">
        <v>1</v>
      </c>
      <c r="F60" s="246">
        <v>1.74</v>
      </c>
      <c r="G60" s="38"/>
      <c r="H60" s="39"/>
    </row>
    <row r="61" s="2" customFormat="1" ht="16.8" customHeight="1">
      <c r="A61" s="38"/>
      <c r="B61" s="39"/>
      <c r="C61" s="245" t="s">
        <v>1</v>
      </c>
      <c r="D61" s="245" t="s">
        <v>627</v>
      </c>
      <c r="E61" s="19" t="s">
        <v>1</v>
      </c>
      <c r="F61" s="246">
        <v>6.8460000000000001</v>
      </c>
      <c r="G61" s="38"/>
      <c r="H61" s="39"/>
    </row>
    <row r="62" s="2" customFormat="1" ht="16.8" customHeight="1">
      <c r="A62" s="38"/>
      <c r="B62" s="39"/>
      <c r="C62" s="245" t="s">
        <v>130</v>
      </c>
      <c r="D62" s="245" t="s">
        <v>442</v>
      </c>
      <c r="E62" s="19" t="s">
        <v>1</v>
      </c>
      <c r="F62" s="246">
        <v>45.549999999999997</v>
      </c>
      <c r="G62" s="38"/>
      <c r="H62" s="39"/>
    </row>
    <row r="63" s="2" customFormat="1" ht="16.8" customHeight="1">
      <c r="A63" s="38"/>
      <c r="B63" s="39"/>
      <c r="C63" s="247" t="s">
        <v>4012</v>
      </c>
      <c r="D63" s="38"/>
      <c r="E63" s="38"/>
      <c r="F63" s="38"/>
      <c r="G63" s="38"/>
      <c r="H63" s="39"/>
    </row>
    <row r="64" s="2" customFormat="1" ht="16.8" customHeight="1">
      <c r="A64" s="38"/>
      <c r="B64" s="39"/>
      <c r="C64" s="245" t="s">
        <v>619</v>
      </c>
      <c r="D64" s="245" t="s">
        <v>620</v>
      </c>
      <c r="E64" s="19" t="s">
        <v>355</v>
      </c>
      <c r="F64" s="246">
        <v>45.549999999999997</v>
      </c>
      <c r="G64" s="38"/>
      <c r="H64" s="39"/>
    </row>
    <row r="65" s="2" customFormat="1" ht="16.8" customHeight="1">
      <c r="A65" s="38"/>
      <c r="B65" s="39"/>
      <c r="C65" s="245" t="s">
        <v>2840</v>
      </c>
      <c r="D65" s="245" t="s">
        <v>2841</v>
      </c>
      <c r="E65" s="19" t="s">
        <v>355</v>
      </c>
      <c r="F65" s="246">
        <v>2727.2849999999999</v>
      </c>
      <c r="G65" s="38"/>
      <c r="H65" s="39"/>
    </row>
    <row r="66" s="2" customFormat="1" ht="16.8" customHeight="1">
      <c r="A66" s="38"/>
      <c r="B66" s="39"/>
      <c r="C66" s="245" t="s">
        <v>2862</v>
      </c>
      <c r="D66" s="245" t="s">
        <v>2863</v>
      </c>
      <c r="E66" s="19" t="s">
        <v>355</v>
      </c>
      <c r="F66" s="246">
        <v>2727.2849999999999</v>
      </c>
      <c r="G66" s="38"/>
      <c r="H66" s="39"/>
    </row>
    <row r="67" s="2" customFormat="1" ht="16.8" customHeight="1">
      <c r="A67" s="38"/>
      <c r="B67" s="39"/>
      <c r="C67" s="241" t="s">
        <v>133</v>
      </c>
      <c r="D67" s="242" t="s">
        <v>134</v>
      </c>
      <c r="E67" s="243" t="s">
        <v>1</v>
      </c>
      <c r="F67" s="244">
        <v>67.498000000000005</v>
      </c>
      <c r="G67" s="38"/>
      <c r="H67" s="39"/>
    </row>
    <row r="68" s="2" customFormat="1" ht="16.8" customHeight="1">
      <c r="A68" s="38"/>
      <c r="B68" s="39"/>
      <c r="C68" s="245" t="s">
        <v>1</v>
      </c>
      <c r="D68" s="245" t="s">
        <v>633</v>
      </c>
      <c r="E68" s="19" t="s">
        <v>1</v>
      </c>
      <c r="F68" s="246">
        <v>70.143000000000001</v>
      </c>
      <c r="G68" s="38"/>
      <c r="H68" s="39"/>
    </row>
    <row r="69" s="2" customFormat="1" ht="16.8" customHeight="1">
      <c r="A69" s="38"/>
      <c r="B69" s="39"/>
      <c r="C69" s="245" t="s">
        <v>1</v>
      </c>
      <c r="D69" s="245" t="s">
        <v>634</v>
      </c>
      <c r="E69" s="19" t="s">
        <v>1</v>
      </c>
      <c r="F69" s="246">
        <v>-5.4500000000000002</v>
      </c>
      <c r="G69" s="38"/>
      <c r="H69" s="39"/>
    </row>
    <row r="70" s="2" customFormat="1" ht="16.8" customHeight="1">
      <c r="A70" s="38"/>
      <c r="B70" s="39"/>
      <c r="C70" s="245" t="s">
        <v>1</v>
      </c>
      <c r="D70" s="245" t="s">
        <v>635</v>
      </c>
      <c r="E70" s="19" t="s">
        <v>1</v>
      </c>
      <c r="F70" s="246">
        <v>2.8050000000000002</v>
      </c>
      <c r="G70" s="38"/>
      <c r="H70" s="39"/>
    </row>
    <row r="71" s="2" customFormat="1" ht="16.8" customHeight="1">
      <c r="A71" s="38"/>
      <c r="B71" s="39"/>
      <c r="C71" s="245" t="s">
        <v>133</v>
      </c>
      <c r="D71" s="245" t="s">
        <v>346</v>
      </c>
      <c r="E71" s="19" t="s">
        <v>1</v>
      </c>
      <c r="F71" s="246">
        <v>67.498000000000005</v>
      </c>
      <c r="G71" s="38"/>
      <c r="H71" s="39"/>
    </row>
    <row r="72" s="2" customFormat="1" ht="16.8" customHeight="1">
      <c r="A72" s="38"/>
      <c r="B72" s="39"/>
      <c r="C72" s="247" t="s">
        <v>4012</v>
      </c>
      <c r="D72" s="38"/>
      <c r="E72" s="38"/>
      <c r="F72" s="38"/>
      <c r="G72" s="38"/>
      <c r="H72" s="39"/>
    </row>
    <row r="73" s="2" customFormat="1" ht="16.8" customHeight="1">
      <c r="A73" s="38"/>
      <c r="B73" s="39"/>
      <c r="C73" s="245" t="s">
        <v>630</v>
      </c>
      <c r="D73" s="245" t="s">
        <v>631</v>
      </c>
      <c r="E73" s="19" t="s">
        <v>355</v>
      </c>
      <c r="F73" s="246">
        <v>67.498000000000005</v>
      </c>
      <c r="G73" s="38"/>
      <c r="H73" s="39"/>
    </row>
    <row r="74" s="2" customFormat="1">
      <c r="A74" s="38"/>
      <c r="B74" s="39"/>
      <c r="C74" s="245" t="s">
        <v>637</v>
      </c>
      <c r="D74" s="245" t="s">
        <v>638</v>
      </c>
      <c r="E74" s="19" t="s">
        <v>355</v>
      </c>
      <c r="F74" s="246">
        <v>67.498000000000005</v>
      </c>
      <c r="G74" s="38"/>
      <c r="H74" s="39"/>
    </row>
    <row r="75" s="2" customFormat="1">
      <c r="A75" s="38"/>
      <c r="B75" s="39"/>
      <c r="C75" s="245" t="s">
        <v>641</v>
      </c>
      <c r="D75" s="245" t="s">
        <v>642</v>
      </c>
      <c r="E75" s="19" t="s">
        <v>355</v>
      </c>
      <c r="F75" s="246">
        <v>67.498000000000005</v>
      </c>
      <c r="G75" s="38"/>
      <c r="H75" s="39"/>
    </row>
    <row r="76" s="2" customFormat="1" ht="16.8" customHeight="1">
      <c r="A76" s="38"/>
      <c r="B76" s="39"/>
      <c r="C76" s="245" t="s">
        <v>2840</v>
      </c>
      <c r="D76" s="245" t="s">
        <v>2841</v>
      </c>
      <c r="E76" s="19" t="s">
        <v>355</v>
      </c>
      <c r="F76" s="246">
        <v>2727.2849999999999</v>
      </c>
      <c r="G76" s="38"/>
      <c r="H76" s="39"/>
    </row>
    <row r="77" s="2" customFormat="1" ht="16.8" customHeight="1">
      <c r="A77" s="38"/>
      <c r="B77" s="39"/>
      <c r="C77" s="245" t="s">
        <v>2862</v>
      </c>
      <c r="D77" s="245" t="s">
        <v>2863</v>
      </c>
      <c r="E77" s="19" t="s">
        <v>355</v>
      </c>
      <c r="F77" s="246">
        <v>2727.2849999999999</v>
      </c>
      <c r="G77" s="38"/>
      <c r="H77" s="39"/>
    </row>
    <row r="78" s="2" customFormat="1" ht="16.8" customHeight="1">
      <c r="A78" s="38"/>
      <c r="B78" s="39"/>
      <c r="C78" s="241" t="s">
        <v>106</v>
      </c>
      <c r="D78" s="242" t="s">
        <v>107</v>
      </c>
      <c r="E78" s="243" t="s">
        <v>1</v>
      </c>
      <c r="F78" s="244">
        <v>6.0609999999999999</v>
      </c>
      <c r="G78" s="38"/>
      <c r="H78" s="39"/>
    </row>
    <row r="79" s="2" customFormat="1" ht="16.8" customHeight="1">
      <c r="A79" s="38"/>
      <c r="B79" s="39"/>
      <c r="C79" s="245" t="s">
        <v>1</v>
      </c>
      <c r="D79" s="245" t="s">
        <v>336</v>
      </c>
      <c r="E79" s="19" t="s">
        <v>1</v>
      </c>
      <c r="F79" s="246">
        <v>2.2719999999999998</v>
      </c>
      <c r="G79" s="38"/>
      <c r="H79" s="39"/>
    </row>
    <row r="80" s="2" customFormat="1" ht="16.8" customHeight="1">
      <c r="A80" s="38"/>
      <c r="B80" s="39"/>
      <c r="C80" s="245" t="s">
        <v>1</v>
      </c>
      <c r="D80" s="245" t="s">
        <v>337</v>
      </c>
      <c r="E80" s="19" t="s">
        <v>1</v>
      </c>
      <c r="F80" s="246">
        <v>2.9900000000000002</v>
      </c>
      <c r="G80" s="38"/>
      <c r="H80" s="39"/>
    </row>
    <row r="81" s="2" customFormat="1" ht="16.8" customHeight="1">
      <c r="A81" s="38"/>
      <c r="B81" s="39"/>
      <c r="C81" s="245" t="s">
        <v>1</v>
      </c>
      <c r="D81" s="245" t="s">
        <v>338</v>
      </c>
      <c r="E81" s="19" t="s">
        <v>1</v>
      </c>
      <c r="F81" s="246">
        <v>0.79900000000000004</v>
      </c>
      <c r="G81" s="38"/>
      <c r="H81" s="39"/>
    </row>
    <row r="82" s="2" customFormat="1" ht="16.8" customHeight="1">
      <c r="A82" s="38"/>
      <c r="B82" s="39"/>
      <c r="C82" s="245" t="s">
        <v>106</v>
      </c>
      <c r="D82" s="245" t="s">
        <v>339</v>
      </c>
      <c r="E82" s="19" t="s">
        <v>1</v>
      </c>
      <c r="F82" s="246">
        <v>6.0609999999999999</v>
      </c>
      <c r="G82" s="38"/>
      <c r="H82" s="39"/>
    </row>
    <row r="83" s="2" customFormat="1" ht="16.8" customHeight="1">
      <c r="A83" s="38"/>
      <c r="B83" s="39"/>
      <c r="C83" s="247" t="s">
        <v>4012</v>
      </c>
      <c r="D83" s="38"/>
      <c r="E83" s="38"/>
      <c r="F83" s="38"/>
      <c r="G83" s="38"/>
      <c r="H83" s="39"/>
    </row>
    <row r="84" s="2" customFormat="1">
      <c r="A84" s="38"/>
      <c r="B84" s="39"/>
      <c r="C84" s="245" t="s">
        <v>333</v>
      </c>
      <c r="D84" s="245" t="s">
        <v>334</v>
      </c>
      <c r="E84" s="19" t="s">
        <v>326</v>
      </c>
      <c r="F84" s="246">
        <v>6.0609999999999999</v>
      </c>
      <c r="G84" s="38"/>
      <c r="H84" s="39"/>
    </row>
    <row r="85" s="2" customFormat="1">
      <c r="A85" s="38"/>
      <c r="B85" s="39"/>
      <c r="C85" s="245" t="s">
        <v>343</v>
      </c>
      <c r="D85" s="245" t="s">
        <v>344</v>
      </c>
      <c r="E85" s="19" t="s">
        <v>326</v>
      </c>
      <c r="F85" s="246">
        <v>8.4239999999999995</v>
      </c>
      <c r="G85" s="38"/>
      <c r="H85" s="39"/>
    </row>
    <row r="86" s="2" customFormat="1">
      <c r="A86" s="38"/>
      <c r="B86" s="39"/>
      <c r="C86" s="245" t="s">
        <v>347</v>
      </c>
      <c r="D86" s="245" t="s">
        <v>348</v>
      </c>
      <c r="E86" s="19" t="s">
        <v>349</v>
      </c>
      <c r="F86" s="246">
        <v>15.163</v>
      </c>
      <c r="G86" s="38"/>
      <c r="H86" s="39"/>
    </row>
    <row r="87" s="2" customFormat="1" ht="16.8" customHeight="1">
      <c r="A87" s="38"/>
      <c r="B87" s="39"/>
      <c r="C87" s="241" t="s">
        <v>136</v>
      </c>
      <c r="D87" s="242" t="s">
        <v>137</v>
      </c>
      <c r="E87" s="243" t="s">
        <v>1</v>
      </c>
      <c r="F87" s="244">
        <v>29.097000000000001</v>
      </c>
      <c r="G87" s="38"/>
      <c r="H87" s="39"/>
    </row>
    <row r="88" s="2" customFormat="1" ht="16.8" customHeight="1">
      <c r="A88" s="38"/>
      <c r="B88" s="39"/>
      <c r="C88" s="245" t="s">
        <v>1</v>
      </c>
      <c r="D88" s="245" t="s">
        <v>818</v>
      </c>
      <c r="E88" s="19" t="s">
        <v>1</v>
      </c>
      <c r="F88" s="246">
        <v>23.376000000000001</v>
      </c>
      <c r="G88" s="38"/>
      <c r="H88" s="39"/>
    </row>
    <row r="89" s="2" customFormat="1" ht="16.8" customHeight="1">
      <c r="A89" s="38"/>
      <c r="B89" s="39"/>
      <c r="C89" s="245" t="s">
        <v>1</v>
      </c>
      <c r="D89" s="245" t="s">
        <v>846</v>
      </c>
      <c r="E89" s="19" t="s">
        <v>1</v>
      </c>
      <c r="F89" s="246">
        <v>5.7210000000000001</v>
      </c>
      <c r="G89" s="38"/>
      <c r="H89" s="39"/>
    </row>
    <row r="90" s="2" customFormat="1" ht="16.8" customHeight="1">
      <c r="A90" s="38"/>
      <c r="B90" s="39"/>
      <c r="C90" s="245" t="s">
        <v>136</v>
      </c>
      <c r="D90" s="245" t="s">
        <v>442</v>
      </c>
      <c r="E90" s="19" t="s">
        <v>1</v>
      </c>
      <c r="F90" s="246">
        <v>29.097000000000001</v>
      </c>
      <c r="G90" s="38"/>
      <c r="H90" s="39"/>
    </row>
    <row r="91" s="2" customFormat="1" ht="16.8" customHeight="1">
      <c r="A91" s="38"/>
      <c r="B91" s="39"/>
      <c r="C91" s="247" t="s">
        <v>4012</v>
      </c>
      <c r="D91" s="38"/>
      <c r="E91" s="38"/>
      <c r="F91" s="38"/>
      <c r="G91" s="38"/>
      <c r="H91" s="39"/>
    </row>
    <row r="92" s="2" customFormat="1">
      <c r="A92" s="38"/>
      <c r="B92" s="39"/>
      <c r="C92" s="245" t="s">
        <v>875</v>
      </c>
      <c r="D92" s="245" t="s">
        <v>876</v>
      </c>
      <c r="E92" s="19" t="s">
        <v>355</v>
      </c>
      <c r="F92" s="246">
        <v>29.097000000000001</v>
      </c>
      <c r="G92" s="38"/>
      <c r="H92" s="39"/>
    </row>
    <row r="93" s="2" customFormat="1" ht="16.8" customHeight="1">
      <c r="A93" s="38"/>
      <c r="B93" s="39"/>
      <c r="C93" s="245" t="s">
        <v>2834</v>
      </c>
      <c r="D93" s="245" t="s">
        <v>2835</v>
      </c>
      <c r="E93" s="19" t="s">
        <v>355</v>
      </c>
      <c r="F93" s="246">
        <v>29.097000000000001</v>
      </c>
      <c r="G93" s="38"/>
      <c r="H93" s="39"/>
    </row>
    <row r="94" s="2" customFormat="1" ht="16.8" customHeight="1">
      <c r="A94" s="38"/>
      <c r="B94" s="39"/>
      <c r="C94" s="245" t="s">
        <v>1443</v>
      </c>
      <c r="D94" s="245" t="s">
        <v>1444</v>
      </c>
      <c r="E94" s="19" t="s">
        <v>355</v>
      </c>
      <c r="F94" s="246">
        <v>257.64999999999998</v>
      </c>
      <c r="G94" s="38"/>
      <c r="H94" s="39"/>
    </row>
    <row r="95" s="2" customFormat="1" ht="16.8" customHeight="1">
      <c r="A95" s="38"/>
      <c r="B95" s="39"/>
      <c r="C95" s="241" t="s">
        <v>139</v>
      </c>
      <c r="D95" s="242" t="s">
        <v>140</v>
      </c>
      <c r="E95" s="243" t="s">
        <v>1</v>
      </c>
      <c r="F95" s="244">
        <v>59.494999999999997</v>
      </c>
      <c r="G95" s="38"/>
      <c r="H95" s="39"/>
    </row>
    <row r="96" s="2" customFormat="1" ht="16.8" customHeight="1">
      <c r="A96" s="38"/>
      <c r="B96" s="39"/>
      <c r="C96" s="245" t="s">
        <v>1</v>
      </c>
      <c r="D96" s="245" t="s">
        <v>648</v>
      </c>
      <c r="E96" s="19" t="s">
        <v>1</v>
      </c>
      <c r="F96" s="246">
        <v>0.59999999999999998</v>
      </c>
      <c r="G96" s="38"/>
      <c r="H96" s="39"/>
    </row>
    <row r="97" s="2" customFormat="1" ht="16.8" customHeight="1">
      <c r="A97" s="38"/>
      <c r="B97" s="39"/>
      <c r="C97" s="245" t="s">
        <v>1</v>
      </c>
      <c r="D97" s="245" t="s">
        <v>649</v>
      </c>
      <c r="E97" s="19" t="s">
        <v>1</v>
      </c>
      <c r="F97" s="246">
        <v>1.26</v>
      </c>
      <c r="G97" s="38"/>
      <c r="H97" s="39"/>
    </row>
    <row r="98" s="2" customFormat="1" ht="16.8" customHeight="1">
      <c r="A98" s="38"/>
      <c r="B98" s="39"/>
      <c r="C98" s="245" t="s">
        <v>1</v>
      </c>
      <c r="D98" s="245" t="s">
        <v>651</v>
      </c>
      <c r="E98" s="19" t="s">
        <v>1</v>
      </c>
      <c r="F98" s="246">
        <v>10.808</v>
      </c>
      <c r="G98" s="38"/>
      <c r="H98" s="39"/>
    </row>
    <row r="99" s="2" customFormat="1" ht="16.8" customHeight="1">
      <c r="A99" s="38"/>
      <c r="B99" s="39"/>
      <c r="C99" s="245" t="s">
        <v>1</v>
      </c>
      <c r="D99" s="245" t="s">
        <v>652</v>
      </c>
      <c r="E99" s="19" t="s">
        <v>1</v>
      </c>
      <c r="F99" s="246">
        <v>1.0800000000000001</v>
      </c>
      <c r="G99" s="38"/>
      <c r="H99" s="39"/>
    </row>
    <row r="100" s="2" customFormat="1" ht="16.8" customHeight="1">
      <c r="A100" s="38"/>
      <c r="B100" s="39"/>
      <c r="C100" s="245" t="s">
        <v>1</v>
      </c>
      <c r="D100" s="245" t="s">
        <v>654</v>
      </c>
      <c r="E100" s="19" t="s">
        <v>1</v>
      </c>
      <c r="F100" s="246">
        <v>45.747</v>
      </c>
      <c r="G100" s="38"/>
      <c r="H100" s="39"/>
    </row>
    <row r="101" s="2" customFormat="1" ht="16.8" customHeight="1">
      <c r="A101" s="38"/>
      <c r="B101" s="39"/>
      <c r="C101" s="245" t="s">
        <v>139</v>
      </c>
      <c r="D101" s="245" t="s">
        <v>656</v>
      </c>
      <c r="E101" s="19" t="s">
        <v>1</v>
      </c>
      <c r="F101" s="246">
        <v>59.494999999999997</v>
      </c>
      <c r="G101" s="38"/>
      <c r="H101" s="39"/>
    </row>
    <row r="102" s="2" customFormat="1" ht="16.8" customHeight="1">
      <c r="A102" s="38"/>
      <c r="B102" s="39"/>
      <c r="C102" s="247" t="s">
        <v>4012</v>
      </c>
      <c r="D102" s="38"/>
      <c r="E102" s="38"/>
      <c r="F102" s="38"/>
      <c r="G102" s="38"/>
      <c r="H102" s="39"/>
    </row>
    <row r="103" s="2" customFormat="1" ht="16.8" customHeight="1">
      <c r="A103" s="38"/>
      <c r="B103" s="39"/>
      <c r="C103" s="245" t="s">
        <v>645</v>
      </c>
      <c r="D103" s="245" t="s">
        <v>646</v>
      </c>
      <c r="E103" s="19" t="s">
        <v>355</v>
      </c>
      <c r="F103" s="246">
        <v>59.494999999999997</v>
      </c>
      <c r="G103" s="38"/>
      <c r="H103" s="39"/>
    </row>
    <row r="104" s="2" customFormat="1" ht="16.8" customHeight="1">
      <c r="A104" s="38"/>
      <c r="B104" s="39"/>
      <c r="C104" s="245" t="s">
        <v>768</v>
      </c>
      <c r="D104" s="245" t="s">
        <v>769</v>
      </c>
      <c r="E104" s="19" t="s">
        <v>355</v>
      </c>
      <c r="F104" s="246">
        <v>59.494999999999997</v>
      </c>
      <c r="G104" s="38"/>
      <c r="H104" s="39"/>
    </row>
    <row r="105" s="2" customFormat="1" ht="16.8" customHeight="1">
      <c r="A105" s="38"/>
      <c r="B105" s="39"/>
      <c r="C105" s="245" t="s">
        <v>1426</v>
      </c>
      <c r="D105" s="245" t="s">
        <v>1427</v>
      </c>
      <c r="E105" s="19" t="s">
        <v>355</v>
      </c>
      <c r="F105" s="246">
        <v>59.494999999999997</v>
      </c>
      <c r="G105" s="38"/>
      <c r="H105" s="39"/>
    </row>
    <row r="106" s="2" customFormat="1" ht="16.8" customHeight="1">
      <c r="A106" s="38"/>
      <c r="B106" s="39"/>
      <c r="C106" s="245" t="s">
        <v>1443</v>
      </c>
      <c r="D106" s="245" t="s">
        <v>1444</v>
      </c>
      <c r="E106" s="19" t="s">
        <v>355</v>
      </c>
      <c r="F106" s="246">
        <v>257.64999999999998</v>
      </c>
      <c r="G106" s="38"/>
      <c r="H106" s="39"/>
    </row>
    <row r="107" s="2" customFormat="1" ht="16.8" customHeight="1">
      <c r="A107" s="38"/>
      <c r="B107" s="39"/>
      <c r="C107" s="241" t="s">
        <v>142</v>
      </c>
      <c r="D107" s="242" t="s">
        <v>143</v>
      </c>
      <c r="E107" s="243" t="s">
        <v>1</v>
      </c>
      <c r="F107" s="244">
        <v>94.938000000000002</v>
      </c>
      <c r="G107" s="38"/>
      <c r="H107" s="39"/>
    </row>
    <row r="108" s="2" customFormat="1" ht="16.8" customHeight="1">
      <c r="A108" s="38"/>
      <c r="B108" s="39"/>
      <c r="C108" s="245" t="s">
        <v>1</v>
      </c>
      <c r="D108" s="245" t="s">
        <v>675</v>
      </c>
      <c r="E108" s="19" t="s">
        <v>1</v>
      </c>
      <c r="F108" s="246">
        <v>2.3999999999999999</v>
      </c>
      <c r="G108" s="38"/>
      <c r="H108" s="39"/>
    </row>
    <row r="109" s="2" customFormat="1" ht="16.8" customHeight="1">
      <c r="A109" s="38"/>
      <c r="B109" s="39"/>
      <c r="C109" s="245" t="s">
        <v>1</v>
      </c>
      <c r="D109" s="245" t="s">
        <v>775</v>
      </c>
      <c r="E109" s="19" t="s">
        <v>1</v>
      </c>
      <c r="F109" s="246">
        <v>3.6000000000000001</v>
      </c>
      <c r="G109" s="38"/>
      <c r="H109" s="39"/>
    </row>
    <row r="110" s="2" customFormat="1" ht="16.8" customHeight="1">
      <c r="A110" s="38"/>
      <c r="B110" s="39"/>
      <c r="C110" s="245" t="s">
        <v>1</v>
      </c>
      <c r="D110" s="245" t="s">
        <v>677</v>
      </c>
      <c r="E110" s="19" t="s">
        <v>1</v>
      </c>
      <c r="F110" s="246">
        <v>-2.625</v>
      </c>
      <c r="G110" s="38"/>
      <c r="H110" s="39"/>
    </row>
    <row r="111" s="2" customFormat="1" ht="16.8" customHeight="1">
      <c r="A111" s="38"/>
      <c r="B111" s="39"/>
      <c r="C111" s="245" t="s">
        <v>1</v>
      </c>
      <c r="D111" s="245" t="s">
        <v>776</v>
      </c>
      <c r="E111" s="19" t="s">
        <v>1</v>
      </c>
      <c r="F111" s="246">
        <v>2.4529999999999998</v>
      </c>
      <c r="G111" s="38"/>
      <c r="H111" s="39"/>
    </row>
    <row r="112" s="2" customFormat="1" ht="16.8" customHeight="1">
      <c r="A112" s="38"/>
      <c r="B112" s="39"/>
      <c r="C112" s="245" t="s">
        <v>1</v>
      </c>
      <c r="D112" s="245" t="s">
        <v>777</v>
      </c>
      <c r="E112" s="19" t="s">
        <v>1</v>
      </c>
      <c r="F112" s="246">
        <v>30.879999999999999</v>
      </c>
      <c r="G112" s="38"/>
      <c r="H112" s="39"/>
    </row>
    <row r="113" s="2" customFormat="1" ht="16.8" customHeight="1">
      <c r="A113" s="38"/>
      <c r="B113" s="39"/>
      <c r="C113" s="245" t="s">
        <v>1</v>
      </c>
      <c r="D113" s="245" t="s">
        <v>775</v>
      </c>
      <c r="E113" s="19" t="s">
        <v>1</v>
      </c>
      <c r="F113" s="246">
        <v>3.6000000000000001</v>
      </c>
      <c r="G113" s="38"/>
      <c r="H113" s="39"/>
    </row>
    <row r="114" s="2" customFormat="1" ht="16.8" customHeight="1">
      <c r="A114" s="38"/>
      <c r="B114" s="39"/>
      <c r="C114" s="245" t="s">
        <v>1</v>
      </c>
      <c r="D114" s="245" t="s">
        <v>679</v>
      </c>
      <c r="E114" s="19" t="s">
        <v>1</v>
      </c>
      <c r="F114" s="246">
        <v>70.379999999999995</v>
      </c>
      <c r="G114" s="38"/>
      <c r="H114" s="39"/>
    </row>
    <row r="115" s="2" customFormat="1" ht="16.8" customHeight="1">
      <c r="A115" s="38"/>
      <c r="B115" s="39"/>
      <c r="C115" s="245" t="s">
        <v>1</v>
      </c>
      <c r="D115" s="245" t="s">
        <v>680</v>
      </c>
      <c r="E115" s="19" t="s">
        <v>1</v>
      </c>
      <c r="F115" s="246">
        <v>-3.3599999999999999</v>
      </c>
      <c r="G115" s="38"/>
      <c r="H115" s="39"/>
    </row>
    <row r="116" s="2" customFormat="1" ht="16.8" customHeight="1">
      <c r="A116" s="38"/>
      <c r="B116" s="39"/>
      <c r="C116" s="245" t="s">
        <v>1</v>
      </c>
      <c r="D116" s="245" t="s">
        <v>778</v>
      </c>
      <c r="E116" s="19" t="s">
        <v>1</v>
      </c>
      <c r="F116" s="246">
        <v>1.1599999999999999</v>
      </c>
      <c r="G116" s="38"/>
      <c r="H116" s="39"/>
    </row>
    <row r="117" s="2" customFormat="1" ht="16.8" customHeight="1">
      <c r="A117" s="38"/>
      <c r="B117" s="39"/>
      <c r="C117" s="245" t="s">
        <v>1</v>
      </c>
      <c r="D117" s="245" t="s">
        <v>681</v>
      </c>
      <c r="E117" s="19" t="s">
        <v>1</v>
      </c>
      <c r="F117" s="246">
        <v>-23</v>
      </c>
      <c r="G117" s="38"/>
      <c r="H117" s="39"/>
    </row>
    <row r="118" s="2" customFormat="1" ht="16.8" customHeight="1">
      <c r="A118" s="38"/>
      <c r="B118" s="39"/>
      <c r="C118" s="245" t="s">
        <v>1</v>
      </c>
      <c r="D118" s="245" t="s">
        <v>779</v>
      </c>
      <c r="E118" s="19" t="s">
        <v>1</v>
      </c>
      <c r="F118" s="246">
        <v>9.4499999999999993</v>
      </c>
      <c r="G118" s="38"/>
      <c r="H118" s="39"/>
    </row>
    <row r="119" s="2" customFormat="1" ht="16.8" customHeight="1">
      <c r="A119" s="38"/>
      <c r="B119" s="39"/>
      <c r="C119" s="245" t="s">
        <v>142</v>
      </c>
      <c r="D119" s="245" t="s">
        <v>682</v>
      </c>
      <c r="E119" s="19" t="s">
        <v>1</v>
      </c>
      <c r="F119" s="246">
        <v>94.938000000000002</v>
      </c>
      <c r="G119" s="38"/>
      <c r="H119" s="39"/>
    </row>
    <row r="120" s="2" customFormat="1" ht="16.8" customHeight="1">
      <c r="A120" s="38"/>
      <c r="B120" s="39"/>
      <c r="C120" s="247" t="s">
        <v>4012</v>
      </c>
      <c r="D120" s="38"/>
      <c r="E120" s="38"/>
      <c r="F120" s="38"/>
      <c r="G120" s="38"/>
      <c r="H120" s="39"/>
    </row>
    <row r="121" s="2" customFormat="1" ht="16.8" customHeight="1">
      <c r="A121" s="38"/>
      <c r="B121" s="39"/>
      <c r="C121" s="245" t="s">
        <v>772</v>
      </c>
      <c r="D121" s="245" t="s">
        <v>773</v>
      </c>
      <c r="E121" s="19" t="s">
        <v>355</v>
      </c>
      <c r="F121" s="246">
        <v>798.53899999999999</v>
      </c>
      <c r="G121" s="38"/>
      <c r="H121" s="39"/>
    </row>
    <row r="122" s="2" customFormat="1">
      <c r="A122" s="38"/>
      <c r="B122" s="39"/>
      <c r="C122" s="245" t="s">
        <v>1414</v>
      </c>
      <c r="D122" s="245" t="s">
        <v>1415</v>
      </c>
      <c r="E122" s="19" t="s">
        <v>355</v>
      </c>
      <c r="F122" s="246">
        <v>798.53899999999999</v>
      </c>
      <c r="G122" s="38"/>
      <c r="H122" s="39"/>
    </row>
    <row r="123" s="2" customFormat="1" ht="16.8" customHeight="1">
      <c r="A123" s="38"/>
      <c r="B123" s="39"/>
      <c r="C123" s="245" t="s">
        <v>1443</v>
      </c>
      <c r="D123" s="245" t="s">
        <v>1444</v>
      </c>
      <c r="E123" s="19" t="s">
        <v>355</v>
      </c>
      <c r="F123" s="246">
        <v>257.64999999999998</v>
      </c>
      <c r="G123" s="38"/>
      <c r="H123" s="39"/>
    </row>
    <row r="124" s="2" customFormat="1" ht="16.8" customHeight="1">
      <c r="A124" s="38"/>
      <c r="B124" s="39"/>
      <c r="C124" s="241" t="s">
        <v>145</v>
      </c>
      <c r="D124" s="242" t="s">
        <v>146</v>
      </c>
      <c r="E124" s="243" t="s">
        <v>1</v>
      </c>
      <c r="F124" s="244">
        <v>703.601</v>
      </c>
      <c r="G124" s="38"/>
      <c r="H124" s="39"/>
    </row>
    <row r="125" s="2" customFormat="1" ht="16.8" customHeight="1">
      <c r="A125" s="38"/>
      <c r="B125" s="39"/>
      <c r="C125" s="245" t="s">
        <v>1</v>
      </c>
      <c r="D125" s="245" t="s">
        <v>780</v>
      </c>
      <c r="E125" s="19" t="s">
        <v>1</v>
      </c>
      <c r="F125" s="246">
        <v>185.93199999999999</v>
      </c>
      <c r="G125" s="38"/>
      <c r="H125" s="39"/>
    </row>
    <row r="126" s="2" customFormat="1" ht="16.8" customHeight="1">
      <c r="A126" s="38"/>
      <c r="B126" s="39"/>
      <c r="C126" s="245" t="s">
        <v>1</v>
      </c>
      <c r="D126" s="245" t="s">
        <v>684</v>
      </c>
      <c r="E126" s="19" t="s">
        <v>1</v>
      </c>
      <c r="F126" s="246">
        <v>-35.575000000000003</v>
      </c>
      <c r="G126" s="38"/>
      <c r="H126" s="39"/>
    </row>
    <row r="127" s="2" customFormat="1" ht="16.8" customHeight="1">
      <c r="A127" s="38"/>
      <c r="B127" s="39"/>
      <c r="C127" s="245" t="s">
        <v>1</v>
      </c>
      <c r="D127" s="245" t="s">
        <v>685</v>
      </c>
      <c r="E127" s="19" t="s">
        <v>1</v>
      </c>
      <c r="F127" s="246">
        <v>-13.414999999999999</v>
      </c>
      <c r="G127" s="38"/>
      <c r="H127" s="39"/>
    </row>
    <row r="128" s="2" customFormat="1" ht="16.8" customHeight="1">
      <c r="A128" s="38"/>
      <c r="B128" s="39"/>
      <c r="C128" s="245" t="s">
        <v>1</v>
      </c>
      <c r="D128" s="245" t="s">
        <v>686</v>
      </c>
      <c r="E128" s="19" t="s">
        <v>1</v>
      </c>
      <c r="F128" s="246">
        <v>-22.050000000000001</v>
      </c>
      <c r="G128" s="38"/>
      <c r="H128" s="39"/>
    </row>
    <row r="129" s="2" customFormat="1" ht="16.8" customHeight="1">
      <c r="A129" s="38"/>
      <c r="B129" s="39"/>
      <c r="C129" s="245" t="s">
        <v>1</v>
      </c>
      <c r="D129" s="245" t="s">
        <v>687</v>
      </c>
      <c r="E129" s="19" t="s">
        <v>1</v>
      </c>
      <c r="F129" s="246">
        <v>-6.5099999999999998</v>
      </c>
      <c r="G129" s="38"/>
      <c r="H129" s="39"/>
    </row>
    <row r="130" s="2" customFormat="1" ht="16.8" customHeight="1">
      <c r="A130" s="38"/>
      <c r="B130" s="39"/>
      <c r="C130" s="245" t="s">
        <v>1</v>
      </c>
      <c r="D130" s="245" t="s">
        <v>781</v>
      </c>
      <c r="E130" s="19" t="s">
        <v>1</v>
      </c>
      <c r="F130" s="246">
        <v>3.1200000000000001</v>
      </c>
      <c r="G130" s="38"/>
      <c r="H130" s="39"/>
    </row>
    <row r="131" s="2" customFormat="1" ht="16.8" customHeight="1">
      <c r="A131" s="38"/>
      <c r="B131" s="39"/>
      <c r="C131" s="245" t="s">
        <v>1</v>
      </c>
      <c r="D131" s="245" t="s">
        <v>782</v>
      </c>
      <c r="E131" s="19" t="s">
        <v>1</v>
      </c>
      <c r="F131" s="246">
        <v>18.18</v>
      </c>
      <c r="G131" s="38"/>
      <c r="H131" s="39"/>
    </row>
    <row r="132" s="2" customFormat="1" ht="16.8" customHeight="1">
      <c r="A132" s="38"/>
      <c r="B132" s="39"/>
      <c r="C132" s="245" t="s">
        <v>1</v>
      </c>
      <c r="D132" s="245" t="s">
        <v>783</v>
      </c>
      <c r="E132" s="19" t="s">
        <v>1</v>
      </c>
      <c r="F132" s="246">
        <v>186.05199999999999</v>
      </c>
      <c r="G132" s="38"/>
      <c r="H132" s="39"/>
    </row>
    <row r="133" s="2" customFormat="1" ht="16.8" customHeight="1">
      <c r="A133" s="38"/>
      <c r="B133" s="39"/>
      <c r="C133" s="245" t="s">
        <v>1</v>
      </c>
      <c r="D133" s="245" t="s">
        <v>690</v>
      </c>
      <c r="E133" s="19" t="s">
        <v>1</v>
      </c>
      <c r="F133" s="246">
        <v>-3.036</v>
      </c>
      <c r="G133" s="38"/>
      <c r="H133" s="39"/>
    </row>
    <row r="134" s="2" customFormat="1" ht="16.8" customHeight="1">
      <c r="A134" s="38"/>
      <c r="B134" s="39"/>
      <c r="C134" s="245" t="s">
        <v>1</v>
      </c>
      <c r="D134" s="245" t="s">
        <v>784</v>
      </c>
      <c r="E134" s="19" t="s">
        <v>1</v>
      </c>
      <c r="F134" s="246">
        <v>1.0860000000000001</v>
      </c>
      <c r="G134" s="38"/>
      <c r="H134" s="39"/>
    </row>
    <row r="135" s="2" customFormat="1" ht="16.8" customHeight="1">
      <c r="A135" s="38"/>
      <c r="B135" s="39"/>
      <c r="C135" s="245" t="s">
        <v>1</v>
      </c>
      <c r="D135" s="245" t="s">
        <v>691</v>
      </c>
      <c r="E135" s="19" t="s">
        <v>1</v>
      </c>
      <c r="F135" s="246">
        <v>-10.295999999999999</v>
      </c>
      <c r="G135" s="38"/>
      <c r="H135" s="39"/>
    </row>
    <row r="136" s="2" customFormat="1" ht="16.8" customHeight="1">
      <c r="A136" s="38"/>
      <c r="B136" s="39"/>
      <c r="C136" s="245" t="s">
        <v>1</v>
      </c>
      <c r="D136" s="245" t="s">
        <v>785</v>
      </c>
      <c r="E136" s="19" t="s">
        <v>1</v>
      </c>
      <c r="F136" s="246">
        <v>3.9239999999999999</v>
      </c>
      <c r="G136" s="38"/>
      <c r="H136" s="39"/>
    </row>
    <row r="137" s="2" customFormat="1" ht="16.8" customHeight="1">
      <c r="A137" s="38"/>
      <c r="B137" s="39"/>
      <c r="C137" s="245" t="s">
        <v>1</v>
      </c>
      <c r="D137" s="245" t="s">
        <v>692</v>
      </c>
      <c r="E137" s="19" t="s">
        <v>1</v>
      </c>
      <c r="F137" s="246">
        <v>-1.147</v>
      </c>
      <c r="G137" s="38"/>
      <c r="H137" s="39"/>
    </row>
    <row r="138" s="2" customFormat="1" ht="16.8" customHeight="1">
      <c r="A138" s="38"/>
      <c r="B138" s="39"/>
      <c r="C138" s="245" t="s">
        <v>1</v>
      </c>
      <c r="D138" s="245" t="s">
        <v>786</v>
      </c>
      <c r="E138" s="19" t="s">
        <v>1</v>
      </c>
      <c r="F138" s="246">
        <v>0.64800000000000002</v>
      </c>
      <c r="G138" s="38"/>
      <c r="H138" s="39"/>
    </row>
    <row r="139" s="2" customFormat="1" ht="16.8" customHeight="1">
      <c r="A139" s="38"/>
      <c r="B139" s="39"/>
      <c r="C139" s="245" t="s">
        <v>1</v>
      </c>
      <c r="D139" s="245" t="s">
        <v>782</v>
      </c>
      <c r="E139" s="19" t="s">
        <v>1</v>
      </c>
      <c r="F139" s="246">
        <v>18.18</v>
      </c>
      <c r="G139" s="38"/>
      <c r="H139" s="39"/>
    </row>
    <row r="140" s="2" customFormat="1" ht="16.8" customHeight="1">
      <c r="A140" s="38"/>
      <c r="B140" s="39"/>
      <c r="C140" s="245" t="s">
        <v>1</v>
      </c>
      <c r="D140" s="245" t="s">
        <v>693</v>
      </c>
      <c r="E140" s="19" t="s">
        <v>1</v>
      </c>
      <c r="F140" s="246">
        <v>435.26799999999997</v>
      </c>
      <c r="G140" s="38"/>
      <c r="H140" s="39"/>
    </row>
    <row r="141" s="2" customFormat="1" ht="16.8" customHeight="1">
      <c r="A141" s="38"/>
      <c r="B141" s="39"/>
      <c r="C141" s="245" t="s">
        <v>1</v>
      </c>
      <c r="D141" s="245" t="s">
        <v>694</v>
      </c>
      <c r="E141" s="19" t="s">
        <v>1</v>
      </c>
      <c r="F141" s="246">
        <v>-7.0700000000000003</v>
      </c>
      <c r="G141" s="38"/>
      <c r="H141" s="39"/>
    </row>
    <row r="142" s="2" customFormat="1" ht="16.8" customHeight="1">
      <c r="A142" s="38"/>
      <c r="B142" s="39"/>
      <c r="C142" s="245" t="s">
        <v>1</v>
      </c>
      <c r="D142" s="245" t="s">
        <v>695</v>
      </c>
      <c r="E142" s="19" t="s">
        <v>1</v>
      </c>
      <c r="F142" s="246">
        <v>-11.039999999999999</v>
      </c>
      <c r="G142" s="38"/>
      <c r="H142" s="39"/>
    </row>
    <row r="143" s="2" customFormat="1" ht="16.8" customHeight="1">
      <c r="A143" s="38"/>
      <c r="B143" s="39"/>
      <c r="C143" s="245" t="s">
        <v>1</v>
      </c>
      <c r="D143" s="245" t="s">
        <v>696</v>
      </c>
      <c r="E143" s="19" t="s">
        <v>1</v>
      </c>
      <c r="F143" s="246">
        <v>-27.600000000000001</v>
      </c>
      <c r="G143" s="38"/>
      <c r="H143" s="39"/>
    </row>
    <row r="144" s="2" customFormat="1" ht="16.8" customHeight="1">
      <c r="A144" s="38"/>
      <c r="B144" s="39"/>
      <c r="C144" s="245" t="s">
        <v>1</v>
      </c>
      <c r="D144" s="245" t="s">
        <v>787</v>
      </c>
      <c r="E144" s="19" t="s">
        <v>1</v>
      </c>
      <c r="F144" s="246">
        <v>11.34</v>
      </c>
      <c r="G144" s="38"/>
      <c r="H144" s="39"/>
    </row>
    <row r="145" s="2" customFormat="1" ht="16.8" customHeight="1">
      <c r="A145" s="38"/>
      <c r="B145" s="39"/>
      <c r="C145" s="245" t="s">
        <v>1</v>
      </c>
      <c r="D145" s="245" t="s">
        <v>697</v>
      </c>
      <c r="E145" s="19" t="s">
        <v>1</v>
      </c>
      <c r="F145" s="246">
        <v>-20.183</v>
      </c>
      <c r="G145" s="38"/>
      <c r="H145" s="39"/>
    </row>
    <row r="146" s="2" customFormat="1" ht="16.8" customHeight="1">
      <c r="A146" s="38"/>
      <c r="B146" s="39"/>
      <c r="C146" s="245" t="s">
        <v>1</v>
      </c>
      <c r="D146" s="245" t="s">
        <v>788</v>
      </c>
      <c r="E146" s="19" t="s">
        <v>1</v>
      </c>
      <c r="F146" s="246">
        <v>8.3699999999999992</v>
      </c>
      <c r="G146" s="38"/>
      <c r="H146" s="39"/>
    </row>
    <row r="147" s="2" customFormat="1" ht="16.8" customHeight="1">
      <c r="A147" s="38"/>
      <c r="B147" s="39"/>
      <c r="C147" s="245" t="s">
        <v>1</v>
      </c>
      <c r="D147" s="245" t="s">
        <v>698</v>
      </c>
      <c r="E147" s="19" t="s">
        <v>1</v>
      </c>
      <c r="F147" s="246">
        <v>-3.2200000000000002</v>
      </c>
      <c r="G147" s="38"/>
      <c r="H147" s="39"/>
    </row>
    <row r="148" s="2" customFormat="1" ht="16.8" customHeight="1">
      <c r="A148" s="38"/>
      <c r="B148" s="39"/>
      <c r="C148" s="245" t="s">
        <v>1</v>
      </c>
      <c r="D148" s="245" t="s">
        <v>789</v>
      </c>
      <c r="E148" s="19" t="s">
        <v>1</v>
      </c>
      <c r="F148" s="246">
        <v>1.0129999999999999</v>
      </c>
      <c r="G148" s="38"/>
      <c r="H148" s="39"/>
    </row>
    <row r="149" s="2" customFormat="1" ht="16.8" customHeight="1">
      <c r="A149" s="38"/>
      <c r="B149" s="39"/>
      <c r="C149" s="245" t="s">
        <v>1</v>
      </c>
      <c r="D149" s="245" t="s">
        <v>699</v>
      </c>
      <c r="E149" s="19" t="s">
        <v>1</v>
      </c>
      <c r="F149" s="246">
        <v>-14.039999999999999</v>
      </c>
      <c r="G149" s="38"/>
      <c r="H149" s="39"/>
    </row>
    <row r="150" s="2" customFormat="1" ht="16.8" customHeight="1">
      <c r="A150" s="38"/>
      <c r="B150" s="39"/>
      <c r="C150" s="245" t="s">
        <v>1</v>
      </c>
      <c r="D150" s="245" t="s">
        <v>790</v>
      </c>
      <c r="E150" s="19" t="s">
        <v>1</v>
      </c>
      <c r="F150" s="246">
        <v>5.6699999999999999</v>
      </c>
      <c r="G150" s="38"/>
      <c r="H150" s="39"/>
    </row>
    <row r="151" s="2" customFormat="1" ht="16.8" customHeight="1">
      <c r="A151" s="38"/>
      <c r="B151" s="39"/>
      <c r="C151" s="245" t="s">
        <v>145</v>
      </c>
      <c r="D151" s="245" t="s">
        <v>700</v>
      </c>
      <c r="E151" s="19" t="s">
        <v>1</v>
      </c>
      <c r="F151" s="246">
        <v>703.601</v>
      </c>
      <c r="G151" s="38"/>
      <c r="H151" s="39"/>
    </row>
    <row r="152" s="2" customFormat="1" ht="16.8" customHeight="1">
      <c r="A152" s="38"/>
      <c r="B152" s="39"/>
      <c r="C152" s="247" t="s">
        <v>4012</v>
      </c>
      <c r="D152" s="38"/>
      <c r="E152" s="38"/>
      <c r="F152" s="38"/>
      <c r="G152" s="38"/>
      <c r="H152" s="39"/>
    </row>
    <row r="153" s="2" customFormat="1" ht="16.8" customHeight="1">
      <c r="A153" s="38"/>
      <c r="B153" s="39"/>
      <c r="C153" s="245" t="s">
        <v>772</v>
      </c>
      <c r="D153" s="245" t="s">
        <v>773</v>
      </c>
      <c r="E153" s="19" t="s">
        <v>355</v>
      </c>
      <c r="F153" s="246">
        <v>798.53899999999999</v>
      </c>
      <c r="G153" s="38"/>
      <c r="H153" s="39"/>
    </row>
    <row r="154" s="2" customFormat="1">
      <c r="A154" s="38"/>
      <c r="B154" s="39"/>
      <c r="C154" s="245" t="s">
        <v>1414</v>
      </c>
      <c r="D154" s="245" t="s">
        <v>1415</v>
      </c>
      <c r="E154" s="19" t="s">
        <v>355</v>
      </c>
      <c r="F154" s="246">
        <v>798.53899999999999</v>
      </c>
      <c r="G154" s="38"/>
      <c r="H154" s="39"/>
    </row>
    <row r="155" s="2" customFormat="1" ht="16.8" customHeight="1">
      <c r="A155" s="38"/>
      <c r="B155" s="39"/>
      <c r="C155" s="241" t="s">
        <v>148</v>
      </c>
      <c r="D155" s="242" t="s">
        <v>149</v>
      </c>
      <c r="E155" s="243" t="s">
        <v>1</v>
      </c>
      <c r="F155" s="244">
        <v>74.120000000000005</v>
      </c>
      <c r="G155" s="38"/>
      <c r="H155" s="39"/>
    </row>
    <row r="156" s="2" customFormat="1" ht="16.8" customHeight="1">
      <c r="A156" s="38"/>
      <c r="B156" s="39"/>
      <c r="C156" s="245" t="s">
        <v>1</v>
      </c>
      <c r="D156" s="245" t="s">
        <v>795</v>
      </c>
      <c r="E156" s="19" t="s">
        <v>1</v>
      </c>
      <c r="F156" s="246">
        <v>82.719999999999999</v>
      </c>
      <c r="G156" s="38"/>
      <c r="H156" s="39"/>
    </row>
    <row r="157" s="2" customFormat="1" ht="16.8" customHeight="1">
      <c r="A157" s="38"/>
      <c r="B157" s="39"/>
      <c r="C157" s="245" t="s">
        <v>1</v>
      </c>
      <c r="D157" s="245" t="s">
        <v>796</v>
      </c>
      <c r="E157" s="19" t="s">
        <v>1</v>
      </c>
      <c r="F157" s="246">
        <v>-8.5999999999999996</v>
      </c>
      <c r="G157" s="38"/>
      <c r="H157" s="39"/>
    </row>
    <row r="158" s="2" customFormat="1" ht="16.8" customHeight="1">
      <c r="A158" s="38"/>
      <c r="B158" s="39"/>
      <c r="C158" s="245" t="s">
        <v>148</v>
      </c>
      <c r="D158" s="245" t="s">
        <v>797</v>
      </c>
      <c r="E158" s="19" t="s">
        <v>1</v>
      </c>
      <c r="F158" s="246">
        <v>74.120000000000005</v>
      </c>
      <c r="G158" s="38"/>
      <c r="H158" s="39"/>
    </row>
    <row r="159" s="2" customFormat="1" ht="16.8" customHeight="1">
      <c r="A159" s="38"/>
      <c r="B159" s="39"/>
      <c r="C159" s="247" t="s">
        <v>4012</v>
      </c>
      <c r="D159" s="38"/>
      <c r="E159" s="38"/>
      <c r="F159" s="38"/>
      <c r="G159" s="38"/>
      <c r="H159" s="39"/>
    </row>
    <row r="160" s="2" customFormat="1" ht="16.8" customHeight="1">
      <c r="A160" s="38"/>
      <c r="B160" s="39"/>
      <c r="C160" s="245" t="s">
        <v>792</v>
      </c>
      <c r="D160" s="245" t="s">
        <v>793</v>
      </c>
      <c r="E160" s="19" t="s">
        <v>355</v>
      </c>
      <c r="F160" s="246">
        <v>484.07999999999998</v>
      </c>
      <c r="G160" s="38"/>
      <c r="H160" s="39"/>
    </row>
    <row r="161" s="2" customFormat="1" ht="16.8" customHeight="1">
      <c r="A161" s="38"/>
      <c r="B161" s="39"/>
      <c r="C161" s="245" t="s">
        <v>657</v>
      </c>
      <c r="D161" s="245" t="s">
        <v>658</v>
      </c>
      <c r="E161" s="19" t="s">
        <v>355</v>
      </c>
      <c r="F161" s="246">
        <v>1363.7560000000001</v>
      </c>
      <c r="G161" s="38"/>
      <c r="H161" s="39"/>
    </row>
    <row r="162" s="2" customFormat="1" ht="16.8" customHeight="1">
      <c r="A162" s="38"/>
      <c r="B162" s="39"/>
      <c r="C162" s="245" t="s">
        <v>811</v>
      </c>
      <c r="D162" s="245" t="s">
        <v>812</v>
      </c>
      <c r="E162" s="19" t="s">
        <v>355</v>
      </c>
      <c r="F162" s="246">
        <v>1363.7560000000001</v>
      </c>
      <c r="G162" s="38"/>
      <c r="H162" s="39"/>
    </row>
    <row r="163" s="2" customFormat="1">
      <c r="A163" s="38"/>
      <c r="B163" s="39"/>
      <c r="C163" s="245" t="s">
        <v>1418</v>
      </c>
      <c r="D163" s="245" t="s">
        <v>1419</v>
      </c>
      <c r="E163" s="19" t="s">
        <v>355</v>
      </c>
      <c r="F163" s="246">
        <v>484.07999999999998</v>
      </c>
      <c r="G163" s="38"/>
      <c r="H163" s="39"/>
    </row>
    <row r="164" s="2" customFormat="1" ht="16.8" customHeight="1">
      <c r="A164" s="38"/>
      <c r="B164" s="39"/>
      <c r="C164" s="245" t="s">
        <v>1443</v>
      </c>
      <c r="D164" s="245" t="s">
        <v>1444</v>
      </c>
      <c r="E164" s="19" t="s">
        <v>355</v>
      </c>
      <c r="F164" s="246">
        <v>257.64999999999998</v>
      </c>
      <c r="G164" s="38"/>
      <c r="H164" s="39"/>
    </row>
    <row r="165" s="2" customFormat="1" ht="16.8" customHeight="1">
      <c r="A165" s="38"/>
      <c r="B165" s="39"/>
      <c r="C165" s="241" t="s">
        <v>151</v>
      </c>
      <c r="D165" s="242" t="s">
        <v>152</v>
      </c>
      <c r="E165" s="243" t="s">
        <v>1</v>
      </c>
      <c r="F165" s="244">
        <v>409.95999999999998</v>
      </c>
      <c r="G165" s="38"/>
      <c r="H165" s="39"/>
    </row>
    <row r="166" s="2" customFormat="1" ht="16.8" customHeight="1">
      <c r="A166" s="38"/>
      <c r="B166" s="39"/>
      <c r="C166" s="245" t="s">
        <v>1</v>
      </c>
      <c r="D166" s="245" t="s">
        <v>798</v>
      </c>
      <c r="E166" s="19" t="s">
        <v>1</v>
      </c>
      <c r="F166" s="246">
        <v>452.892</v>
      </c>
      <c r="G166" s="38"/>
      <c r="H166" s="39"/>
    </row>
    <row r="167" s="2" customFormat="1" ht="16.8" customHeight="1">
      <c r="A167" s="38"/>
      <c r="B167" s="39"/>
      <c r="C167" s="245" t="s">
        <v>1</v>
      </c>
      <c r="D167" s="245" t="s">
        <v>799</v>
      </c>
      <c r="E167" s="19" t="s">
        <v>1</v>
      </c>
      <c r="F167" s="246">
        <v>-31.199999999999999</v>
      </c>
      <c r="G167" s="38"/>
      <c r="H167" s="39"/>
    </row>
    <row r="168" s="2" customFormat="1" ht="16.8" customHeight="1">
      <c r="A168" s="38"/>
      <c r="B168" s="39"/>
      <c r="C168" s="245" t="s">
        <v>1</v>
      </c>
      <c r="D168" s="245" t="s">
        <v>800</v>
      </c>
      <c r="E168" s="19" t="s">
        <v>1</v>
      </c>
      <c r="F168" s="246">
        <v>12.48</v>
      </c>
      <c r="G168" s="38"/>
      <c r="H168" s="39"/>
    </row>
    <row r="169" s="2" customFormat="1" ht="16.8" customHeight="1">
      <c r="A169" s="38"/>
      <c r="B169" s="39"/>
      <c r="C169" s="245" t="s">
        <v>1</v>
      </c>
      <c r="D169" s="245" t="s">
        <v>801</v>
      </c>
      <c r="E169" s="19" t="s">
        <v>1</v>
      </c>
      <c r="F169" s="246">
        <v>-37.799999999999997</v>
      </c>
      <c r="G169" s="38"/>
      <c r="H169" s="39"/>
    </row>
    <row r="170" s="2" customFormat="1" ht="16.8" customHeight="1">
      <c r="A170" s="38"/>
      <c r="B170" s="39"/>
      <c r="C170" s="245" t="s">
        <v>1</v>
      </c>
      <c r="D170" s="245" t="s">
        <v>802</v>
      </c>
      <c r="E170" s="19" t="s">
        <v>1</v>
      </c>
      <c r="F170" s="246">
        <v>14.67</v>
      </c>
      <c r="G170" s="38"/>
      <c r="H170" s="39"/>
    </row>
    <row r="171" s="2" customFormat="1" ht="16.8" customHeight="1">
      <c r="A171" s="38"/>
      <c r="B171" s="39"/>
      <c r="C171" s="245" t="s">
        <v>1</v>
      </c>
      <c r="D171" s="245" t="s">
        <v>803</v>
      </c>
      <c r="E171" s="19" t="s">
        <v>1</v>
      </c>
      <c r="F171" s="246">
        <v>-17.489999999999998</v>
      </c>
      <c r="G171" s="38"/>
      <c r="H171" s="39"/>
    </row>
    <row r="172" s="2" customFormat="1" ht="16.8" customHeight="1">
      <c r="A172" s="38"/>
      <c r="B172" s="39"/>
      <c r="C172" s="245" t="s">
        <v>1</v>
      </c>
      <c r="D172" s="245" t="s">
        <v>804</v>
      </c>
      <c r="E172" s="19" t="s">
        <v>1</v>
      </c>
      <c r="F172" s="246">
        <v>8.4480000000000004</v>
      </c>
      <c r="G172" s="38"/>
      <c r="H172" s="39"/>
    </row>
    <row r="173" s="2" customFormat="1" ht="16.8" customHeight="1">
      <c r="A173" s="38"/>
      <c r="B173" s="39"/>
      <c r="C173" s="245" t="s">
        <v>1</v>
      </c>
      <c r="D173" s="245" t="s">
        <v>805</v>
      </c>
      <c r="E173" s="19" t="s">
        <v>1</v>
      </c>
      <c r="F173" s="246">
        <v>-7.5599999999999996</v>
      </c>
      <c r="G173" s="38"/>
      <c r="H173" s="39"/>
    </row>
    <row r="174" s="2" customFormat="1" ht="16.8" customHeight="1">
      <c r="A174" s="38"/>
      <c r="B174" s="39"/>
      <c r="C174" s="245" t="s">
        <v>1</v>
      </c>
      <c r="D174" s="245" t="s">
        <v>806</v>
      </c>
      <c r="E174" s="19" t="s">
        <v>1</v>
      </c>
      <c r="F174" s="246">
        <v>7.0199999999999996</v>
      </c>
      <c r="G174" s="38"/>
      <c r="H174" s="39"/>
    </row>
    <row r="175" s="2" customFormat="1" ht="16.8" customHeight="1">
      <c r="A175" s="38"/>
      <c r="B175" s="39"/>
      <c r="C175" s="245" t="s">
        <v>1</v>
      </c>
      <c r="D175" s="245" t="s">
        <v>807</v>
      </c>
      <c r="E175" s="19" t="s">
        <v>1</v>
      </c>
      <c r="F175" s="246">
        <v>8.5</v>
      </c>
      <c r="G175" s="38"/>
      <c r="H175" s="39"/>
    </row>
    <row r="176" s="2" customFormat="1" ht="16.8" customHeight="1">
      <c r="A176" s="38"/>
      <c r="B176" s="39"/>
      <c r="C176" s="245" t="s">
        <v>151</v>
      </c>
      <c r="D176" s="245" t="s">
        <v>808</v>
      </c>
      <c r="E176" s="19" t="s">
        <v>1</v>
      </c>
      <c r="F176" s="246">
        <v>409.95999999999998</v>
      </c>
      <c r="G176" s="38"/>
      <c r="H176" s="39"/>
    </row>
    <row r="177" s="2" customFormat="1" ht="16.8" customHeight="1">
      <c r="A177" s="38"/>
      <c r="B177" s="39"/>
      <c r="C177" s="247" t="s">
        <v>4012</v>
      </c>
      <c r="D177" s="38"/>
      <c r="E177" s="38"/>
      <c r="F177" s="38"/>
      <c r="G177" s="38"/>
      <c r="H177" s="39"/>
    </row>
    <row r="178" s="2" customFormat="1" ht="16.8" customHeight="1">
      <c r="A178" s="38"/>
      <c r="B178" s="39"/>
      <c r="C178" s="245" t="s">
        <v>792</v>
      </c>
      <c r="D178" s="245" t="s">
        <v>793</v>
      </c>
      <c r="E178" s="19" t="s">
        <v>355</v>
      </c>
      <c r="F178" s="246">
        <v>484.07999999999998</v>
      </c>
      <c r="G178" s="38"/>
      <c r="H178" s="39"/>
    </row>
    <row r="179" s="2" customFormat="1" ht="16.8" customHeight="1">
      <c r="A179" s="38"/>
      <c r="B179" s="39"/>
      <c r="C179" s="245" t="s">
        <v>657</v>
      </c>
      <c r="D179" s="245" t="s">
        <v>658</v>
      </c>
      <c r="E179" s="19" t="s">
        <v>355</v>
      </c>
      <c r="F179" s="246">
        <v>1363.7560000000001</v>
      </c>
      <c r="G179" s="38"/>
      <c r="H179" s="39"/>
    </row>
    <row r="180" s="2" customFormat="1" ht="16.8" customHeight="1">
      <c r="A180" s="38"/>
      <c r="B180" s="39"/>
      <c r="C180" s="245" t="s">
        <v>811</v>
      </c>
      <c r="D180" s="245" t="s">
        <v>812</v>
      </c>
      <c r="E180" s="19" t="s">
        <v>355</v>
      </c>
      <c r="F180" s="246">
        <v>1363.7560000000001</v>
      </c>
      <c r="G180" s="38"/>
      <c r="H180" s="39"/>
    </row>
    <row r="181" s="2" customFormat="1">
      <c r="A181" s="38"/>
      <c r="B181" s="39"/>
      <c r="C181" s="245" t="s">
        <v>1418</v>
      </c>
      <c r="D181" s="245" t="s">
        <v>1419</v>
      </c>
      <c r="E181" s="19" t="s">
        <v>355</v>
      </c>
      <c r="F181" s="246">
        <v>484.07999999999998</v>
      </c>
      <c r="G181" s="38"/>
      <c r="H181" s="39"/>
    </row>
    <row r="182" s="2" customFormat="1" ht="16.8" customHeight="1">
      <c r="A182" s="38"/>
      <c r="B182" s="39"/>
      <c r="C182" s="241" t="s">
        <v>110</v>
      </c>
      <c r="D182" s="242" t="s">
        <v>111</v>
      </c>
      <c r="E182" s="243" t="s">
        <v>1</v>
      </c>
      <c r="F182" s="244">
        <v>4.2370000000000001</v>
      </c>
      <c r="G182" s="38"/>
      <c r="H182" s="39"/>
    </row>
    <row r="183" s="2" customFormat="1" ht="16.8" customHeight="1">
      <c r="A183" s="38"/>
      <c r="B183" s="39"/>
      <c r="C183" s="245" t="s">
        <v>1</v>
      </c>
      <c r="D183" s="245" t="s">
        <v>1496</v>
      </c>
      <c r="E183" s="19" t="s">
        <v>1</v>
      </c>
      <c r="F183" s="246">
        <v>4.2370000000000001</v>
      </c>
      <c r="G183" s="38"/>
      <c r="H183" s="39"/>
    </row>
    <row r="184" s="2" customFormat="1" ht="16.8" customHeight="1">
      <c r="A184" s="38"/>
      <c r="B184" s="39"/>
      <c r="C184" s="245" t="s">
        <v>110</v>
      </c>
      <c r="D184" s="245" t="s">
        <v>346</v>
      </c>
      <c r="E184" s="19" t="s">
        <v>1</v>
      </c>
      <c r="F184" s="246">
        <v>4.2370000000000001</v>
      </c>
      <c r="G184" s="38"/>
      <c r="H184" s="39"/>
    </row>
    <row r="185" s="2" customFormat="1" ht="16.8" customHeight="1">
      <c r="A185" s="38"/>
      <c r="B185" s="39"/>
      <c r="C185" s="247" t="s">
        <v>4012</v>
      </c>
      <c r="D185" s="38"/>
      <c r="E185" s="38"/>
      <c r="F185" s="38"/>
      <c r="G185" s="38"/>
      <c r="H185" s="39"/>
    </row>
    <row r="186" s="2" customFormat="1" ht="16.8" customHeight="1">
      <c r="A186" s="38"/>
      <c r="B186" s="39"/>
      <c r="C186" s="245" t="s">
        <v>1493</v>
      </c>
      <c r="D186" s="245" t="s">
        <v>1494</v>
      </c>
      <c r="E186" s="19" t="s">
        <v>355</v>
      </c>
      <c r="F186" s="246">
        <v>4.2370000000000001</v>
      </c>
      <c r="G186" s="38"/>
      <c r="H186" s="39"/>
    </row>
    <row r="187" s="2" customFormat="1" ht="16.8" customHeight="1">
      <c r="A187" s="38"/>
      <c r="B187" s="39"/>
      <c r="C187" s="245" t="s">
        <v>1509</v>
      </c>
      <c r="D187" s="245" t="s">
        <v>1510</v>
      </c>
      <c r="E187" s="19" t="s">
        <v>355</v>
      </c>
      <c r="F187" s="246">
        <v>4.2370000000000001</v>
      </c>
      <c r="G187" s="38"/>
      <c r="H187" s="39"/>
    </row>
    <row r="188" s="2" customFormat="1" ht="16.8" customHeight="1">
      <c r="A188" s="38"/>
      <c r="B188" s="39"/>
      <c r="C188" s="245" t="s">
        <v>1503</v>
      </c>
      <c r="D188" s="245" t="s">
        <v>1504</v>
      </c>
      <c r="E188" s="19" t="s">
        <v>349</v>
      </c>
      <c r="F188" s="246">
        <v>0.0030000000000000001</v>
      </c>
      <c r="G188" s="38"/>
      <c r="H188" s="39"/>
    </row>
    <row r="189" s="2" customFormat="1">
      <c r="A189" s="38"/>
      <c r="B189" s="39"/>
      <c r="C189" s="245" t="s">
        <v>1517</v>
      </c>
      <c r="D189" s="245" t="s">
        <v>1518</v>
      </c>
      <c r="E189" s="19" t="s">
        <v>355</v>
      </c>
      <c r="F189" s="246">
        <v>13.882</v>
      </c>
      <c r="G189" s="38"/>
      <c r="H189" s="39"/>
    </row>
    <row r="190" s="2" customFormat="1" ht="16.8" customHeight="1">
      <c r="A190" s="38"/>
      <c r="B190" s="39"/>
      <c r="C190" s="241" t="s">
        <v>113</v>
      </c>
      <c r="D190" s="242" t="s">
        <v>114</v>
      </c>
      <c r="E190" s="243" t="s">
        <v>1</v>
      </c>
      <c r="F190" s="244">
        <v>7.0380000000000003</v>
      </c>
      <c r="G190" s="38"/>
      <c r="H190" s="39"/>
    </row>
    <row r="191" s="2" customFormat="1" ht="16.8" customHeight="1">
      <c r="A191" s="38"/>
      <c r="B191" s="39"/>
      <c r="C191" s="245" t="s">
        <v>1</v>
      </c>
      <c r="D191" s="245" t="s">
        <v>1501</v>
      </c>
      <c r="E191" s="19" t="s">
        <v>1</v>
      </c>
      <c r="F191" s="246">
        <v>7.0380000000000003</v>
      </c>
      <c r="G191" s="38"/>
      <c r="H191" s="39"/>
    </row>
    <row r="192" s="2" customFormat="1" ht="16.8" customHeight="1">
      <c r="A192" s="38"/>
      <c r="B192" s="39"/>
      <c r="C192" s="245" t="s">
        <v>113</v>
      </c>
      <c r="D192" s="245" t="s">
        <v>346</v>
      </c>
      <c r="E192" s="19" t="s">
        <v>1</v>
      </c>
      <c r="F192" s="246">
        <v>7.0380000000000003</v>
      </c>
      <c r="G192" s="38"/>
      <c r="H192" s="39"/>
    </row>
    <row r="193" s="2" customFormat="1" ht="16.8" customHeight="1">
      <c r="A193" s="38"/>
      <c r="B193" s="39"/>
      <c r="C193" s="247" t="s">
        <v>4012</v>
      </c>
      <c r="D193" s="38"/>
      <c r="E193" s="38"/>
      <c r="F193" s="38"/>
      <c r="G193" s="38"/>
      <c r="H193" s="39"/>
    </row>
    <row r="194" s="2" customFormat="1" ht="16.8" customHeight="1">
      <c r="A194" s="38"/>
      <c r="B194" s="39"/>
      <c r="C194" s="245" t="s">
        <v>1498</v>
      </c>
      <c r="D194" s="245" t="s">
        <v>1499</v>
      </c>
      <c r="E194" s="19" t="s">
        <v>355</v>
      </c>
      <c r="F194" s="246">
        <v>7.0380000000000003</v>
      </c>
      <c r="G194" s="38"/>
      <c r="H194" s="39"/>
    </row>
    <row r="195" s="2" customFormat="1" ht="16.8" customHeight="1">
      <c r="A195" s="38"/>
      <c r="B195" s="39"/>
      <c r="C195" s="245" t="s">
        <v>1513</v>
      </c>
      <c r="D195" s="245" t="s">
        <v>1514</v>
      </c>
      <c r="E195" s="19" t="s">
        <v>355</v>
      </c>
      <c r="F195" s="246">
        <v>7.0380000000000003</v>
      </c>
      <c r="G195" s="38"/>
      <c r="H195" s="39"/>
    </row>
    <row r="196" s="2" customFormat="1" ht="16.8" customHeight="1">
      <c r="A196" s="38"/>
      <c r="B196" s="39"/>
      <c r="C196" s="245" t="s">
        <v>1503</v>
      </c>
      <c r="D196" s="245" t="s">
        <v>1504</v>
      </c>
      <c r="E196" s="19" t="s">
        <v>349</v>
      </c>
      <c r="F196" s="246">
        <v>0.0030000000000000001</v>
      </c>
      <c r="G196" s="38"/>
      <c r="H196" s="39"/>
    </row>
    <row r="197" s="2" customFormat="1">
      <c r="A197" s="38"/>
      <c r="B197" s="39"/>
      <c r="C197" s="245" t="s">
        <v>1517</v>
      </c>
      <c r="D197" s="245" t="s">
        <v>1518</v>
      </c>
      <c r="E197" s="19" t="s">
        <v>355</v>
      </c>
      <c r="F197" s="246">
        <v>13.882</v>
      </c>
      <c r="G197" s="38"/>
      <c r="H197" s="39"/>
    </row>
    <row r="198" s="2" customFormat="1" ht="16.8" customHeight="1">
      <c r="A198" s="38"/>
      <c r="B198" s="39"/>
      <c r="C198" s="241" t="s">
        <v>154</v>
      </c>
      <c r="D198" s="242" t="s">
        <v>155</v>
      </c>
      <c r="E198" s="243" t="s">
        <v>1</v>
      </c>
      <c r="F198" s="244">
        <v>59.494999999999997</v>
      </c>
      <c r="G198" s="38"/>
      <c r="H198" s="39"/>
    </row>
    <row r="199" s="2" customFormat="1" ht="16.8" customHeight="1">
      <c r="A199" s="38"/>
      <c r="B199" s="39"/>
      <c r="C199" s="245" t="s">
        <v>1</v>
      </c>
      <c r="D199" s="245" t="s">
        <v>648</v>
      </c>
      <c r="E199" s="19" t="s">
        <v>1</v>
      </c>
      <c r="F199" s="246">
        <v>0.59999999999999998</v>
      </c>
      <c r="G199" s="38"/>
      <c r="H199" s="39"/>
    </row>
    <row r="200" s="2" customFormat="1" ht="16.8" customHeight="1">
      <c r="A200" s="38"/>
      <c r="B200" s="39"/>
      <c r="C200" s="245" t="s">
        <v>1</v>
      </c>
      <c r="D200" s="245" t="s">
        <v>649</v>
      </c>
      <c r="E200" s="19" t="s">
        <v>1</v>
      </c>
      <c r="F200" s="246">
        <v>1.26</v>
      </c>
      <c r="G200" s="38"/>
      <c r="H200" s="39"/>
    </row>
    <row r="201" s="2" customFormat="1" ht="16.8" customHeight="1">
      <c r="A201" s="38"/>
      <c r="B201" s="39"/>
      <c r="C201" s="245" t="s">
        <v>1</v>
      </c>
      <c r="D201" s="245" t="s">
        <v>651</v>
      </c>
      <c r="E201" s="19" t="s">
        <v>1</v>
      </c>
      <c r="F201" s="246">
        <v>10.808</v>
      </c>
      <c r="G201" s="38"/>
      <c r="H201" s="39"/>
    </row>
    <row r="202" s="2" customFormat="1" ht="16.8" customHeight="1">
      <c r="A202" s="38"/>
      <c r="B202" s="39"/>
      <c r="C202" s="245" t="s">
        <v>1</v>
      </c>
      <c r="D202" s="245" t="s">
        <v>652</v>
      </c>
      <c r="E202" s="19" t="s">
        <v>1</v>
      </c>
      <c r="F202" s="246">
        <v>1.0800000000000001</v>
      </c>
      <c r="G202" s="38"/>
      <c r="H202" s="39"/>
    </row>
    <row r="203" s="2" customFormat="1" ht="16.8" customHeight="1">
      <c r="A203" s="38"/>
      <c r="B203" s="39"/>
      <c r="C203" s="245" t="s">
        <v>1</v>
      </c>
      <c r="D203" s="245" t="s">
        <v>654</v>
      </c>
      <c r="E203" s="19" t="s">
        <v>1</v>
      </c>
      <c r="F203" s="246">
        <v>45.747</v>
      </c>
      <c r="G203" s="38"/>
      <c r="H203" s="39"/>
    </row>
    <row r="204" s="2" customFormat="1" ht="16.8" customHeight="1">
      <c r="A204" s="38"/>
      <c r="B204" s="39"/>
      <c r="C204" s="245" t="s">
        <v>154</v>
      </c>
      <c r="D204" s="245" t="s">
        <v>656</v>
      </c>
      <c r="E204" s="19" t="s">
        <v>1</v>
      </c>
      <c r="F204" s="246">
        <v>59.494999999999997</v>
      </c>
      <c r="G204" s="38"/>
      <c r="H204" s="39"/>
    </row>
    <row r="205" s="2" customFormat="1" ht="16.8" customHeight="1">
      <c r="A205" s="38"/>
      <c r="B205" s="39"/>
      <c r="C205" s="247" t="s">
        <v>4012</v>
      </c>
      <c r="D205" s="38"/>
      <c r="E205" s="38"/>
      <c r="F205" s="38"/>
      <c r="G205" s="38"/>
      <c r="H205" s="39"/>
    </row>
    <row r="206" s="2" customFormat="1">
      <c r="A206" s="38"/>
      <c r="B206" s="39"/>
      <c r="C206" s="245" t="s">
        <v>663</v>
      </c>
      <c r="D206" s="245" t="s">
        <v>664</v>
      </c>
      <c r="E206" s="19" t="s">
        <v>355</v>
      </c>
      <c r="F206" s="246">
        <v>59.494999999999997</v>
      </c>
      <c r="G206" s="38"/>
      <c r="H206" s="39"/>
    </row>
    <row r="207" s="2" customFormat="1" ht="16.8" customHeight="1">
      <c r="A207" s="38"/>
      <c r="B207" s="39"/>
      <c r="C207" s="245" t="s">
        <v>657</v>
      </c>
      <c r="D207" s="245" t="s">
        <v>658</v>
      </c>
      <c r="E207" s="19" t="s">
        <v>355</v>
      </c>
      <c r="F207" s="246">
        <v>1363.7560000000001</v>
      </c>
      <c r="G207" s="38"/>
      <c r="H207" s="39"/>
    </row>
    <row r="208" s="2" customFormat="1">
      <c r="A208" s="38"/>
      <c r="B208" s="39"/>
      <c r="C208" s="245" t="s">
        <v>734</v>
      </c>
      <c r="D208" s="245" t="s">
        <v>735</v>
      </c>
      <c r="E208" s="19" t="s">
        <v>355</v>
      </c>
      <c r="F208" s="246">
        <v>816.84199999999998</v>
      </c>
      <c r="G208" s="38"/>
      <c r="H208" s="39"/>
    </row>
    <row r="209" s="2" customFormat="1" ht="16.8" customHeight="1">
      <c r="A209" s="38"/>
      <c r="B209" s="39"/>
      <c r="C209" s="245" t="s">
        <v>811</v>
      </c>
      <c r="D209" s="245" t="s">
        <v>812</v>
      </c>
      <c r="E209" s="19" t="s">
        <v>355</v>
      </c>
      <c r="F209" s="246">
        <v>1363.7560000000001</v>
      </c>
      <c r="G209" s="38"/>
      <c r="H209" s="39"/>
    </row>
    <row r="210" s="2" customFormat="1" ht="16.8" customHeight="1">
      <c r="A210" s="38"/>
      <c r="B210" s="39"/>
      <c r="C210" s="245" t="s">
        <v>667</v>
      </c>
      <c r="D210" s="245" t="s">
        <v>668</v>
      </c>
      <c r="E210" s="19" t="s">
        <v>355</v>
      </c>
      <c r="F210" s="246">
        <v>62.469999999999999</v>
      </c>
      <c r="G210" s="38"/>
      <c r="H210" s="39"/>
    </row>
    <row r="211" s="2" customFormat="1" ht="16.8" customHeight="1">
      <c r="A211" s="38"/>
      <c r="B211" s="39"/>
      <c r="C211" s="241" t="s">
        <v>156</v>
      </c>
      <c r="D211" s="242" t="s">
        <v>157</v>
      </c>
      <c r="E211" s="243" t="s">
        <v>1</v>
      </c>
      <c r="F211" s="244">
        <v>82.715000000000003</v>
      </c>
      <c r="G211" s="38"/>
      <c r="H211" s="39"/>
    </row>
    <row r="212" s="2" customFormat="1" ht="16.8" customHeight="1">
      <c r="A212" s="38"/>
      <c r="B212" s="39"/>
      <c r="C212" s="245" t="s">
        <v>1</v>
      </c>
      <c r="D212" s="245" t="s">
        <v>675</v>
      </c>
      <c r="E212" s="19" t="s">
        <v>1</v>
      </c>
      <c r="F212" s="246">
        <v>2.3999999999999999</v>
      </c>
      <c r="G212" s="38"/>
      <c r="H212" s="39"/>
    </row>
    <row r="213" s="2" customFormat="1" ht="16.8" customHeight="1">
      <c r="A213" s="38"/>
      <c r="B213" s="39"/>
      <c r="C213" s="245" t="s">
        <v>1</v>
      </c>
      <c r="D213" s="245" t="s">
        <v>676</v>
      </c>
      <c r="E213" s="19" t="s">
        <v>1</v>
      </c>
      <c r="F213" s="246">
        <v>3.8799999999999999</v>
      </c>
      <c r="G213" s="38"/>
      <c r="H213" s="39"/>
    </row>
    <row r="214" s="2" customFormat="1" ht="16.8" customHeight="1">
      <c r="A214" s="38"/>
      <c r="B214" s="39"/>
      <c r="C214" s="245" t="s">
        <v>1</v>
      </c>
      <c r="D214" s="245" t="s">
        <v>677</v>
      </c>
      <c r="E214" s="19" t="s">
        <v>1</v>
      </c>
      <c r="F214" s="246">
        <v>-2.625</v>
      </c>
      <c r="G214" s="38"/>
      <c r="H214" s="39"/>
    </row>
    <row r="215" s="2" customFormat="1" ht="16.8" customHeight="1">
      <c r="A215" s="38"/>
      <c r="B215" s="39"/>
      <c r="C215" s="245" t="s">
        <v>1</v>
      </c>
      <c r="D215" s="245" t="s">
        <v>678</v>
      </c>
      <c r="E215" s="19" t="s">
        <v>1</v>
      </c>
      <c r="F215" s="246">
        <v>31.16</v>
      </c>
      <c r="G215" s="38"/>
      <c r="H215" s="39"/>
    </row>
    <row r="216" s="2" customFormat="1" ht="16.8" customHeight="1">
      <c r="A216" s="38"/>
      <c r="B216" s="39"/>
      <c r="C216" s="245" t="s">
        <v>1</v>
      </c>
      <c r="D216" s="245" t="s">
        <v>676</v>
      </c>
      <c r="E216" s="19" t="s">
        <v>1</v>
      </c>
      <c r="F216" s="246">
        <v>3.8799999999999999</v>
      </c>
      <c r="G216" s="38"/>
      <c r="H216" s="39"/>
    </row>
    <row r="217" s="2" customFormat="1" ht="16.8" customHeight="1">
      <c r="A217" s="38"/>
      <c r="B217" s="39"/>
      <c r="C217" s="245" t="s">
        <v>1</v>
      </c>
      <c r="D217" s="245" t="s">
        <v>679</v>
      </c>
      <c r="E217" s="19" t="s">
        <v>1</v>
      </c>
      <c r="F217" s="246">
        <v>70.379999999999995</v>
      </c>
      <c r="G217" s="38"/>
      <c r="H217" s="39"/>
    </row>
    <row r="218" s="2" customFormat="1" ht="16.8" customHeight="1">
      <c r="A218" s="38"/>
      <c r="B218" s="39"/>
      <c r="C218" s="245" t="s">
        <v>1</v>
      </c>
      <c r="D218" s="245" t="s">
        <v>680</v>
      </c>
      <c r="E218" s="19" t="s">
        <v>1</v>
      </c>
      <c r="F218" s="246">
        <v>-3.3599999999999999</v>
      </c>
      <c r="G218" s="38"/>
      <c r="H218" s="39"/>
    </row>
    <row r="219" s="2" customFormat="1" ht="16.8" customHeight="1">
      <c r="A219" s="38"/>
      <c r="B219" s="39"/>
      <c r="C219" s="245" t="s">
        <v>1</v>
      </c>
      <c r="D219" s="245" t="s">
        <v>681</v>
      </c>
      <c r="E219" s="19" t="s">
        <v>1</v>
      </c>
      <c r="F219" s="246">
        <v>-23</v>
      </c>
      <c r="G219" s="38"/>
      <c r="H219" s="39"/>
    </row>
    <row r="220" s="2" customFormat="1" ht="16.8" customHeight="1">
      <c r="A220" s="38"/>
      <c r="B220" s="39"/>
      <c r="C220" s="245" t="s">
        <v>156</v>
      </c>
      <c r="D220" s="245" t="s">
        <v>682</v>
      </c>
      <c r="E220" s="19" t="s">
        <v>1</v>
      </c>
      <c r="F220" s="246">
        <v>82.715000000000003</v>
      </c>
      <c r="G220" s="38"/>
      <c r="H220" s="39"/>
    </row>
    <row r="221" s="2" customFormat="1" ht="16.8" customHeight="1">
      <c r="A221" s="38"/>
      <c r="B221" s="39"/>
      <c r="C221" s="247" t="s">
        <v>4012</v>
      </c>
      <c r="D221" s="38"/>
      <c r="E221" s="38"/>
      <c r="F221" s="38"/>
      <c r="G221" s="38"/>
      <c r="H221" s="39"/>
    </row>
    <row r="222" s="2" customFormat="1">
      <c r="A222" s="38"/>
      <c r="B222" s="39"/>
      <c r="C222" s="245" t="s">
        <v>672</v>
      </c>
      <c r="D222" s="245" t="s">
        <v>673</v>
      </c>
      <c r="E222" s="19" t="s">
        <v>355</v>
      </c>
      <c r="F222" s="246">
        <v>757.34699999999998</v>
      </c>
      <c r="G222" s="38"/>
      <c r="H222" s="39"/>
    </row>
    <row r="223" s="2" customFormat="1" ht="16.8" customHeight="1">
      <c r="A223" s="38"/>
      <c r="B223" s="39"/>
      <c r="C223" s="245" t="s">
        <v>657</v>
      </c>
      <c r="D223" s="245" t="s">
        <v>658</v>
      </c>
      <c r="E223" s="19" t="s">
        <v>355</v>
      </c>
      <c r="F223" s="246">
        <v>1363.7560000000001</v>
      </c>
      <c r="G223" s="38"/>
      <c r="H223" s="39"/>
    </row>
    <row r="224" s="2" customFormat="1">
      <c r="A224" s="38"/>
      <c r="B224" s="39"/>
      <c r="C224" s="245" t="s">
        <v>734</v>
      </c>
      <c r="D224" s="245" t="s">
        <v>735</v>
      </c>
      <c r="E224" s="19" t="s">
        <v>355</v>
      </c>
      <c r="F224" s="246">
        <v>816.84199999999998</v>
      </c>
      <c r="G224" s="38"/>
      <c r="H224" s="39"/>
    </row>
    <row r="225" s="2" customFormat="1" ht="16.8" customHeight="1">
      <c r="A225" s="38"/>
      <c r="B225" s="39"/>
      <c r="C225" s="245" t="s">
        <v>811</v>
      </c>
      <c r="D225" s="245" t="s">
        <v>812</v>
      </c>
      <c r="E225" s="19" t="s">
        <v>355</v>
      </c>
      <c r="F225" s="246">
        <v>1363.7560000000001</v>
      </c>
      <c r="G225" s="38"/>
      <c r="H225" s="39"/>
    </row>
    <row r="226" s="2" customFormat="1" ht="16.8" customHeight="1">
      <c r="A226" s="38"/>
      <c r="B226" s="39"/>
      <c r="C226" s="245" t="s">
        <v>702</v>
      </c>
      <c r="D226" s="245" t="s">
        <v>703</v>
      </c>
      <c r="E226" s="19" t="s">
        <v>355</v>
      </c>
      <c r="F226" s="246">
        <v>795.21500000000003</v>
      </c>
      <c r="G226" s="38"/>
      <c r="H226" s="39"/>
    </row>
    <row r="227" s="2" customFormat="1" ht="16.8" customHeight="1">
      <c r="A227" s="38"/>
      <c r="B227" s="39"/>
      <c r="C227" s="241" t="s">
        <v>159</v>
      </c>
      <c r="D227" s="242" t="s">
        <v>160</v>
      </c>
      <c r="E227" s="243" t="s">
        <v>1</v>
      </c>
      <c r="F227" s="244">
        <v>674.63199999999995</v>
      </c>
      <c r="G227" s="38"/>
      <c r="H227" s="39"/>
    </row>
    <row r="228" s="2" customFormat="1" ht="16.8" customHeight="1">
      <c r="A228" s="38"/>
      <c r="B228" s="39"/>
      <c r="C228" s="245" t="s">
        <v>1</v>
      </c>
      <c r="D228" s="245" t="s">
        <v>683</v>
      </c>
      <c r="E228" s="19" t="s">
        <v>1</v>
      </c>
      <c r="F228" s="246">
        <v>187.619</v>
      </c>
      <c r="G228" s="38"/>
      <c r="H228" s="39"/>
    </row>
    <row r="229" s="2" customFormat="1" ht="16.8" customHeight="1">
      <c r="A229" s="38"/>
      <c r="B229" s="39"/>
      <c r="C229" s="245" t="s">
        <v>1</v>
      </c>
      <c r="D229" s="245" t="s">
        <v>684</v>
      </c>
      <c r="E229" s="19" t="s">
        <v>1</v>
      </c>
      <c r="F229" s="246">
        <v>-35.575000000000003</v>
      </c>
      <c r="G229" s="38"/>
      <c r="H229" s="39"/>
    </row>
    <row r="230" s="2" customFormat="1" ht="16.8" customHeight="1">
      <c r="A230" s="38"/>
      <c r="B230" s="39"/>
      <c r="C230" s="245" t="s">
        <v>1</v>
      </c>
      <c r="D230" s="245" t="s">
        <v>685</v>
      </c>
      <c r="E230" s="19" t="s">
        <v>1</v>
      </c>
      <c r="F230" s="246">
        <v>-13.414999999999999</v>
      </c>
      <c r="G230" s="38"/>
      <c r="H230" s="39"/>
    </row>
    <row r="231" s="2" customFormat="1" ht="16.8" customHeight="1">
      <c r="A231" s="38"/>
      <c r="B231" s="39"/>
      <c r="C231" s="245" t="s">
        <v>1</v>
      </c>
      <c r="D231" s="245" t="s">
        <v>686</v>
      </c>
      <c r="E231" s="19" t="s">
        <v>1</v>
      </c>
      <c r="F231" s="246">
        <v>-22.050000000000001</v>
      </c>
      <c r="G231" s="38"/>
      <c r="H231" s="39"/>
    </row>
    <row r="232" s="2" customFormat="1" ht="16.8" customHeight="1">
      <c r="A232" s="38"/>
      <c r="B232" s="39"/>
      <c r="C232" s="245" t="s">
        <v>1</v>
      </c>
      <c r="D232" s="245" t="s">
        <v>687</v>
      </c>
      <c r="E232" s="19" t="s">
        <v>1</v>
      </c>
      <c r="F232" s="246">
        <v>-6.5099999999999998</v>
      </c>
      <c r="G232" s="38"/>
      <c r="H232" s="39"/>
    </row>
    <row r="233" s="2" customFormat="1" ht="16.8" customHeight="1">
      <c r="A233" s="38"/>
      <c r="B233" s="39"/>
      <c r="C233" s="245" t="s">
        <v>1</v>
      </c>
      <c r="D233" s="245" t="s">
        <v>688</v>
      </c>
      <c r="E233" s="19" t="s">
        <v>1</v>
      </c>
      <c r="F233" s="246">
        <v>19.594000000000001</v>
      </c>
      <c r="G233" s="38"/>
      <c r="H233" s="39"/>
    </row>
    <row r="234" s="2" customFormat="1" ht="16.8" customHeight="1">
      <c r="A234" s="38"/>
      <c r="B234" s="39"/>
      <c r="C234" s="245" t="s">
        <v>1</v>
      </c>
      <c r="D234" s="245" t="s">
        <v>689</v>
      </c>
      <c r="E234" s="19" t="s">
        <v>1</v>
      </c>
      <c r="F234" s="246">
        <v>187.739</v>
      </c>
      <c r="G234" s="38"/>
      <c r="H234" s="39"/>
    </row>
    <row r="235" s="2" customFormat="1" ht="16.8" customHeight="1">
      <c r="A235" s="38"/>
      <c r="B235" s="39"/>
      <c r="C235" s="245" t="s">
        <v>1</v>
      </c>
      <c r="D235" s="245" t="s">
        <v>690</v>
      </c>
      <c r="E235" s="19" t="s">
        <v>1</v>
      </c>
      <c r="F235" s="246">
        <v>-3.036</v>
      </c>
      <c r="G235" s="38"/>
      <c r="H235" s="39"/>
    </row>
    <row r="236" s="2" customFormat="1" ht="16.8" customHeight="1">
      <c r="A236" s="38"/>
      <c r="B236" s="39"/>
      <c r="C236" s="245" t="s">
        <v>1</v>
      </c>
      <c r="D236" s="245" t="s">
        <v>691</v>
      </c>
      <c r="E236" s="19" t="s">
        <v>1</v>
      </c>
      <c r="F236" s="246">
        <v>-10.295999999999999</v>
      </c>
      <c r="G236" s="38"/>
      <c r="H236" s="39"/>
    </row>
    <row r="237" s="2" customFormat="1" ht="16.8" customHeight="1">
      <c r="A237" s="38"/>
      <c r="B237" s="39"/>
      <c r="C237" s="245" t="s">
        <v>1</v>
      </c>
      <c r="D237" s="245" t="s">
        <v>692</v>
      </c>
      <c r="E237" s="19" t="s">
        <v>1</v>
      </c>
      <c r="F237" s="246">
        <v>-1.147</v>
      </c>
      <c r="G237" s="38"/>
      <c r="H237" s="39"/>
    </row>
    <row r="238" s="2" customFormat="1" ht="16.8" customHeight="1">
      <c r="A238" s="38"/>
      <c r="B238" s="39"/>
      <c r="C238" s="245" t="s">
        <v>1</v>
      </c>
      <c r="D238" s="245" t="s">
        <v>688</v>
      </c>
      <c r="E238" s="19" t="s">
        <v>1</v>
      </c>
      <c r="F238" s="246">
        <v>19.594000000000001</v>
      </c>
      <c r="G238" s="38"/>
      <c r="H238" s="39"/>
    </row>
    <row r="239" s="2" customFormat="1" ht="16.8" customHeight="1">
      <c r="A239" s="38"/>
      <c r="B239" s="39"/>
      <c r="C239" s="245" t="s">
        <v>1</v>
      </c>
      <c r="D239" s="245" t="s">
        <v>693</v>
      </c>
      <c r="E239" s="19" t="s">
        <v>1</v>
      </c>
      <c r="F239" s="246">
        <v>435.26799999999997</v>
      </c>
      <c r="G239" s="38"/>
      <c r="H239" s="39"/>
    </row>
    <row r="240" s="2" customFormat="1" ht="16.8" customHeight="1">
      <c r="A240" s="38"/>
      <c r="B240" s="39"/>
      <c r="C240" s="245" t="s">
        <v>1</v>
      </c>
      <c r="D240" s="245" t="s">
        <v>694</v>
      </c>
      <c r="E240" s="19" t="s">
        <v>1</v>
      </c>
      <c r="F240" s="246">
        <v>-7.0700000000000003</v>
      </c>
      <c r="G240" s="38"/>
      <c r="H240" s="39"/>
    </row>
    <row r="241" s="2" customFormat="1" ht="16.8" customHeight="1">
      <c r="A241" s="38"/>
      <c r="B241" s="39"/>
      <c r="C241" s="245" t="s">
        <v>1</v>
      </c>
      <c r="D241" s="245" t="s">
        <v>695</v>
      </c>
      <c r="E241" s="19" t="s">
        <v>1</v>
      </c>
      <c r="F241" s="246">
        <v>-11.039999999999999</v>
      </c>
      <c r="G241" s="38"/>
      <c r="H241" s="39"/>
    </row>
    <row r="242" s="2" customFormat="1" ht="16.8" customHeight="1">
      <c r="A242" s="38"/>
      <c r="B242" s="39"/>
      <c r="C242" s="245" t="s">
        <v>1</v>
      </c>
      <c r="D242" s="245" t="s">
        <v>696</v>
      </c>
      <c r="E242" s="19" t="s">
        <v>1</v>
      </c>
      <c r="F242" s="246">
        <v>-27.600000000000001</v>
      </c>
      <c r="G242" s="38"/>
      <c r="H242" s="39"/>
    </row>
    <row r="243" s="2" customFormat="1" ht="16.8" customHeight="1">
      <c r="A243" s="38"/>
      <c r="B243" s="39"/>
      <c r="C243" s="245" t="s">
        <v>1</v>
      </c>
      <c r="D243" s="245" t="s">
        <v>697</v>
      </c>
      <c r="E243" s="19" t="s">
        <v>1</v>
      </c>
      <c r="F243" s="246">
        <v>-20.183</v>
      </c>
      <c r="G243" s="38"/>
      <c r="H243" s="39"/>
    </row>
    <row r="244" s="2" customFormat="1" ht="16.8" customHeight="1">
      <c r="A244" s="38"/>
      <c r="B244" s="39"/>
      <c r="C244" s="245" t="s">
        <v>1</v>
      </c>
      <c r="D244" s="245" t="s">
        <v>698</v>
      </c>
      <c r="E244" s="19" t="s">
        <v>1</v>
      </c>
      <c r="F244" s="246">
        <v>-3.2200000000000002</v>
      </c>
      <c r="G244" s="38"/>
      <c r="H244" s="39"/>
    </row>
    <row r="245" s="2" customFormat="1" ht="16.8" customHeight="1">
      <c r="A245" s="38"/>
      <c r="B245" s="39"/>
      <c r="C245" s="245" t="s">
        <v>1</v>
      </c>
      <c r="D245" s="245" t="s">
        <v>699</v>
      </c>
      <c r="E245" s="19" t="s">
        <v>1</v>
      </c>
      <c r="F245" s="246">
        <v>-14.039999999999999</v>
      </c>
      <c r="G245" s="38"/>
      <c r="H245" s="39"/>
    </row>
    <row r="246" s="2" customFormat="1" ht="16.8" customHeight="1">
      <c r="A246" s="38"/>
      <c r="B246" s="39"/>
      <c r="C246" s="245" t="s">
        <v>159</v>
      </c>
      <c r="D246" s="245" t="s">
        <v>700</v>
      </c>
      <c r="E246" s="19" t="s">
        <v>1</v>
      </c>
      <c r="F246" s="246">
        <v>674.63199999999995</v>
      </c>
      <c r="G246" s="38"/>
      <c r="H246" s="39"/>
    </row>
    <row r="247" s="2" customFormat="1" ht="16.8" customHeight="1">
      <c r="A247" s="38"/>
      <c r="B247" s="39"/>
      <c r="C247" s="247" t="s">
        <v>4012</v>
      </c>
      <c r="D247" s="38"/>
      <c r="E247" s="38"/>
      <c r="F247" s="38"/>
      <c r="G247" s="38"/>
      <c r="H247" s="39"/>
    </row>
    <row r="248" s="2" customFormat="1">
      <c r="A248" s="38"/>
      <c r="B248" s="39"/>
      <c r="C248" s="245" t="s">
        <v>672</v>
      </c>
      <c r="D248" s="245" t="s">
        <v>673</v>
      </c>
      <c r="E248" s="19" t="s">
        <v>355</v>
      </c>
      <c r="F248" s="246">
        <v>757.34699999999998</v>
      </c>
      <c r="G248" s="38"/>
      <c r="H248" s="39"/>
    </row>
    <row r="249" s="2" customFormat="1" ht="16.8" customHeight="1">
      <c r="A249" s="38"/>
      <c r="B249" s="39"/>
      <c r="C249" s="245" t="s">
        <v>657</v>
      </c>
      <c r="D249" s="245" t="s">
        <v>658</v>
      </c>
      <c r="E249" s="19" t="s">
        <v>355</v>
      </c>
      <c r="F249" s="246">
        <v>1363.7560000000001</v>
      </c>
      <c r="G249" s="38"/>
      <c r="H249" s="39"/>
    </row>
    <row r="250" s="2" customFormat="1">
      <c r="A250" s="38"/>
      <c r="B250" s="39"/>
      <c r="C250" s="245" t="s">
        <v>734</v>
      </c>
      <c r="D250" s="245" t="s">
        <v>735</v>
      </c>
      <c r="E250" s="19" t="s">
        <v>355</v>
      </c>
      <c r="F250" s="246">
        <v>816.84199999999998</v>
      </c>
      <c r="G250" s="38"/>
      <c r="H250" s="39"/>
    </row>
    <row r="251" s="2" customFormat="1" ht="16.8" customHeight="1">
      <c r="A251" s="38"/>
      <c r="B251" s="39"/>
      <c r="C251" s="245" t="s">
        <v>811</v>
      </c>
      <c r="D251" s="245" t="s">
        <v>812</v>
      </c>
      <c r="E251" s="19" t="s">
        <v>355</v>
      </c>
      <c r="F251" s="246">
        <v>1363.7560000000001</v>
      </c>
      <c r="G251" s="38"/>
      <c r="H251" s="39"/>
    </row>
    <row r="252" s="2" customFormat="1" ht="16.8" customHeight="1">
      <c r="A252" s="38"/>
      <c r="B252" s="39"/>
      <c r="C252" s="245" t="s">
        <v>702</v>
      </c>
      <c r="D252" s="245" t="s">
        <v>703</v>
      </c>
      <c r="E252" s="19" t="s">
        <v>355</v>
      </c>
      <c r="F252" s="246">
        <v>795.21500000000003</v>
      </c>
      <c r="G252" s="38"/>
      <c r="H252" s="39"/>
    </row>
    <row r="253" s="2" customFormat="1" ht="16.8" customHeight="1">
      <c r="A253" s="38"/>
      <c r="B253" s="39"/>
      <c r="C253" s="241" t="s">
        <v>162</v>
      </c>
      <c r="D253" s="242" t="s">
        <v>163</v>
      </c>
      <c r="E253" s="243" t="s">
        <v>1</v>
      </c>
      <c r="F253" s="244">
        <v>303.26999999999998</v>
      </c>
      <c r="G253" s="38"/>
      <c r="H253" s="39"/>
    </row>
    <row r="254" s="2" customFormat="1" ht="16.8" customHeight="1">
      <c r="A254" s="38"/>
      <c r="B254" s="39"/>
      <c r="C254" s="245" t="s">
        <v>1</v>
      </c>
      <c r="D254" s="245" t="s">
        <v>710</v>
      </c>
      <c r="E254" s="19" t="s">
        <v>1</v>
      </c>
      <c r="F254" s="246">
        <v>20.800000000000001</v>
      </c>
      <c r="G254" s="38"/>
      <c r="H254" s="39"/>
    </row>
    <row r="255" s="2" customFormat="1" ht="16.8" customHeight="1">
      <c r="A255" s="38"/>
      <c r="B255" s="39"/>
      <c r="C255" s="245" t="s">
        <v>1</v>
      </c>
      <c r="D255" s="245" t="s">
        <v>711</v>
      </c>
      <c r="E255" s="19" t="s">
        <v>1</v>
      </c>
      <c r="F255" s="246">
        <v>7.2400000000000002</v>
      </c>
      <c r="G255" s="38"/>
      <c r="H255" s="39"/>
    </row>
    <row r="256" s="2" customFormat="1" ht="16.8" customHeight="1">
      <c r="A256" s="38"/>
      <c r="B256" s="39"/>
      <c r="C256" s="245" t="s">
        <v>1</v>
      </c>
      <c r="D256" s="245" t="s">
        <v>712</v>
      </c>
      <c r="E256" s="19" t="s">
        <v>1</v>
      </c>
      <c r="F256" s="246">
        <v>26.16</v>
      </c>
      <c r="G256" s="38"/>
      <c r="H256" s="39"/>
    </row>
    <row r="257" s="2" customFormat="1" ht="16.8" customHeight="1">
      <c r="A257" s="38"/>
      <c r="B257" s="39"/>
      <c r="C257" s="245" t="s">
        <v>1</v>
      </c>
      <c r="D257" s="245" t="s">
        <v>713</v>
      </c>
      <c r="E257" s="19" t="s">
        <v>1</v>
      </c>
      <c r="F257" s="246">
        <v>4.3200000000000003</v>
      </c>
      <c r="G257" s="38"/>
      <c r="H257" s="39"/>
    </row>
    <row r="258" s="2" customFormat="1" ht="16.8" customHeight="1">
      <c r="A258" s="38"/>
      <c r="B258" s="39"/>
      <c r="C258" s="245" t="s">
        <v>1</v>
      </c>
      <c r="D258" s="245" t="s">
        <v>714</v>
      </c>
      <c r="E258" s="19" t="s">
        <v>1</v>
      </c>
      <c r="F258" s="246">
        <v>5.7999999999999998</v>
      </c>
      <c r="G258" s="38"/>
      <c r="H258" s="39"/>
    </row>
    <row r="259" s="2" customFormat="1" ht="16.8" customHeight="1">
      <c r="A259" s="38"/>
      <c r="B259" s="39"/>
      <c r="C259" s="245" t="s">
        <v>1</v>
      </c>
      <c r="D259" s="245" t="s">
        <v>715</v>
      </c>
      <c r="E259" s="19" t="s">
        <v>1</v>
      </c>
      <c r="F259" s="246">
        <v>63</v>
      </c>
      <c r="G259" s="38"/>
      <c r="H259" s="39"/>
    </row>
    <row r="260" s="2" customFormat="1" ht="16.8" customHeight="1">
      <c r="A260" s="38"/>
      <c r="B260" s="39"/>
      <c r="C260" s="245" t="s">
        <v>1</v>
      </c>
      <c r="D260" s="245" t="s">
        <v>716</v>
      </c>
      <c r="E260" s="19" t="s">
        <v>1</v>
      </c>
      <c r="F260" s="246">
        <v>75.599999999999994</v>
      </c>
      <c r="G260" s="38"/>
      <c r="H260" s="39"/>
    </row>
    <row r="261" s="2" customFormat="1" ht="16.8" customHeight="1">
      <c r="A261" s="38"/>
      <c r="B261" s="39"/>
      <c r="C261" s="245" t="s">
        <v>1</v>
      </c>
      <c r="D261" s="245" t="s">
        <v>717</v>
      </c>
      <c r="E261" s="19" t="s">
        <v>1</v>
      </c>
      <c r="F261" s="246">
        <v>55.799999999999997</v>
      </c>
      <c r="G261" s="38"/>
      <c r="H261" s="39"/>
    </row>
    <row r="262" s="2" customFormat="1" ht="16.8" customHeight="1">
      <c r="A262" s="38"/>
      <c r="B262" s="39"/>
      <c r="C262" s="245" t="s">
        <v>1</v>
      </c>
      <c r="D262" s="245" t="s">
        <v>718</v>
      </c>
      <c r="E262" s="19" t="s">
        <v>1</v>
      </c>
      <c r="F262" s="246">
        <v>6.75</v>
      </c>
      <c r="G262" s="38"/>
      <c r="H262" s="39"/>
    </row>
    <row r="263" s="2" customFormat="1" ht="16.8" customHeight="1">
      <c r="A263" s="38"/>
      <c r="B263" s="39"/>
      <c r="C263" s="245" t="s">
        <v>1</v>
      </c>
      <c r="D263" s="245" t="s">
        <v>719</v>
      </c>
      <c r="E263" s="19" t="s">
        <v>1</v>
      </c>
      <c r="F263" s="246">
        <v>37.799999999999997</v>
      </c>
      <c r="G263" s="38"/>
      <c r="H263" s="39"/>
    </row>
    <row r="264" s="2" customFormat="1" ht="16.8" customHeight="1">
      <c r="A264" s="38"/>
      <c r="B264" s="39"/>
      <c r="C264" s="245" t="s">
        <v>162</v>
      </c>
      <c r="D264" s="245" t="s">
        <v>442</v>
      </c>
      <c r="E264" s="19" t="s">
        <v>1</v>
      </c>
      <c r="F264" s="246">
        <v>303.26999999999998</v>
      </c>
      <c r="G264" s="38"/>
      <c r="H264" s="39"/>
    </row>
    <row r="265" s="2" customFormat="1" ht="16.8" customHeight="1">
      <c r="A265" s="38"/>
      <c r="B265" s="39"/>
      <c r="C265" s="247" t="s">
        <v>4012</v>
      </c>
      <c r="D265" s="38"/>
      <c r="E265" s="38"/>
      <c r="F265" s="38"/>
      <c r="G265" s="38"/>
      <c r="H265" s="39"/>
    </row>
    <row r="266" s="2" customFormat="1">
      <c r="A266" s="38"/>
      <c r="B266" s="39"/>
      <c r="C266" s="245" t="s">
        <v>707</v>
      </c>
      <c r="D266" s="245" t="s">
        <v>708</v>
      </c>
      <c r="E266" s="19" t="s">
        <v>497</v>
      </c>
      <c r="F266" s="246">
        <v>303.26999999999998</v>
      </c>
      <c r="G266" s="38"/>
      <c r="H266" s="39"/>
    </row>
    <row r="267" s="2" customFormat="1" ht="16.8" customHeight="1">
      <c r="A267" s="38"/>
      <c r="B267" s="39"/>
      <c r="C267" s="245" t="s">
        <v>657</v>
      </c>
      <c r="D267" s="245" t="s">
        <v>658</v>
      </c>
      <c r="E267" s="19" t="s">
        <v>355</v>
      </c>
      <c r="F267" s="246">
        <v>1363.7560000000001</v>
      </c>
      <c r="G267" s="38"/>
      <c r="H267" s="39"/>
    </row>
    <row r="268" s="2" customFormat="1" ht="16.8" customHeight="1">
      <c r="A268" s="38"/>
      <c r="B268" s="39"/>
      <c r="C268" s="245" t="s">
        <v>748</v>
      </c>
      <c r="D268" s="245" t="s">
        <v>749</v>
      </c>
      <c r="E268" s="19" t="s">
        <v>497</v>
      </c>
      <c r="F268" s="246">
        <v>430.11000000000001</v>
      </c>
      <c r="G268" s="38"/>
      <c r="H268" s="39"/>
    </row>
    <row r="269" s="2" customFormat="1" ht="16.8" customHeight="1">
      <c r="A269" s="38"/>
      <c r="B269" s="39"/>
      <c r="C269" s="245" t="s">
        <v>811</v>
      </c>
      <c r="D269" s="245" t="s">
        <v>812</v>
      </c>
      <c r="E269" s="19" t="s">
        <v>355</v>
      </c>
      <c r="F269" s="246">
        <v>1363.7560000000001</v>
      </c>
      <c r="G269" s="38"/>
      <c r="H269" s="39"/>
    </row>
    <row r="270" s="2" customFormat="1" ht="16.8" customHeight="1">
      <c r="A270" s="38"/>
      <c r="B270" s="39"/>
      <c r="C270" s="245" t="s">
        <v>721</v>
      </c>
      <c r="D270" s="245" t="s">
        <v>722</v>
      </c>
      <c r="E270" s="19" t="s">
        <v>355</v>
      </c>
      <c r="F270" s="246">
        <v>66.718999999999994</v>
      </c>
      <c r="G270" s="38"/>
      <c r="H270" s="39"/>
    </row>
    <row r="271" s="2" customFormat="1" ht="16.8" customHeight="1">
      <c r="A271" s="38"/>
      <c r="B271" s="39"/>
      <c r="C271" s="245" t="s">
        <v>762</v>
      </c>
      <c r="D271" s="245" t="s">
        <v>763</v>
      </c>
      <c r="E271" s="19" t="s">
        <v>497</v>
      </c>
      <c r="F271" s="246">
        <v>324.15699999999998</v>
      </c>
      <c r="G271" s="38"/>
      <c r="H271" s="39"/>
    </row>
    <row r="272" s="2" customFormat="1" ht="16.8" customHeight="1">
      <c r="A272" s="38"/>
      <c r="B272" s="39"/>
      <c r="C272" s="241" t="s">
        <v>165</v>
      </c>
      <c r="D272" s="242" t="s">
        <v>166</v>
      </c>
      <c r="E272" s="243" t="s">
        <v>1</v>
      </c>
      <c r="F272" s="244">
        <v>5.4500000000000002</v>
      </c>
      <c r="G272" s="38"/>
      <c r="H272" s="39"/>
    </row>
    <row r="273" s="2" customFormat="1" ht="16.8" customHeight="1">
      <c r="A273" s="38"/>
      <c r="B273" s="39"/>
      <c r="C273" s="245" t="s">
        <v>1</v>
      </c>
      <c r="D273" s="245" t="s">
        <v>729</v>
      </c>
      <c r="E273" s="19" t="s">
        <v>1</v>
      </c>
      <c r="F273" s="246">
        <v>5.4500000000000002</v>
      </c>
      <c r="G273" s="38"/>
      <c r="H273" s="39"/>
    </row>
    <row r="274" s="2" customFormat="1" ht="16.8" customHeight="1">
      <c r="A274" s="38"/>
      <c r="B274" s="39"/>
      <c r="C274" s="245" t="s">
        <v>165</v>
      </c>
      <c r="D274" s="245" t="s">
        <v>442</v>
      </c>
      <c r="E274" s="19" t="s">
        <v>1</v>
      </c>
      <c r="F274" s="246">
        <v>5.4500000000000002</v>
      </c>
      <c r="G274" s="38"/>
      <c r="H274" s="39"/>
    </row>
    <row r="275" s="2" customFormat="1" ht="16.8" customHeight="1">
      <c r="A275" s="38"/>
      <c r="B275" s="39"/>
      <c r="C275" s="247" t="s">
        <v>4012</v>
      </c>
      <c r="D275" s="38"/>
      <c r="E275" s="38"/>
      <c r="F275" s="38"/>
      <c r="G275" s="38"/>
      <c r="H275" s="39"/>
    </row>
    <row r="276" s="2" customFormat="1">
      <c r="A276" s="38"/>
      <c r="B276" s="39"/>
      <c r="C276" s="245" t="s">
        <v>726</v>
      </c>
      <c r="D276" s="245" t="s">
        <v>727</v>
      </c>
      <c r="E276" s="19" t="s">
        <v>497</v>
      </c>
      <c r="F276" s="246">
        <v>5.4500000000000002</v>
      </c>
      <c r="G276" s="38"/>
      <c r="H276" s="39"/>
    </row>
    <row r="277" s="2" customFormat="1" ht="16.8" customHeight="1">
      <c r="A277" s="38"/>
      <c r="B277" s="39"/>
      <c r="C277" s="245" t="s">
        <v>657</v>
      </c>
      <c r="D277" s="245" t="s">
        <v>658</v>
      </c>
      <c r="E277" s="19" t="s">
        <v>355</v>
      </c>
      <c r="F277" s="246">
        <v>1363.7560000000001</v>
      </c>
      <c r="G277" s="38"/>
      <c r="H277" s="39"/>
    </row>
    <row r="278" s="2" customFormat="1" ht="16.8" customHeight="1">
      <c r="A278" s="38"/>
      <c r="B278" s="39"/>
      <c r="C278" s="245" t="s">
        <v>748</v>
      </c>
      <c r="D278" s="245" t="s">
        <v>749</v>
      </c>
      <c r="E278" s="19" t="s">
        <v>497</v>
      </c>
      <c r="F278" s="246">
        <v>430.11000000000001</v>
      </c>
      <c r="G278" s="38"/>
      <c r="H278" s="39"/>
    </row>
    <row r="279" s="2" customFormat="1" ht="16.8" customHeight="1">
      <c r="A279" s="38"/>
      <c r="B279" s="39"/>
      <c r="C279" s="245" t="s">
        <v>811</v>
      </c>
      <c r="D279" s="245" t="s">
        <v>812</v>
      </c>
      <c r="E279" s="19" t="s">
        <v>355</v>
      </c>
      <c r="F279" s="246">
        <v>1363.7560000000001</v>
      </c>
      <c r="G279" s="38"/>
      <c r="H279" s="39"/>
    </row>
    <row r="280" s="2" customFormat="1" ht="16.8" customHeight="1">
      <c r="A280" s="38"/>
      <c r="B280" s="39"/>
      <c r="C280" s="245" t="s">
        <v>721</v>
      </c>
      <c r="D280" s="245" t="s">
        <v>722</v>
      </c>
      <c r="E280" s="19" t="s">
        <v>355</v>
      </c>
      <c r="F280" s="246">
        <v>2.3980000000000001</v>
      </c>
      <c r="G280" s="38"/>
      <c r="H280" s="39"/>
    </row>
    <row r="281" s="2" customFormat="1" ht="16.8" customHeight="1">
      <c r="A281" s="38"/>
      <c r="B281" s="39"/>
      <c r="C281" s="245" t="s">
        <v>762</v>
      </c>
      <c r="D281" s="245" t="s">
        <v>763</v>
      </c>
      <c r="E281" s="19" t="s">
        <v>497</v>
      </c>
      <c r="F281" s="246">
        <v>324.15699999999998</v>
      </c>
      <c r="G281" s="38"/>
      <c r="H281" s="39"/>
    </row>
    <row r="282" s="2" customFormat="1" ht="16.8" customHeight="1">
      <c r="A282" s="38"/>
      <c r="B282" s="39"/>
      <c r="C282" s="241" t="s">
        <v>168</v>
      </c>
      <c r="D282" s="242" t="s">
        <v>169</v>
      </c>
      <c r="E282" s="243" t="s">
        <v>1</v>
      </c>
      <c r="F282" s="244">
        <v>71.359999999999999</v>
      </c>
      <c r="G282" s="38"/>
      <c r="H282" s="39"/>
    </row>
    <row r="283" s="2" customFormat="1" ht="16.8" customHeight="1">
      <c r="A283" s="38"/>
      <c r="B283" s="39"/>
      <c r="C283" s="245" t="s">
        <v>1</v>
      </c>
      <c r="D283" s="245" t="s">
        <v>741</v>
      </c>
      <c r="E283" s="19" t="s">
        <v>1</v>
      </c>
      <c r="F283" s="246">
        <v>71.359999999999999</v>
      </c>
      <c r="G283" s="38"/>
      <c r="H283" s="39"/>
    </row>
    <row r="284" s="2" customFormat="1" ht="16.8" customHeight="1">
      <c r="A284" s="38"/>
      <c r="B284" s="39"/>
      <c r="C284" s="245" t="s">
        <v>168</v>
      </c>
      <c r="D284" s="245" t="s">
        <v>346</v>
      </c>
      <c r="E284" s="19" t="s">
        <v>1</v>
      </c>
      <c r="F284" s="246">
        <v>71.359999999999999</v>
      </c>
      <c r="G284" s="38"/>
      <c r="H284" s="39"/>
    </row>
    <row r="285" s="2" customFormat="1" ht="16.8" customHeight="1">
      <c r="A285" s="38"/>
      <c r="B285" s="39"/>
      <c r="C285" s="247" t="s">
        <v>4012</v>
      </c>
      <c r="D285" s="38"/>
      <c r="E285" s="38"/>
      <c r="F285" s="38"/>
      <c r="G285" s="38"/>
      <c r="H285" s="39"/>
    </row>
    <row r="286" s="2" customFormat="1" ht="16.8" customHeight="1">
      <c r="A286" s="38"/>
      <c r="B286" s="39"/>
      <c r="C286" s="245" t="s">
        <v>738</v>
      </c>
      <c r="D286" s="245" t="s">
        <v>739</v>
      </c>
      <c r="E286" s="19" t="s">
        <v>497</v>
      </c>
      <c r="F286" s="246">
        <v>71.359999999999999</v>
      </c>
      <c r="G286" s="38"/>
      <c r="H286" s="39"/>
    </row>
    <row r="287" s="2" customFormat="1" ht="16.8" customHeight="1">
      <c r="A287" s="38"/>
      <c r="B287" s="39"/>
      <c r="C287" s="245" t="s">
        <v>743</v>
      </c>
      <c r="D287" s="245" t="s">
        <v>744</v>
      </c>
      <c r="E287" s="19" t="s">
        <v>497</v>
      </c>
      <c r="F287" s="246">
        <v>74.927999999999997</v>
      </c>
      <c r="G287" s="38"/>
      <c r="H287" s="39"/>
    </row>
    <row r="288" s="2" customFormat="1" ht="16.8" customHeight="1">
      <c r="A288" s="38"/>
      <c r="B288" s="39"/>
      <c r="C288" s="241" t="s">
        <v>171</v>
      </c>
      <c r="D288" s="242" t="s">
        <v>172</v>
      </c>
      <c r="E288" s="243" t="s">
        <v>1</v>
      </c>
      <c r="F288" s="244">
        <v>121.39</v>
      </c>
      <c r="G288" s="38"/>
      <c r="H288" s="39"/>
    </row>
    <row r="289" s="2" customFormat="1" ht="16.8" customHeight="1">
      <c r="A289" s="38"/>
      <c r="B289" s="39"/>
      <c r="C289" s="245" t="s">
        <v>1</v>
      </c>
      <c r="D289" s="245" t="s">
        <v>751</v>
      </c>
      <c r="E289" s="19" t="s">
        <v>1</v>
      </c>
      <c r="F289" s="246">
        <v>25.899999999999999</v>
      </c>
      <c r="G289" s="38"/>
      <c r="H289" s="39"/>
    </row>
    <row r="290" s="2" customFormat="1" ht="16.8" customHeight="1">
      <c r="A290" s="38"/>
      <c r="B290" s="39"/>
      <c r="C290" s="245" t="s">
        <v>1</v>
      </c>
      <c r="D290" s="245" t="s">
        <v>752</v>
      </c>
      <c r="E290" s="19" t="s">
        <v>1</v>
      </c>
      <c r="F290" s="246">
        <v>13.35</v>
      </c>
      <c r="G290" s="38"/>
      <c r="H290" s="39"/>
    </row>
    <row r="291" s="2" customFormat="1" ht="16.8" customHeight="1">
      <c r="A291" s="38"/>
      <c r="B291" s="39"/>
      <c r="C291" s="245" t="s">
        <v>1</v>
      </c>
      <c r="D291" s="245" t="s">
        <v>753</v>
      </c>
      <c r="E291" s="19" t="s">
        <v>1</v>
      </c>
      <c r="F291" s="246">
        <v>13.449999999999999</v>
      </c>
      <c r="G291" s="38"/>
      <c r="H291" s="39"/>
    </row>
    <row r="292" s="2" customFormat="1" ht="16.8" customHeight="1">
      <c r="A292" s="38"/>
      <c r="B292" s="39"/>
      <c r="C292" s="245" t="s">
        <v>1</v>
      </c>
      <c r="D292" s="245" t="s">
        <v>754</v>
      </c>
      <c r="E292" s="19" t="s">
        <v>1</v>
      </c>
      <c r="F292" s="246">
        <v>25.399999999999999</v>
      </c>
      <c r="G292" s="38"/>
      <c r="H292" s="39"/>
    </row>
    <row r="293" s="2" customFormat="1" ht="16.8" customHeight="1">
      <c r="A293" s="38"/>
      <c r="B293" s="39"/>
      <c r="C293" s="245" t="s">
        <v>1</v>
      </c>
      <c r="D293" s="245" t="s">
        <v>755</v>
      </c>
      <c r="E293" s="19" t="s">
        <v>1</v>
      </c>
      <c r="F293" s="246">
        <v>43.289999999999999</v>
      </c>
      <c r="G293" s="38"/>
      <c r="H293" s="39"/>
    </row>
    <row r="294" s="2" customFormat="1" ht="16.8" customHeight="1">
      <c r="A294" s="38"/>
      <c r="B294" s="39"/>
      <c r="C294" s="245" t="s">
        <v>171</v>
      </c>
      <c r="D294" s="245" t="s">
        <v>346</v>
      </c>
      <c r="E294" s="19" t="s">
        <v>1</v>
      </c>
      <c r="F294" s="246">
        <v>121.39</v>
      </c>
      <c r="G294" s="38"/>
      <c r="H294" s="39"/>
    </row>
    <row r="295" s="2" customFormat="1" ht="16.8" customHeight="1">
      <c r="A295" s="38"/>
      <c r="B295" s="39"/>
      <c r="C295" s="247" t="s">
        <v>4012</v>
      </c>
      <c r="D295" s="38"/>
      <c r="E295" s="38"/>
      <c r="F295" s="38"/>
      <c r="G295" s="38"/>
      <c r="H295" s="39"/>
    </row>
    <row r="296" s="2" customFormat="1" ht="16.8" customHeight="1">
      <c r="A296" s="38"/>
      <c r="B296" s="39"/>
      <c r="C296" s="245" t="s">
        <v>748</v>
      </c>
      <c r="D296" s="245" t="s">
        <v>749</v>
      </c>
      <c r="E296" s="19" t="s">
        <v>497</v>
      </c>
      <c r="F296" s="246">
        <v>430.11000000000001</v>
      </c>
      <c r="G296" s="38"/>
      <c r="H296" s="39"/>
    </row>
    <row r="297" s="2" customFormat="1" ht="16.8" customHeight="1">
      <c r="A297" s="38"/>
      <c r="B297" s="39"/>
      <c r="C297" s="245" t="s">
        <v>757</v>
      </c>
      <c r="D297" s="245" t="s">
        <v>758</v>
      </c>
      <c r="E297" s="19" t="s">
        <v>497</v>
      </c>
      <c r="F297" s="246">
        <v>127.45999999999999</v>
      </c>
      <c r="G297" s="38"/>
      <c r="H297" s="39"/>
    </row>
    <row r="298" s="2" customFormat="1" ht="16.8" customHeight="1">
      <c r="A298" s="38"/>
      <c r="B298" s="39"/>
      <c r="C298" s="241" t="s">
        <v>177</v>
      </c>
      <c r="D298" s="242" t="s">
        <v>178</v>
      </c>
      <c r="E298" s="243" t="s">
        <v>1</v>
      </c>
      <c r="F298" s="244">
        <v>735.25300000000004</v>
      </c>
      <c r="G298" s="38"/>
      <c r="H298" s="39"/>
    </row>
    <row r="299" s="2" customFormat="1" ht="16.8" customHeight="1">
      <c r="A299" s="38"/>
      <c r="B299" s="39"/>
      <c r="C299" s="245" t="s">
        <v>1</v>
      </c>
      <c r="D299" s="245" t="s">
        <v>1764</v>
      </c>
      <c r="E299" s="19" t="s">
        <v>1</v>
      </c>
      <c r="F299" s="246">
        <v>735.25300000000004</v>
      </c>
      <c r="G299" s="38"/>
      <c r="H299" s="39"/>
    </row>
    <row r="300" s="2" customFormat="1" ht="16.8" customHeight="1">
      <c r="A300" s="38"/>
      <c r="B300" s="39"/>
      <c r="C300" s="245" t="s">
        <v>177</v>
      </c>
      <c r="D300" s="245" t="s">
        <v>346</v>
      </c>
      <c r="E300" s="19" t="s">
        <v>1</v>
      </c>
      <c r="F300" s="246">
        <v>735.25300000000004</v>
      </c>
      <c r="G300" s="38"/>
      <c r="H300" s="39"/>
    </row>
    <row r="301" s="2" customFormat="1" ht="16.8" customHeight="1">
      <c r="A301" s="38"/>
      <c r="B301" s="39"/>
      <c r="C301" s="247" t="s">
        <v>4012</v>
      </c>
      <c r="D301" s="38"/>
      <c r="E301" s="38"/>
      <c r="F301" s="38"/>
      <c r="G301" s="38"/>
      <c r="H301" s="39"/>
    </row>
    <row r="302" s="2" customFormat="1">
      <c r="A302" s="38"/>
      <c r="B302" s="39"/>
      <c r="C302" s="245" t="s">
        <v>1761</v>
      </c>
      <c r="D302" s="245" t="s">
        <v>1762</v>
      </c>
      <c r="E302" s="19" t="s">
        <v>355</v>
      </c>
      <c r="F302" s="246">
        <v>735.25300000000004</v>
      </c>
      <c r="G302" s="38"/>
      <c r="H302" s="39"/>
    </row>
    <row r="303" s="2" customFormat="1">
      <c r="A303" s="38"/>
      <c r="B303" s="39"/>
      <c r="C303" s="245" t="s">
        <v>1630</v>
      </c>
      <c r="D303" s="245" t="s">
        <v>1631</v>
      </c>
      <c r="E303" s="19" t="s">
        <v>326</v>
      </c>
      <c r="F303" s="246">
        <v>86.587000000000003</v>
      </c>
      <c r="G303" s="38"/>
      <c r="H303" s="39"/>
    </row>
    <row r="304" s="2" customFormat="1" ht="16.8" customHeight="1">
      <c r="A304" s="38"/>
      <c r="B304" s="39"/>
      <c r="C304" s="245" t="s">
        <v>1792</v>
      </c>
      <c r="D304" s="245" t="s">
        <v>1793</v>
      </c>
      <c r="E304" s="19" t="s">
        <v>326</v>
      </c>
      <c r="F304" s="246">
        <v>26.016999999999999</v>
      </c>
      <c r="G304" s="38"/>
      <c r="H304" s="39"/>
    </row>
    <row r="305" s="2" customFormat="1">
      <c r="A305" s="38"/>
      <c r="B305" s="39"/>
      <c r="C305" s="245" t="s">
        <v>2272</v>
      </c>
      <c r="D305" s="245" t="s">
        <v>2273</v>
      </c>
      <c r="E305" s="19" t="s">
        <v>355</v>
      </c>
      <c r="F305" s="246">
        <v>735.25300000000004</v>
      </c>
      <c r="G305" s="38"/>
      <c r="H305" s="39"/>
    </row>
    <row r="306" s="2" customFormat="1" ht="16.8" customHeight="1">
      <c r="A306" s="38"/>
      <c r="B306" s="39"/>
      <c r="C306" s="245" t="s">
        <v>2286</v>
      </c>
      <c r="D306" s="245" t="s">
        <v>2287</v>
      </c>
      <c r="E306" s="19" t="s">
        <v>355</v>
      </c>
      <c r="F306" s="246">
        <v>735.25300000000004</v>
      </c>
      <c r="G306" s="38"/>
      <c r="H306" s="39"/>
    </row>
    <row r="307" s="2" customFormat="1">
      <c r="A307" s="38"/>
      <c r="B307" s="39"/>
      <c r="C307" s="245" t="s">
        <v>2276</v>
      </c>
      <c r="D307" s="245" t="s">
        <v>2277</v>
      </c>
      <c r="E307" s="19" t="s">
        <v>355</v>
      </c>
      <c r="F307" s="246">
        <v>808.77800000000002</v>
      </c>
      <c r="G307" s="38"/>
      <c r="H307" s="39"/>
    </row>
    <row r="308" s="2" customFormat="1" ht="16.8" customHeight="1">
      <c r="A308" s="38"/>
      <c r="B308" s="39"/>
      <c r="C308" s="245" t="s">
        <v>1766</v>
      </c>
      <c r="D308" s="245" t="s">
        <v>1767</v>
      </c>
      <c r="E308" s="19" t="s">
        <v>326</v>
      </c>
      <c r="F308" s="246">
        <v>25.881</v>
      </c>
      <c r="G308" s="38"/>
      <c r="H308" s="39"/>
    </row>
    <row r="309" s="2" customFormat="1" ht="16.8" customHeight="1">
      <c r="A309" s="38"/>
      <c r="B309" s="39"/>
      <c r="C309" s="245" t="s">
        <v>2290</v>
      </c>
      <c r="D309" s="245" t="s">
        <v>2291</v>
      </c>
      <c r="E309" s="19" t="s">
        <v>355</v>
      </c>
      <c r="F309" s="246">
        <v>808.77800000000002</v>
      </c>
      <c r="G309" s="38"/>
      <c r="H309" s="39"/>
    </row>
    <row r="310" s="2" customFormat="1" ht="16.8" customHeight="1">
      <c r="A310" s="38"/>
      <c r="B310" s="39"/>
      <c r="C310" s="241" t="s">
        <v>180</v>
      </c>
      <c r="D310" s="242" t="s">
        <v>181</v>
      </c>
      <c r="E310" s="243" t="s">
        <v>1</v>
      </c>
      <c r="F310" s="244">
        <v>572.60000000000002</v>
      </c>
      <c r="G310" s="38"/>
      <c r="H310" s="39"/>
    </row>
    <row r="311" s="2" customFormat="1" ht="16.8" customHeight="1">
      <c r="A311" s="38"/>
      <c r="B311" s="39"/>
      <c r="C311" s="245" t="s">
        <v>1</v>
      </c>
      <c r="D311" s="245" t="s">
        <v>1779</v>
      </c>
      <c r="E311" s="19" t="s">
        <v>1</v>
      </c>
      <c r="F311" s="246">
        <v>572.60000000000002</v>
      </c>
      <c r="G311" s="38"/>
      <c r="H311" s="39"/>
    </row>
    <row r="312" s="2" customFormat="1" ht="16.8" customHeight="1">
      <c r="A312" s="38"/>
      <c r="B312" s="39"/>
      <c r="C312" s="245" t="s">
        <v>180</v>
      </c>
      <c r="D312" s="245" t="s">
        <v>346</v>
      </c>
      <c r="E312" s="19" t="s">
        <v>1</v>
      </c>
      <c r="F312" s="246">
        <v>572.60000000000002</v>
      </c>
      <c r="G312" s="38"/>
      <c r="H312" s="39"/>
    </row>
    <row r="313" s="2" customFormat="1" ht="16.8" customHeight="1">
      <c r="A313" s="38"/>
      <c r="B313" s="39"/>
      <c r="C313" s="247" t="s">
        <v>4012</v>
      </c>
      <c r="D313" s="38"/>
      <c r="E313" s="38"/>
      <c r="F313" s="38"/>
      <c r="G313" s="38"/>
      <c r="H313" s="39"/>
    </row>
    <row r="314" s="2" customFormat="1" ht="16.8" customHeight="1">
      <c r="A314" s="38"/>
      <c r="B314" s="39"/>
      <c r="C314" s="245" t="s">
        <v>1776</v>
      </c>
      <c r="D314" s="245" t="s">
        <v>1777</v>
      </c>
      <c r="E314" s="19" t="s">
        <v>497</v>
      </c>
      <c r="F314" s="246">
        <v>629.60000000000002</v>
      </c>
      <c r="G314" s="38"/>
      <c r="H314" s="39"/>
    </row>
    <row r="315" s="2" customFormat="1">
      <c r="A315" s="38"/>
      <c r="B315" s="39"/>
      <c r="C315" s="245" t="s">
        <v>1630</v>
      </c>
      <c r="D315" s="245" t="s">
        <v>1631</v>
      </c>
      <c r="E315" s="19" t="s">
        <v>326</v>
      </c>
      <c r="F315" s="246">
        <v>86.587000000000003</v>
      </c>
      <c r="G315" s="38"/>
      <c r="H315" s="39"/>
    </row>
    <row r="316" s="2" customFormat="1" ht="16.8" customHeight="1">
      <c r="A316" s="38"/>
      <c r="B316" s="39"/>
      <c r="C316" s="245" t="s">
        <v>1792</v>
      </c>
      <c r="D316" s="245" t="s">
        <v>1793</v>
      </c>
      <c r="E316" s="19" t="s">
        <v>326</v>
      </c>
      <c r="F316" s="246">
        <v>26.016999999999999</v>
      </c>
      <c r="G316" s="38"/>
      <c r="H316" s="39"/>
    </row>
    <row r="317" s="2" customFormat="1" ht="16.8" customHeight="1">
      <c r="A317" s="38"/>
      <c r="B317" s="39"/>
      <c r="C317" s="245" t="s">
        <v>1782</v>
      </c>
      <c r="D317" s="245" t="s">
        <v>1783</v>
      </c>
      <c r="E317" s="19" t="s">
        <v>326</v>
      </c>
      <c r="F317" s="246">
        <v>2.2669999999999999</v>
      </c>
      <c r="G317" s="38"/>
      <c r="H317" s="39"/>
    </row>
    <row r="318" s="2" customFormat="1" ht="16.8" customHeight="1">
      <c r="A318" s="38"/>
      <c r="B318" s="39"/>
      <c r="C318" s="241" t="s">
        <v>183</v>
      </c>
      <c r="D318" s="242" t="s">
        <v>184</v>
      </c>
      <c r="E318" s="243" t="s">
        <v>1</v>
      </c>
      <c r="F318" s="244">
        <v>57</v>
      </c>
      <c r="G318" s="38"/>
      <c r="H318" s="39"/>
    </row>
    <row r="319" s="2" customFormat="1" ht="16.8" customHeight="1">
      <c r="A319" s="38"/>
      <c r="B319" s="39"/>
      <c r="C319" s="245" t="s">
        <v>1</v>
      </c>
      <c r="D319" s="245" t="s">
        <v>1780</v>
      </c>
      <c r="E319" s="19" t="s">
        <v>1</v>
      </c>
      <c r="F319" s="246">
        <v>57</v>
      </c>
      <c r="G319" s="38"/>
      <c r="H319" s="39"/>
    </row>
    <row r="320" s="2" customFormat="1" ht="16.8" customHeight="1">
      <c r="A320" s="38"/>
      <c r="B320" s="39"/>
      <c r="C320" s="245" t="s">
        <v>183</v>
      </c>
      <c r="D320" s="245" t="s">
        <v>346</v>
      </c>
      <c r="E320" s="19" t="s">
        <v>1</v>
      </c>
      <c r="F320" s="246">
        <v>57</v>
      </c>
      <c r="G320" s="38"/>
      <c r="H320" s="39"/>
    </row>
    <row r="321" s="2" customFormat="1" ht="16.8" customHeight="1">
      <c r="A321" s="38"/>
      <c r="B321" s="39"/>
      <c r="C321" s="247" t="s">
        <v>4012</v>
      </c>
      <c r="D321" s="38"/>
      <c r="E321" s="38"/>
      <c r="F321" s="38"/>
      <c r="G321" s="38"/>
      <c r="H321" s="39"/>
    </row>
    <row r="322" s="2" customFormat="1" ht="16.8" customHeight="1">
      <c r="A322" s="38"/>
      <c r="B322" s="39"/>
      <c r="C322" s="245" t="s">
        <v>1776</v>
      </c>
      <c r="D322" s="245" t="s">
        <v>1777</v>
      </c>
      <c r="E322" s="19" t="s">
        <v>497</v>
      </c>
      <c r="F322" s="246">
        <v>629.60000000000002</v>
      </c>
      <c r="G322" s="38"/>
      <c r="H322" s="39"/>
    </row>
    <row r="323" s="2" customFormat="1">
      <c r="A323" s="38"/>
      <c r="B323" s="39"/>
      <c r="C323" s="245" t="s">
        <v>1630</v>
      </c>
      <c r="D323" s="245" t="s">
        <v>1631</v>
      </c>
      <c r="E323" s="19" t="s">
        <v>326</v>
      </c>
      <c r="F323" s="246">
        <v>86.587000000000003</v>
      </c>
      <c r="G323" s="38"/>
      <c r="H323" s="39"/>
    </row>
    <row r="324" s="2" customFormat="1" ht="16.8" customHeight="1">
      <c r="A324" s="38"/>
      <c r="B324" s="39"/>
      <c r="C324" s="245" t="s">
        <v>1792</v>
      </c>
      <c r="D324" s="245" t="s">
        <v>1793</v>
      </c>
      <c r="E324" s="19" t="s">
        <v>326</v>
      </c>
      <c r="F324" s="246">
        <v>26.016999999999999</v>
      </c>
      <c r="G324" s="38"/>
      <c r="H324" s="39"/>
    </row>
    <row r="325" s="2" customFormat="1" ht="16.8" customHeight="1">
      <c r="A325" s="38"/>
      <c r="B325" s="39"/>
      <c r="C325" s="245" t="s">
        <v>1787</v>
      </c>
      <c r="D325" s="245" t="s">
        <v>1788</v>
      </c>
      <c r="E325" s="19" t="s">
        <v>326</v>
      </c>
      <c r="F325" s="246">
        <v>0.46999999999999997</v>
      </c>
      <c r="G325" s="38"/>
      <c r="H325" s="39"/>
    </row>
    <row r="326" s="2" customFormat="1" ht="16.8" customHeight="1">
      <c r="A326" s="38"/>
      <c r="B326" s="39"/>
      <c r="C326" s="241" t="s">
        <v>186</v>
      </c>
      <c r="D326" s="242" t="s">
        <v>187</v>
      </c>
      <c r="E326" s="243" t="s">
        <v>1</v>
      </c>
      <c r="F326" s="244">
        <v>180.90000000000001</v>
      </c>
      <c r="G326" s="38"/>
      <c r="H326" s="39"/>
    </row>
    <row r="327" s="2" customFormat="1" ht="16.8" customHeight="1">
      <c r="A327" s="38"/>
      <c r="B327" s="39"/>
      <c r="C327" s="245" t="s">
        <v>1</v>
      </c>
      <c r="D327" s="245" t="s">
        <v>1681</v>
      </c>
      <c r="E327" s="19" t="s">
        <v>1</v>
      </c>
      <c r="F327" s="246">
        <v>48.399999999999999</v>
      </c>
      <c r="G327" s="38"/>
      <c r="H327" s="39"/>
    </row>
    <row r="328" s="2" customFormat="1" ht="16.8" customHeight="1">
      <c r="A328" s="38"/>
      <c r="B328" s="39"/>
      <c r="C328" s="245" t="s">
        <v>1</v>
      </c>
      <c r="D328" s="245" t="s">
        <v>1682</v>
      </c>
      <c r="E328" s="19" t="s">
        <v>1</v>
      </c>
      <c r="F328" s="246">
        <v>43.799999999999997</v>
      </c>
      <c r="G328" s="38"/>
      <c r="H328" s="39"/>
    </row>
    <row r="329" s="2" customFormat="1" ht="16.8" customHeight="1">
      <c r="A329" s="38"/>
      <c r="B329" s="39"/>
      <c r="C329" s="245" t="s">
        <v>1</v>
      </c>
      <c r="D329" s="245" t="s">
        <v>1683</v>
      </c>
      <c r="E329" s="19" t="s">
        <v>1</v>
      </c>
      <c r="F329" s="246">
        <v>37</v>
      </c>
      <c r="G329" s="38"/>
      <c r="H329" s="39"/>
    </row>
    <row r="330" s="2" customFormat="1" ht="16.8" customHeight="1">
      <c r="A330" s="38"/>
      <c r="B330" s="39"/>
      <c r="C330" s="245" t="s">
        <v>1</v>
      </c>
      <c r="D330" s="245" t="s">
        <v>1684</v>
      </c>
      <c r="E330" s="19" t="s">
        <v>1</v>
      </c>
      <c r="F330" s="246">
        <v>39.5</v>
      </c>
      <c r="G330" s="38"/>
      <c r="H330" s="39"/>
    </row>
    <row r="331" s="2" customFormat="1" ht="16.8" customHeight="1">
      <c r="A331" s="38"/>
      <c r="B331" s="39"/>
      <c r="C331" s="245" t="s">
        <v>1</v>
      </c>
      <c r="D331" s="245" t="s">
        <v>1685</v>
      </c>
      <c r="E331" s="19" t="s">
        <v>1</v>
      </c>
      <c r="F331" s="246">
        <v>12.199999999999999</v>
      </c>
      <c r="G331" s="38"/>
      <c r="H331" s="39"/>
    </row>
    <row r="332" s="2" customFormat="1" ht="16.8" customHeight="1">
      <c r="A332" s="38"/>
      <c r="B332" s="39"/>
      <c r="C332" s="245" t="s">
        <v>186</v>
      </c>
      <c r="D332" s="245" t="s">
        <v>1686</v>
      </c>
      <c r="E332" s="19" t="s">
        <v>1</v>
      </c>
      <c r="F332" s="246">
        <v>180.90000000000001</v>
      </c>
      <c r="G332" s="38"/>
      <c r="H332" s="39"/>
    </row>
    <row r="333" s="2" customFormat="1" ht="16.8" customHeight="1">
      <c r="A333" s="38"/>
      <c r="B333" s="39"/>
      <c r="C333" s="247" t="s">
        <v>4012</v>
      </c>
      <c r="D333" s="38"/>
      <c r="E333" s="38"/>
      <c r="F333" s="38"/>
      <c r="G333" s="38"/>
      <c r="H333" s="39"/>
    </row>
    <row r="334" s="2" customFormat="1" ht="16.8" customHeight="1">
      <c r="A334" s="38"/>
      <c r="B334" s="39"/>
      <c r="C334" s="245" t="s">
        <v>1678</v>
      </c>
      <c r="D334" s="245" t="s">
        <v>1679</v>
      </c>
      <c r="E334" s="19" t="s">
        <v>497</v>
      </c>
      <c r="F334" s="246">
        <v>180.90000000000001</v>
      </c>
      <c r="G334" s="38"/>
      <c r="H334" s="39"/>
    </row>
    <row r="335" s="2" customFormat="1">
      <c r="A335" s="38"/>
      <c r="B335" s="39"/>
      <c r="C335" s="245" t="s">
        <v>1630</v>
      </c>
      <c r="D335" s="245" t="s">
        <v>1631</v>
      </c>
      <c r="E335" s="19" t="s">
        <v>326</v>
      </c>
      <c r="F335" s="246">
        <v>86.587000000000003</v>
      </c>
      <c r="G335" s="38"/>
      <c r="H335" s="39"/>
    </row>
    <row r="336" s="2" customFormat="1" ht="16.8" customHeight="1">
      <c r="A336" s="38"/>
      <c r="B336" s="39"/>
      <c r="C336" s="245" t="s">
        <v>1693</v>
      </c>
      <c r="D336" s="245" t="s">
        <v>1694</v>
      </c>
      <c r="E336" s="19" t="s">
        <v>326</v>
      </c>
      <c r="F336" s="246">
        <v>2.5329999999999999</v>
      </c>
      <c r="G336" s="38"/>
      <c r="H336" s="39"/>
    </row>
    <row r="337" s="2" customFormat="1" ht="16.8" customHeight="1">
      <c r="A337" s="38"/>
      <c r="B337" s="39"/>
      <c r="C337" s="245" t="s">
        <v>1688</v>
      </c>
      <c r="D337" s="245" t="s">
        <v>1689</v>
      </c>
      <c r="E337" s="19" t="s">
        <v>326</v>
      </c>
      <c r="F337" s="246">
        <v>2.786</v>
      </c>
      <c r="G337" s="38"/>
      <c r="H337" s="39"/>
    </row>
    <row r="338" s="2" customFormat="1" ht="16.8" customHeight="1">
      <c r="A338" s="38"/>
      <c r="B338" s="39"/>
      <c r="C338" s="241" t="s">
        <v>189</v>
      </c>
      <c r="D338" s="242" t="s">
        <v>190</v>
      </c>
      <c r="E338" s="243" t="s">
        <v>1</v>
      </c>
      <c r="F338" s="244">
        <v>214.566</v>
      </c>
      <c r="G338" s="38"/>
      <c r="H338" s="39"/>
    </row>
    <row r="339" s="2" customFormat="1" ht="16.8" customHeight="1">
      <c r="A339" s="38"/>
      <c r="B339" s="39"/>
      <c r="C339" s="245" t="s">
        <v>1</v>
      </c>
      <c r="D339" s="245" t="s">
        <v>1799</v>
      </c>
      <c r="E339" s="19" t="s">
        <v>1</v>
      </c>
      <c r="F339" s="246">
        <v>57.194000000000003</v>
      </c>
      <c r="G339" s="38"/>
      <c r="H339" s="39"/>
    </row>
    <row r="340" s="2" customFormat="1" ht="16.8" customHeight="1">
      <c r="A340" s="38"/>
      <c r="B340" s="39"/>
      <c r="C340" s="245" t="s">
        <v>1</v>
      </c>
      <c r="D340" s="245" t="s">
        <v>1800</v>
      </c>
      <c r="E340" s="19" t="s">
        <v>1</v>
      </c>
      <c r="F340" s="246">
        <v>50.892000000000003</v>
      </c>
      <c r="G340" s="38"/>
      <c r="H340" s="39"/>
    </row>
    <row r="341" s="2" customFormat="1" ht="16.8" customHeight="1">
      <c r="A341" s="38"/>
      <c r="B341" s="39"/>
      <c r="C341" s="245" t="s">
        <v>1</v>
      </c>
      <c r="D341" s="245" t="s">
        <v>1801</v>
      </c>
      <c r="E341" s="19" t="s">
        <v>1</v>
      </c>
      <c r="F341" s="246">
        <v>40.392000000000003</v>
      </c>
      <c r="G341" s="38"/>
      <c r="H341" s="39"/>
    </row>
    <row r="342" s="2" customFormat="1" ht="16.8" customHeight="1">
      <c r="A342" s="38"/>
      <c r="B342" s="39"/>
      <c r="C342" s="245" t="s">
        <v>1</v>
      </c>
      <c r="D342" s="245" t="s">
        <v>1802</v>
      </c>
      <c r="E342" s="19" t="s">
        <v>1</v>
      </c>
      <c r="F342" s="246">
        <v>50.594000000000001</v>
      </c>
      <c r="G342" s="38"/>
      <c r="H342" s="39"/>
    </row>
    <row r="343" s="2" customFormat="1" ht="16.8" customHeight="1">
      <c r="A343" s="38"/>
      <c r="B343" s="39"/>
      <c r="C343" s="245" t="s">
        <v>1</v>
      </c>
      <c r="D343" s="245" t="s">
        <v>1803</v>
      </c>
      <c r="E343" s="19" t="s">
        <v>1</v>
      </c>
      <c r="F343" s="246">
        <v>15.494</v>
      </c>
      <c r="G343" s="38"/>
      <c r="H343" s="39"/>
    </row>
    <row r="344" s="2" customFormat="1" ht="16.8" customHeight="1">
      <c r="A344" s="38"/>
      <c r="B344" s="39"/>
      <c r="C344" s="245" t="s">
        <v>189</v>
      </c>
      <c r="D344" s="245" t="s">
        <v>1804</v>
      </c>
      <c r="E344" s="19" t="s">
        <v>1</v>
      </c>
      <c r="F344" s="246">
        <v>214.566</v>
      </c>
      <c r="G344" s="38"/>
      <c r="H344" s="39"/>
    </row>
    <row r="345" s="2" customFormat="1" ht="16.8" customHeight="1">
      <c r="A345" s="38"/>
      <c r="B345" s="39"/>
      <c r="C345" s="247" t="s">
        <v>4012</v>
      </c>
      <c r="D345" s="38"/>
      <c r="E345" s="38"/>
      <c r="F345" s="38"/>
      <c r="G345" s="38"/>
      <c r="H345" s="39"/>
    </row>
    <row r="346" s="2" customFormat="1" ht="16.8" customHeight="1">
      <c r="A346" s="38"/>
      <c r="B346" s="39"/>
      <c r="C346" s="245" t="s">
        <v>1796</v>
      </c>
      <c r="D346" s="245" t="s">
        <v>1797</v>
      </c>
      <c r="E346" s="19" t="s">
        <v>355</v>
      </c>
      <c r="F346" s="246">
        <v>214.566</v>
      </c>
      <c r="G346" s="38"/>
      <c r="H346" s="39"/>
    </row>
    <row r="347" s="2" customFormat="1" ht="16.8" customHeight="1">
      <c r="A347" s="38"/>
      <c r="B347" s="39"/>
      <c r="C347" s="245" t="s">
        <v>1823</v>
      </c>
      <c r="D347" s="245" t="s">
        <v>1824</v>
      </c>
      <c r="E347" s="19" t="s">
        <v>355</v>
      </c>
      <c r="F347" s="246">
        <v>214.566</v>
      </c>
      <c r="G347" s="38"/>
      <c r="H347" s="39"/>
    </row>
    <row r="348" s="2" customFormat="1" ht="16.8" customHeight="1">
      <c r="A348" s="38"/>
      <c r="B348" s="39"/>
      <c r="C348" s="245" t="s">
        <v>1806</v>
      </c>
      <c r="D348" s="245" t="s">
        <v>1807</v>
      </c>
      <c r="E348" s="19" t="s">
        <v>355</v>
      </c>
      <c r="F348" s="246">
        <v>236.023</v>
      </c>
      <c r="G348" s="38"/>
      <c r="H348" s="39"/>
    </row>
    <row r="349" s="2" customFormat="1" ht="16.8" customHeight="1">
      <c r="A349" s="38"/>
      <c r="B349" s="39"/>
      <c r="C349" s="241" t="s">
        <v>192</v>
      </c>
      <c r="D349" s="242" t="s">
        <v>193</v>
      </c>
      <c r="E349" s="243" t="s">
        <v>1</v>
      </c>
      <c r="F349" s="244">
        <v>440.75999999999999</v>
      </c>
      <c r="G349" s="38"/>
      <c r="H349" s="39"/>
    </row>
    <row r="350" s="2" customFormat="1" ht="16.8" customHeight="1">
      <c r="A350" s="38"/>
      <c r="B350" s="39"/>
      <c r="C350" s="245" t="s">
        <v>1</v>
      </c>
      <c r="D350" s="245" t="s">
        <v>1814</v>
      </c>
      <c r="E350" s="19" t="s">
        <v>1</v>
      </c>
      <c r="F350" s="246">
        <v>117.90000000000001</v>
      </c>
      <c r="G350" s="38"/>
      <c r="H350" s="39"/>
    </row>
    <row r="351" s="2" customFormat="1" ht="16.8" customHeight="1">
      <c r="A351" s="38"/>
      <c r="B351" s="39"/>
      <c r="C351" s="245" t="s">
        <v>1</v>
      </c>
      <c r="D351" s="245" t="s">
        <v>1815</v>
      </c>
      <c r="E351" s="19" t="s">
        <v>1</v>
      </c>
      <c r="F351" s="246">
        <v>104.2</v>
      </c>
      <c r="G351" s="38"/>
      <c r="H351" s="39"/>
    </row>
    <row r="352" s="2" customFormat="1" ht="16.8" customHeight="1">
      <c r="A352" s="38"/>
      <c r="B352" s="39"/>
      <c r="C352" s="245" t="s">
        <v>1</v>
      </c>
      <c r="D352" s="245" t="s">
        <v>1816</v>
      </c>
      <c r="E352" s="19" t="s">
        <v>1</v>
      </c>
      <c r="F352" s="246">
        <v>87.299999999999997</v>
      </c>
      <c r="G352" s="38"/>
      <c r="H352" s="39"/>
    </row>
    <row r="353" s="2" customFormat="1" ht="16.8" customHeight="1">
      <c r="A353" s="38"/>
      <c r="B353" s="39"/>
      <c r="C353" s="245" t="s">
        <v>1</v>
      </c>
      <c r="D353" s="245" t="s">
        <v>1817</v>
      </c>
      <c r="E353" s="19" t="s">
        <v>1</v>
      </c>
      <c r="F353" s="246">
        <v>101.68000000000001</v>
      </c>
      <c r="G353" s="38"/>
      <c r="H353" s="39"/>
    </row>
    <row r="354" s="2" customFormat="1" ht="16.8" customHeight="1">
      <c r="A354" s="38"/>
      <c r="B354" s="39"/>
      <c r="C354" s="245" t="s">
        <v>1</v>
      </c>
      <c r="D354" s="245" t="s">
        <v>1818</v>
      </c>
      <c r="E354" s="19" t="s">
        <v>1</v>
      </c>
      <c r="F354" s="246">
        <v>29.68</v>
      </c>
      <c r="G354" s="38"/>
      <c r="H354" s="39"/>
    </row>
    <row r="355" s="2" customFormat="1" ht="16.8" customHeight="1">
      <c r="A355" s="38"/>
      <c r="B355" s="39"/>
      <c r="C355" s="245" t="s">
        <v>192</v>
      </c>
      <c r="D355" s="245" t="s">
        <v>1804</v>
      </c>
      <c r="E355" s="19" t="s">
        <v>1</v>
      </c>
      <c r="F355" s="246">
        <v>440.75999999999999</v>
      </c>
      <c r="G355" s="38"/>
      <c r="H355" s="39"/>
    </row>
    <row r="356" s="2" customFormat="1" ht="16.8" customHeight="1">
      <c r="A356" s="38"/>
      <c r="B356" s="39"/>
      <c r="C356" s="247" t="s">
        <v>4012</v>
      </c>
      <c r="D356" s="38"/>
      <c r="E356" s="38"/>
      <c r="F356" s="38"/>
      <c r="G356" s="38"/>
      <c r="H356" s="39"/>
    </row>
    <row r="357" s="2" customFormat="1" ht="16.8" customHeight="1">
      <c r="A357" s="38"/>
      <c r="B357" s="39"/>
      <c r="C357" s="245" t="s">
        <v>1811</v>
      </c>
      <c r="D357" s="245" t="s">
        <v>1812</v>
      </c>
      <c r="E357" s="19" t="s">
        <v>497</v>
      </c>
      <c r="F357" s="246">
        <v>440.75999999999999</v>
      </c>
      <c r="G357" s="38"/>
      <c r="H357" s="39"/>
    </row>
    <row r="358" s="2" customFormat="1">
      <c r="A358" s="38"/>
      <c r="B358" s="39"/>
      <c r="C358" s="245" t="s">
        <v>1630</v>
      </c>
      <c r="D358" s="245" t="s">
        <v>1631</v>
      </c>
      <c r="E358" s="19" t="s">
        <v>326</v>
      </c>
      <c r="F358" s="246">
        <v>86.587000000000003</v>
      </c>
      <c r="G358" s="38"/>
      <c r="H358" s="39"/>
    </row>
    <row r="359" s="2" customFormat="1" ht="16.8" customHeight="1">
      <c r="A359" s="38"/>
      <c r="B359" s="39"/>
      <c r="C359" s="245" t="s">
        <v>1782</v>
      </c>
      <c r="D359" s="245" t="s">
        <v>1783</v>
      </c>
      <c r="E359" s="19" t="s">
        <v>326</v>
      </c>
      <c r="F359" s="246">
        <v>2.4239999999999999</v>
      </c>
      <c r="G359" s="38"/>
      <c r="H359" s="39"/>
    </row>
    <row r="360" s="2" customFormat="1" ht="16.8" customHeight="1">
      <c r="A360" s="38"/>
      <c r="B360" s="39"/>
      <c r="C360" s="241" t="s">
        <v>195</v>
      </c>
      <c r="D360" s="242" t="s">
        <v>196</v>
      </c>
      <c r="E360" s="243" t="s">
        <v>1</v>
      </c>
      <c r="F360" s="244">
        <v>410.22199999999998</v>
      </c>
      <c r="G360" s="38"/>
      <c r="H360" s="39"/>
    </row>
    <row r="361" s="2" customFormat="1" ht="16.8" customHeight="1">
      <c r="A361" s="38"/>
      <c r="B361" s="39"/>
      <c r="C361" s="245" t="s">
        <v>1</v>
      </c>
      <c r="D361" s="245" t="s">
        <v>1221</v>
      </c>
      <c r="E361" s="19" t="s">
        <v>1</v>
      </c>
      <c r="F361" s="246">
        <v>570.05399999999997</v>
      </c>
      <c r="G361" s="38"/>
      <c r="H361" s="39"/>
    </row>
    <row r="362" s="2" customFormat="1" ht="16.8" customHeight="1">
      <c r="A362" s="38"/>
      <c r="B362" s="39"/>
      <c r="C362" s="245" t="s">
        <v>1</v>
      </c>
      <c r="D362" s="245" t="s">
        <v>1222</v>
      </c>
      <c r="E362" s="19" t="s">
        <v>1</v>
      </c>
      <c r="F362" s="246">
        <v>-25.875</v>
      </c>
      <c r="G362" s="38"/>
      <c r="H362" s="39"/>
    </row>
    <row r="363" s="2" customFormat="1" ht="16.8" customHeight="1">
      <c r="A363" s="38"/>
      <c r="B363" s="39"/>
      <c r="C363" s="245" t="s">
        <v>1</v>
      </c>
      <c r="D363" s="245" t="s">
        <v>1842</v>
      </c>
      <c r="E363" s="19" t="s">
        <v>1</v>
      </c>
      <c r="F363" s="246">
        <v>-41.582999999999998</v>
      </c>
      <c r="G363" s="38"/>
      <c r="H363" s="39"/>
    </row>
    <row r="364" s="2" customFormat="1" ht="16.8" customHeight="1">
      <c r="A364" s="38"/>
      <c r="B364" s="39"/>
      <c r="C364" s="245" t="s">
        <v>1</v>
      </c>
      <c r="D364" s="245" t="s">
        <v>1843</v>
      </c>
      <c r="E364" s="19" t="s">
        <v>1</v>
      </c>
      <c r="F364" s="246">
        <v>-34.540999999999997</v>
      </c>
      <c r="G364" s="38"/>
      <c r="H364" s="39"/>
    </row>
    <row r="365" s="2" customFormat="1" ht="16.8" customHeight="1">
      <c r="A365" s="38"/>
      <c r="B365" s="39"/>
      <c r="C365" s="245" t="s">
        <v>1</v>
      </c>
      <c r="D365" s="245" t="s">
        <v>1844</v>
      </c>
      <c r="E365" s="19" t="s">
        <v>1</v>
      </c>
      <c r="F365" s="246">
        <v>-24.815000000000001</v>
      </c>
      <c r="G365" s="38"/>
      <c r="H365" s="39"/>
    </row>
    <row r="366" s="2" customFormat="1" ht="16.8" customHeight="1">
      <c r="A366" s="38"/>
      <c r="B366" s="39"/>
      <c r="C366" s="245" t="s">
        <v>1</v>
      </c>
      <c r="D366" s="245" t="s">
        <v>1845</v>
      </c>
      <c r="E366" s="19" t="s">
        <v>1</v>
      </c>
      <c r="F366" s="246">
        <v>-28.568999999999999</v>
      </c>
      <c r="G366" s="38"/>
      <c r="H366" s="39"/>
    </row>
    <row r="367" s="2" customFormat="1" ht="16.8" customHeight="1">
      <c r="A367" s="38"/>
      <c r="B367" s="39"/>
      <c r="C367" s="245" t="s">
        <v>1</v>
      </c>
      <c r="D367" s="245" t="s">
        <v>1846</v>
      </c>
      <c r="E367" s="19" t="s">
        <v>1</v>
      </c>
      <c r="F367" s="246">
        <v>-4.4489999999999998</v>
      </c>
      <c r="G367" s="38"/>
      <c r="H367" s="39"/>
    </row>
    <row r="368" s="2" customFormat="1" ht="16.8" customHeight="1">
      <c r="A368" s="38"/>
      <c r="B368" s="39"/>
      <c r="C368" s="245" t="s">
        <v>195</v>
      </c>
      <c r="D368" s="245" t="s">
        <v>1847</v>
      </c>
      <c r="E368" s="19" t="s">
        <v>1</v>
      </c>
      <c r="F368" s="246">
        <v>410.22199999999998</v>
      </c>
      <c r="G368" s="38"/>
      <c r="H368" s="39"/>
    </row>
    <row r="369" s="2" customFormat="1" ht="16.8" customHeight="1">
      <c r="A369" s="38"/>
      <c r="B369" s="39"/>
      <c r="C369" s="247" t="s">
        <v>4012</v>
      </c>
      <c r="D369" s="38"/>
      <c r="E369" s="38"/>
      <c r="F369" s="38"/>
      <c r="G369" s="38"/>
      <c r="H369" s="39"/>
    </row>
    <row r="370" s="2" customFormat="1" ht="16.8" customHeight="1">
      <c r="A370" s="38"/>
      <c r="B370" s="39"/>
      <c r="C370" s="245" t="s">
        <v>1839</v>
      </c>
      <c r="D370" s="245" t="s">
        <v>1840</v>
      </c>
      <c r="E370" s="19" t="s">
        <v>355</v>
      </c>
      <c r="F370" s="246">
        <v>410.22199999999998</v>
      </c>
      <c r="G370" s="38"/>
      <c r="H370" s="39"/>
    </row>
    <row r="371" s="2" customFormat="1">
      <c r="A371" s="38"/>
      <c r="B371" s="39"/>
      <c r="C371" s="245" t="s">
        <v>1539</v>
      </c>
      <c r="D371" s="245" t="s">
        <v>1540</v>
      </c>
      <c r="E371" s="19" t="s">
        <v>355</v>
      </c>
      <c r="F371" s="246">
        <v>410.22199999999998</v>
      </c>
      <c r="G371" s="38"/>
      <c r="H371" s="39"/>
    </row>
    <row r="372" s="2" customFormat="1">
      <c r="A372" s="38"/>
      <c r="B372" s="39"/>
      <c r="C372" s="245" t="s">
        <v>1630</v>
      </c>
      <c r="D372" s="245" t="s">
        <v>1631</v>
      </c>
      <c r="E372" s="19" t="s">
        <v>326</v>
      </c>
      <c r="F372" s="246">
        <v>86.587000000000003</v>
      </c>
      <c r="G372" s="38"/>
      <c r="H372" s="39"/>
    </row>
    <row r="373" s="2" customFormat="1" ht="16.8" customHeight="1">
      <c r="A373" s="38"/>
      <c r="B373" s="39"/>
      <c r="C373" s="245" t="s">
        <v>1831</v>
      </c>
      <c r="D373" s="245" t="s">
        <v>1832</v>
      </c>
      <c r="E373" s="19" t="s">
        <v>497</v>
      </c>
      <c r="F373" s="246">
        <v>820.44399999999996</v>
      </c>
      <c r="G373" s="38"/>
      <c r="H373" s="39"/>
    </row>
    <row r="374" s="2" customFormat="1" ht="16.8" customHeight="1">
      <c r="A374" s="38"/>
      <c r="B374" s="39"/>
      <c r="C374" s="245" t="s">
        <v>1864</v>
      </c>
      <c r="D374" s="245" t="s">
        <v>1865</v>
      </c>
      <c r="E374" s="19" t="s">
        <v>355</v>
      </c>
      <c r="F374" s="246">
        <v>410.22199999999998</v>
      </c>
      <c r="G374" s="38"/>
      <c r="H374" s="39"/>
    </row>
    <row r="375" s="2" customFormat="1" ht="16.8" customHeight="1">
      <c r="A375" s="38"/>
      <c r="B375" s="39"/>
      <c r="C375" s="245" t="s">
        <v>1849</v>
      </c>
      <c r="D375" s="245" t="s">
        <v>1850</v>
      </c>
      <c r="E375" s="19" t="s">
        <v>326</v>
      </c>
      <c r="F375" s="246">
        <v>10.83</v>
      </c>
      <c r="G375" s="38"/>
      <c r="H375" s="39"/>
    </row>
    <row r="376" s="2" customFormat="1" ht="16.8" customHeight="1">
      <c r="A376" s="38"/>
      <c r="B376" s="39"/>
      <c r="C376" s="245" t="s">
        <v>1782</v>
      </c>
      <c r="D376" s="245" t="s">
        <v>1783</v>
      </c>
      <c r="E376" s="19" t="s">
        <v>326</v>
      </c>
      <c r="F376" s="246">
        <v>3.2490000000000001</v>
      </c>
      <c r="G376" s="38"/>
      <c r="H376" s="39"/>
    </row>
    <row r="377" s="2" customFormat="1" ht="16.8" customHeight="1">
      <c r="A377" s="38"/>
      <c r="B377" s="39"/>
      <c r="C377" s="245" t="s">
        <v>1543</v>
      </c>
      <c r="D377" s="245" t="s">
        <v>1544</v>
      </c>
      <c r="E377" s="19" t="s">
        <v>355</v>
      </c>
      <c r="F377" s="246">
        <v>430.733</v>
      </c>
      <c r="G377" s="38"/>
      <c r="H377" s="39"/>
    </row>
    <row r="378" s="2" customFormat="1" ht="16.8" customHeight="1">
      <c r="A378" s="38"/>
      <c r="B378" s="39"/>
      <c r="C378" s="245" t="s">
        <v>1548</v>
      </c>
      <c r="D378" s="245" t="s">
        <v>1549</v>
      </c>
      <c r="E378" s="19" t="s">
        <v>355</v>
      </c>
      <c r="F378" s="246">
        <v>430.733</v>
      </c>
      <c r="G378" s="38"/>
      <c r="H378" s="39"/>
    </row>
    <row r="379" s="2" customFormat="1" ht="16.8" customHeight="1">
      <c r="A379" s="38"/>
      <c r="B379" s="39"/>
      <c r="C379" s="241" t="s">
        <v>198</v>
      </c>
      <c r="D379" s="242" t="s">
        <v>199</v>
      </c>
      <c r="E379" s="243" t="s">
        <v>1</v>
      </c>
      <c r="F379" s="244">
        <v>453.07600000000002</v>
      </c>
      <c r="G379" s="38"/>
      <c r="H379" s="39"/>
    </row>
    <row r="380" s="2" customFormat="1" ht="16.8" customHeight="1">
      <c r="A380" s="38"/>
      <c r="B380" s="39"/>
      <c r="C380" s="245" t="s">
        <v>1</v>
      </c>
      <c r="D380" s="245" t="s">
        <v>1871</v>
      </c>
      <c r="E380" s="19" t="s">
        <v>1</v>
      </c>
      <c r="F380" s="246">
        <v>166.15100000000001</v>
      </c>
      <c r="G380" s="38"/>
      <c r="H380" s="39"/>
    </row>
    <row r="381" s="2" customFormat="1" ht="16.8" customHeight="1">
      <c r="A381" s="38"/>
      <c r="B381" s="39"/>
      <c r="C381" s="245" t="s">
        <v>1</v>
      </c>
      <c r="D381" s="245" t="s">
        <v>1872</v>
      </c>
      <c r="E381" s="19" t="s">
        <v>1</v>
      </c>
      <c r="F381" s="246">
        <v>44.219999999999999</v>
      </c>
      <c r="G381" s="38"/>
      <c r="H381" s="39"/>
    </row>
    <row r="382" s="2" customFormat="1" ht="16.8" customHeight="1">
      <c r="A382" s="38"/>
      <c r="B382" s="39"/>
      <c r="C382" s="245" t="s">
        <v>1</v>
      </c>
      <c r="D382" s="245" t="s">
        <v>1873</v>
      </c>
      <c r="E382" s="19" t="s">
        <v>1</v>
      </c>
      <c r="F382" s="246">
        <v>114.444</v>
      </c>
      <c r="G382" s="38"/>
      <c r="H382" s="39"/>
    </row>
    <row r="383" s="2" customFormat="1" ht="16.8" customHeight="1">
      <c r="A383" s="38"/>
      <c r="B383" s="39"/>
      <c r="C383" s="245" t="s">
        <v>1</v>
      </c>
      <c r="D383" s="245" t="s">
        <v>1874</v>
      </c>
      <c r="E383" s="19" t="s">
        <v>1</v>
      </c>
      <c r="F383" s="246">
        <v>83.640000000000001</v>
      </c>
      <c r="G383" s="38"/>
      <c r="H383" s="39"/>
    </row>
    <row r="384" s="2" customFormat="1" ht="16.8" customHeight="1">
      <c r="A384" s="38"/>
      <c r="B384" s="39"/>
      <c r="C384" s="245" t="s">
        <v>1</v>
      </c>
      <c r="D384" s="245" t="s">
        <v>1875</v>
      </c>
      <c r="E384" s="19" t="s">
        <v>1</v>
      </c>
      <c r="F384" s="246">
        <v>44.621000000000002</v>
      </c>
      <c r="G384" s="38"/>
      <c r="H384" s="39"/>
    </row>
    <row r="385" s="2" customFormat="1" ht="16.8" customHeight="1">
      <c r="A385" s="38"/>
      <c r="B385" s="39"/>
      <c r="C385" s="245" t="s">
        <v>198</v>
      </c>
      <c r="D385" s="245" t="s">
        <v>1876</v>
      </c>
      <c r="E385" s="19" t="s">
        <v>1</v>
      </c>
      <c r="F385" s="246">
        <v>453.07600000000002</v>
      </c>
      <c r="G385" s="38"/>
      <c r="H385" s="39"/>
    </row>
    <row r="386" s="2" customFormat="1" ht="16.8" customHeight="1">
      <c r="A386" s="38"/>
      <c r="B386" s="39"/>
      <c r="C386" s="247" t="s">
        <v>4012</v>
      </c>
      <c r="D386" s="38"/>
      <c r="E386" s="38"/>
      <c r="F386" s="38"/>
      <c r="G386" s="38"/>
      <c r="H386" s="39"/>
    </row>
    <row r="387" s="2" customFormat="1" ht="16.8" customHeight="1">
      <c r="A387" s="38"/>
      <c r="B387" s="39"/>
      <c r="C387" s="245" t="s">
        <v>1868</v>
      </c>
      <c r="D387" s="245" t="s">
        <v>1869</v>
      </c>
      <c r="E387" s="19" t="s">
        <v>355</v>
      </c>
      <c r="F387" s="246">
        <v>453.07600000000002</v>
      </c>
      <c r="G387" s="38"/>
      <c r="H387" s="39"/>
    </row>
    <row r="388" s="2" customFormat="1" ht="16.8" customHeight="1">
      <c r="A388" s="38"/>
      <c r="B388" s="39"/>
      <c r="C388" s="245" t="s">
        <v>531</v>
      </c>
      <c r="D388" s="245" t="s">
        <v>532</v>
      </c>
      <c r="E388" s="19" t="s">
        <v>326</v>
      </c>
      <c r="F388" s="246">
        <v>31.715</v>
      </c>
      <c r="G388" s="38"/>
      <c r="H388" s="39"/>
    </row>
    <row r="389" s="2" customFormat="1" ht="16.8" customHeight="1">
      <c r="A389" s="38"/>
      <c r="B389" s="39"/>
      <c r="C389" s="245" t="s">
        <v>536</v>
      </c>
      <c r="D389" s="245" t="s">
        <v>537</v>
      </c>
      <c r="E389" s="19" t="s">
        <v>355</v>
      </c>
      <c r="F389" s="246">
        <v>453.07600000000002</v>
      </c>
      <c r="G389" s="38"/>
      <c r="H389" s="39"/>
    </row>
    <row r="390" s="2" customFormat="1" ht="16.8" customHeight="1">
      <c r="A390" s="38"/>
      <c r="B390" s="39"/>
      <c r="C390" s="245" t="s">
        <v>1570</v>
      </c>
      <c r="D390" s="245" t="s">
        <v>1571</v>
      </c>
      <c r="E390" s="19" t="s">
        <v>355</v>
      </c>
      <c r="F390" s="246">
        <v>505.07600000000002</v>
      </c>
      <c r="G390" s="38"/>
      <c r="H390" s="39"/>
    </row>
    <row r="391" s="2" customFormat="1">
      <c r="A391" s="38"/>
      <c r="B391" s="39"/>
      <c r="C391" s="245" t="s">
        <v>1630</v>
      </c>
      <c r="D391" s="245" t="s">
        <v>1631</v>
      </c>
      <c r="E391" s="19" t="s">
        <v>326</v>
      </c>
      <c r="F391" s="246">
        <v>86.587000000000003</v>
      </c>
      <c r="G391" s="38"/>
      <c r="H391" s="39"/>
    </row>
    <row r="392" s="2" customFormat="1" ht="16.8" customHeight="1">
      <c r="A392" s="38"/>
      <c r="B392" s="39"/>
      <c r="C392" s="245" t="s">
        <v>1935</v>
      </c>
      <c r="D392" s="245" t="s">
        <v>1936</v>
      </c>
      <c r="E392" s="19" t="s">
        <v>326</v>
      </c>
      <c r="F392" s="246">
        <v>31.369</v>
      </c>
      <c r="G392" s="38"/>
      <c r="H392" s="39"/>
    </row>
    <row r="393" s="2" customFormat="1" ht="16.8" customHeight="1">
      <c r="A393" s="38"/>
      <c r="B393" s="39"/>
      <c r="C393" s="245" t="s">
        <v>2808</v>
      </c>
      <c r="D393" s="245" t="s">
        <v>2809</v>
      </c>
      <c r="E393" s="19" t="s">
        <v>355</v>
      </c>
      <c r="F393" s="246">
        <v>1820.924</v>
      </c>
      <c r="G393" s="38"/>
      <c r="H393" s="39"/>
    </row>
    <row r="394" s="2" customFormat="1">
      <c r="A394" s="38"/>
      <c r="B394" s="39"/>
      <c r="C394" s="245" t="s">
        <v>2816</v>
      </c>
      <c r="D394" s="245" t="s">
        <v>2817</v>
      </c>
      <c r="E394" s="19" t="s">
        <v>355</v>
      </c>
      <c r="F394" s="246">
        <v>1820.924</v>
      </c>
      <c r="G394" s="38"/>
      <c r="H394" s="39"/>
    </row>
    <row r="395" s="2" customFormat="1">
      <c r="A395" s="38"/>
      <c r="B395" s="39"/>
      <c r="C395" s="245" t="s">
        <v>1574</v>
      </c>
      <c r="D395" s="245" t="s">
        <v>1575</v>
      </c>
      <c r="E395" s="19" t="s">
        <v>355</v>
      </c>
      <c r="F395" s="246">
        <v>521.03700000000003</v>
      </c>
      <c r="G395" s="38"/>
      <c r="H395" s="39"/>
    </row>
    <row r="396" s="2" customFormat="1" ht="16.8" customHeight="1">
      <c r="A396" s="38"/>
      <c r="B396" s="39"/>
      <c r="C396" s="245" t="s">
        <v>1878</v>
      </c>
      <c r="D396" s="245" t="s">
        <v>1879</v>
      </c>
      <c r="E396" s="19" t="s">
        <v>326</v>
      </c>
      <c r="F396" s="246">
        <v>8.6080000000000005</v>
      </c>
      <c r="G396" s="38"/>
      <c r="H396" s="39"/>
    </row>
    <row r="397" s="2" customFormat="1" ht="16.8" customHeight="1">
      <c r="A397" s="38"/>
      <c r="B397" s="39"/>
      <c r="C397" s="245" t="s">
        <v>1883</v>
      </c>
      <c r="D397" s="245" t="s">
        <v>1884</v>
      </c>
      <c r="E397" s="19" t="s">
        <v>326</v>
      </c>
      <c r="F397" s="246">
        <v>8.6080000000000005</v>
      </c>
      <c r="G397" s="38"/>
      <c r="H397" s="39"/>
    </row>
    <row r="398" s="2" customFormat="1" ht="16.8" customHeight="1">
      <c r="A398" s="38"/>
      <c r="B398" s="39"/>
      <c r="C398" s="241" t="s">
        <v>201</v>
      </c>
      <c r="D398" s="242" t="s">
        <v>202</v>
      </c>
      <c r="E398" s="243" t="s">
        <v>1</v>
      </c>
      <c r="F398" s="244">
        <v>22.390000000000001</v>
      </c>
      <c r="G398" s="38"/>
      <c r="H398" s="39"/>
    </row>
    <row r="399" s="2" customFormat="1" ht="16.8" customHeight="1">
      <c r="A399" s="38"/>
      <c r="B399" s="39"/>
      <c r="C399" s="245" t="s">
        <v>201</v>
      </c>
      <c r="D399" s="245" t="s">
        <v>1910</v>
      </c>
      <c r="E399" s="19" t="s">
        <v>1</v>
      </c>
      <c r="F399" s="246">
        <v>22.390000000000001</v>
      </c>
      <c r="G399" s="38"/>
      <c r="H399" s="39"/>
    </row>
    <row r="400" s="2" customFormat="1" ht="16.8" customHeight="1">
      <c r="A400" s="38"/>
      <c r="B400" s="39"/>
      <c r="C400" s="247" t="s">
        <v>4012</v>
      </c>
      <c r="D400" s="38"/>
      <c r="E400" s="38"/>
      <c r="F400" s="38"/>
      <c r="G400" s="38"/>
      <c r="H400" s="39"/>
    </row>
    <row r="401" s="2" customFormat="1" ht="16.8" customHeight="1">
      <c r="A401" s="38"/>
      <c r="B401" s="39"/>
      <c r="C401" s="245" t="s">
        <v>1907</v>
      </c>
      <c r="D401" s="245" t="s">
        <v>1908</v>
      </c>
      <c r="E401" s="19" t="s">
        <v>497</v>
      </c>
      <c r="F401" s="246">
        <v>22.390000000000001</v>
      </c>
      <c r="G401" s="38"/>
      <c r="H401" s="39"/>
    </row>
    <row r="402" s="2" customFormat="1">
      <c r="A402" s="38"/>
      <c r="B402" s="39"/>
      <c r="C402" s="245" t="s">
        <v>1630</v>
      </c>
      <c r="D402" s="245" t="s">
        <v>1631</v>
      </c>
      <c r="E402" s="19" t="s">
        <v>326</v>
      </c>
      <c r="F402" s="246">
        <v>86.587000000000003</v>
      </c>
      <c r="G402" s="38"/>
      <c r="H402" s="39"/>
    </row>
    <row r="403" s="2" customFormat="1" ht="16.8" customHeight="1">
      <c r="A403" s="38"/>
      <c r="B403" s="39"/>
      <c r="C403" s="245" t="s">
        <v>1935</v>
      </c>
      <c r="D403" s="245" t="s">
        <v>1936</v>
      </c>
      <c r="E403" s="19" t="s">
        <v>326</v>
      </c>
      <c r="F403" s="246">
        <v>31.369</v>
      </c>
      <c r="G403" s="38"/>
      <c r="H403" s="39"/>
    </row>
    <row r="404" s="2" customFormat="1" ht="16.8" customHeight="1">
      <c r="A404" s="38"/>
      <c r="B404" s="39"/>
      <c r="C404" s="245" t="s">
        <v>1745</v>
      </c>
      <c r="D404" s="245" t="s">
        <v>1746</v>
      </c>
      <c r="E404" s="19" t="s">
        <v>326</v>
      </c>
      <c r="F404" s="246">
        <v>1.875</v>
      </c>
      <c r="G404" s="38"/>
      <c r="H404" s="39"/>
    </row>
    <row r="405" s="2" customFormat="1" ht="16.8" customHeight="1">
      <c r="A405" s="38"/>
      <c r="B405" s="39"/>
      <c r="C405" s="241" t="s">
        <v>204</v>
      </c>
      <c r="D405" s="242" t="s">
        <v>205</v>
      </c>
      <c r="E405" s="243" t="s">
        <v>1</v>
      </c>
      <c r="F405" s="244">
        <v>216.09999999999999</v>
      </c>
      <c r="G405" s="38"/>
      <c r="H405" s="39"/>
    </row>
    <row r="406" s="2" customFormat="1" ht="16.8" customHeight="1">
      <c r="A406" s="38"/>
      <c r="B406" s="39"/>
      <c r="C406" s="245" t="s">
        <v>204</v>
      </c>
      <c r="D406" s="245" t="s">
        <v>1919</v>
      </c>
      <c r="E406" s="19" t="s">
        <v>1</v>
      </c>
      <c r="F406" s="246">
        <v>216.09999999999999</v>
      </c>
      <c r="G406" s="38"/>
      <c r="H406" s="39"/>
    </row>
    <row r="407" s="2" customFormat="1" ht="16.8" customHeight="1">
      <c r="A407" s="38"/>
      <c r="B407" s="39"/>
      <c r="C407" s="247" t="s">
        <v>4012</v>
      </c>
      <c r="D407" s="38"/>
      <c r="E407" s="38"/>
      <c r="F407" s="38"/>
      <c r="G407" s="38"/>
      <c r="H407" s="39"/>
    </row>
    <row r="408" s="2" customFormat="1" ht="16.8" customHeight="1">
      <c r="A408" s="38"/>
      <c r="B408" s="39"/>
      <c r="C408" s="245" t="s">
        <v>1916</v>
      </c>
      <c r="D408" s="245" t="s">
        <v>1917</v>
      </c>
      <c r="E408" s="19" t="s">
        <v>497</v>
      </c>
      <c r="F408" s="246">
        <v>226.19999999999999</v>
      </c>
      <c r="G408" s="38"/>
      <c r="H408" s="39"/>
    </row>
    <row r="409" s="2" customFormat="1">
      <c r="A409" s="38"/>
      <c r="B409" s="39"/>
      <c r="C409" s="245" t="s">
        <v>1630</v>
      </c>
      <c r="D409" s="245" t="s">
        <v>1631</v>
      </c>
      <c r="E409" s="19" t="s">
        <v>326</v>
      </c>
      <c r="F409" s="246">
        <v>86.587000000000003</v>
      </c>
      <c r="G409" s="38"/>
      <c r="H409" s="39"/>
    </row>
    <row r="410" s="2" customFormat="1" ht="16.8" customHeight="1">
      <c r="A410" s="38"/>
      <c r="B410" s="39"/>
      <c r="C410" s="245" t="s">
        <v>1935</v>
      </c>
      <c r="D410" s="245" t="s">
        <v>1936</v>
      </c>
      <c r="E410" s="19" t="s">
        <v>326</v>
      </c>
      <c r="F410" s="246">
        <v>31.369</v>
      </c>
      <c r="G410" s="38"/>
      <c r="H410" s="39"/>
    </row>
    <row r="411" s="2" customFormat="1" ht="16.8" customHeight="1">
      <c r="A411" s="38"/>
      <c r="B411" s="39"/>
      <c r="C411" s="245" t="s">
        <v>1922</v>
      </c>
      <c r="D411" s="245" t="s">
        <v>1923</v>
      </c>
      <c r="E411" s="19" t="s">
        <v>326</v>
      </c>
      <c r="F411" s="246">
        <v>13.692</v>
      </c>
      <c r="G411" s="38"/>
      <c r="H411" s="39"/>
    </row>
    <row r="412" s="2" customFormat="1" ht="16.8" customHeight="1">
      <c r="A412" s="38"/>
      <c r="B412" s="39"/>
      <c r="C412" s="241" t="s">
        <v>207</v>
      </c>
      <c r="D412" s="242" t="s">
        <v>208</v>
      </c>
      <c r="E412" s="243" t="s">
        <v>1</v>
      </c>
      <c r="F412" s="244">
        <v>10.1</v>
      </c>
      <c r="G412" s="38"/>
      <c r="H412" s="39"/>
    </row>
    <row r="413" s="2" customFormat="1" ht="16.8" customHeight="1">
      <c r="A413" s="38"/>
      <c r="B413" s="39"/>
      <c r="C413" s="245" t="s">
        <v>207</v>
      </c>
      <c r="D413" s="245" t="s">
        <v>1920</v>
      </c>
      <c r="E413" s="19" t="s">
        <v>1</v>
      </c>
      <c r="F413" s="246">
        <v>10.1</v>
      </c>
      <c r="G413" s="38"/>
      <c r="H413" s="39"/>
    </row>
    <row r="414" s="2" customFormat="1" ht="16.8" customHeight="1">
      <c r="A414" s="38"/>
      <c r="B414" s="39"/>
      <c r="C414" s="247" t="s">
        <v>4012</v>
      </c>
      <c r="D414" s="38"/>
      <c r="E414" s="38"/>
      <c r="F414" s="38"/>
      <c r="G414" s="38"/>
      <c r="H414" s="39"/>
    </row>
    <row r="415" s="2" customFormat="1" ht="16.8" customHeight="1">
      <c r="A415" s="38"/>
      <c r="B415" s="39"/>
      <c r="C415" s="245" t="s">
        <v>1916</v>
      </c>
      <c r="D415" s="245" t="s">
        <v>1917</v>
      </c>
      <c r="E415" s="19" t="s">
        <v>497</v>
      </c>
      <c r="F415" s="246">
        <v>226.19999999999999</v>
      </c>
      <c r="G415" s="38"/>
      <c r="H415" s="39"/>
    </row>
    <row r="416" s="2" customFormat="1">
      <c r="A416" s="38"/>
      <c r="B416" s="39"/>
      <c r="C416" s="245" t="s">
        <v>1630</v>
      </c>
      <c r="D416" s="245" t="s">
        <v>1631</v>
      </c>
      <c r="E416" s="19" t="s">
        <v>326</v>
      </c>
      <c r="F416" s="246">
        <v>86.587000000000003</v>
      </c>
      <c r="G416" s="38"/>
      <c r="H416" s="39"/>
    </row>
    <row r="417" s="2" customFormat="1" ht="16.8" customHeight="1">
      <c r="A417" s="38"/>
      <c r="B417" s="39"/>
      <c r="C417" s="245" t="s">
        <v>1935</v>
      </c>
      <c r="D417" s="245" t="s">
        <v>1936</v>
      </c>
      <c r="E417" s="19" t="s">
        <v>326</v>
      </c>
      <c r="F417" s="246">
        <v>31.369</v>
      </c>
      <c r="G417" s="38"/>
      <c r="H417" s="39"/>
    </row>
    <row r="418" s="2" customFormat="1" ht="16.8" customHeight="1">
      <c r="A418" s="38"/>
      <c r="B418" s="39"/>
      <c r="C418" s="245" t="s">
        <v>1745</v>
      </c>
      <c r="D418" s="245" t="s">
        <v>1746</v>
      </c>
      <c r="E418" s="19" t="s">
        <v>326</v>
      </c>
      <c r="F418" s="246">
        <v>1.875</v>
      </c>
      <c r="G418" s="38"/>
      <c r="H418" s="39"/>
    </row>
    <row r="419" s="2" customFormat="1" ht="16.8" customHeight="1">
      <c r="A419" s="38"/>
      <c r="B419" s="39"/>
      <c r="C419" s="241" t="s">
        <v>222</v>
      </c>
      <c r="D419" s="242" t="s">
        <v>223</v>
      </c>
      <c r="E419" s="243" t="s">
        <v>1</v>
      </c>
      <c r="F419" s="244">
        <v>5.8630000000000004</v>
      </c>
      <c r="G419" s="38"/>
      <c r="H419" s="39"/>
    </row>
    <row r="420" s="2" customFormat="1" ht="16.8" customHeight="1">
      <c r="A420" s="38"/>
      <c r="B420" s="39"/>
      <c r="C420" s="245" t="s">
        <v>1</v>
      </c>
      <c r="D420" s="245" t="s">
        <v>1948</v>
      </c>
      <c r="E420" s="19" t="s">
        <v>1</v>
      </c>
      <c r="F420" s="246">
        <v>5.8630000000000004</v>
      </c>
      <c r="G420" s="38"/>
      <c r="H420" s="39"/>
    </row>
    <row r="421" s="2" customFormat="1" ht="16.8" customHeight="1">
      <c r="A421" s="38"/>
      <c r="B421" s="39"/>
      <c r="C421" s="245" t="s">
        <v>222</v>
      </c>
      <c r="D421" s="245" t="s">
        <v>346</v>
      </c>
      <c r="E421" s="19" t="s">
        <v>1</v>
      </c>
      <c r="F421" s="246">
        <v>5.8630000000000004</v>
      </c>
      <c r="G421" s="38"/>
      <c r="H421" s="39"/>
    </row>
    <row r="422" s="2" customFormat="1" ht="16.8" customHeight="1">
      <c r="A422" s="38"/>
      <c r="B422" s="39"/>
      <c r="C422" s="247" t="s">
        <v>4012</v>
      </c>
      <c r="D422" s="38"/>
      <c r="E422" s="38"/>
      <c r="F422" s="38"/>
      <c r="G422" s="38"/>
      <c r="H422" s="39"/>
    </row>
    <row r="423" s="2" customFormat="1" ht="16.8" customHeight="1">
      <c r="A423" s="38"/>
      <c r="B423" s="39"/>
      <c r="C423" s="245" t="s">
        <v>1945</v>
      </c>
      <c r="D423" s="245" t="s">
        <v>1946</v>
      </c>
      <c r="E423" s="19" t="s">
        <v>355</v>
      </c>
      <c r="F423" s="246">
        <v>5.8630000000000004</v>
      </c>
      <c r="G423" s="38"/>
      <c r="H423" s="39"/>
    </row>
    <row r="424" s="2" customFormat="1" ht="16.8" customHeight="1">
      <c r="A424" s="38"/>
      <c r="B424" s="39"/>
      <c r="C424" s="245" t="s">
        <v>1950</v>
      </c>
      <c r="D424" s="245" t="s">
        <v>1951</v>
      </c>
      <c r="E424" s="19" t="s">
        <v>355</v>
      </c>
      <c r="F424" s="246">
        <v>5.8630000000000004</v>
      </c>
      <c r="G424" s="38"/>
      <c r="H424" s="39"/>
    </row>
    <row r="425" s="2" customFormat="1" ht="16.8" customHeight="1">
      <c r="A425" s="38"/>
      <c r="B425" s="39"/>
      <c r="C425" s="245" t="s">
        <v>2840</v>
      </c>
      <c r="D425" s="245" t="s">
        <v>2841</v>
      </c>
      <c r="E425" s="19" t="s">
        <v>355</v>
      </c>
      <c r="F425" s="246">
        <v>2727.2849999999999</v>
      </c>
      <c r="G425" s="38"/>
      <c r="H425" s="39"/>
    </row>
    <row r="426" s="2" customFormat="1" ht="16.8" customHeight="1">
      <c r="A426" s="38"/>
      <c r="B426" s="39"/>
      <c r="C426" s="245" t="s">
        <v>2862</v>
      </c>
      <c r="D426" s="245" t="s">
        <v>2863</v>
      </c>
      <c r="E426" s="19" t="s">
        <v>355</v>
      </c>
      <c r="F426" s="246">
        <v>2727.2849999999999</v>
      </c>
      <c r="G426" s="38"/>
      <c r="H426" s="39"/>
    </row>
    <row r="427" s="2" customFormat="1" ht="16.8" customHeight="1">
      <c r="A427" s="38"/>
      <c r="B427" s="39"/>
      <c r="C427" s="241" t="s">
        <v>225</v>
      </c>
      <c r="D427" s="242" t="s">
        <v>226</v>
      </c>
      <c r="E427" s="243" t="s">
        <v>1</v>
      </c>
      <c r="F427" s="244">
        <v>216.846</v>
      </c>
      <c r="G427" s="38"/>
      <c r="H427" s="39"/>
    </row>
    <row r="428" s="2" customFormat="1" ht="16.8" customHeight="1">
      <c r="A428" s="38"/>
      <c r="B428" s="39"/>
      <c r="C428" s="245" t="s">
        <v>1</v>
      </c>
      <c r="D428" s="245" t="s">
        <v>1976</v>
      </c>
      <c r="E428" s="19" t="s">
        <v>1</v>
      </c>
      <c r="F428" s="246">
        <v>58.890000000000001</v>
      </c>
      <c r="G428" s="38"/>
      <c r="H428" s="39"/>
    </row>
    <row r="429" s="2" customFormat="1" ht="16.8" customHeight="1">
      <c r="A429" s="38"/>
      <c r="B429" s="39"/>
      <c r="C429" s="245" t="s">
        <v>1</v>
      </c>
      <c r="D429" s="245" t="s">
        <v>1977</v>
      </c>
      <c r="E429" s="19" t="s">
        <v>1</v>
      </c>
      <c r="F429" s="246">
        <v>51.765999999999998</v>
      </c>
      <c r="G429" s="38"/>
      <c r="H429" s="39"/>
    </row>
    <row r="430" s="2" customFormat="1" ht="16.8" customHeight="1">
      <c r="A430" s="38"/>
      <c r="B430" s="39"/>
      <c r="C430" s="245" t="s">
        <v>1</v>
      </c>
      <c r="D430" s="245" t="s">
        <v>1978</v>
      </c>
      <c r="E430" s="19" t="s">
        <v>1</v>
      </c>
      <c r="F430" s="246">
        <v>41.310000000000002</v>
      </c>
      <c r="G430" s="38"/>
      <c r="H430" s="39"/>
    </row>
    <row r="431" s="2" customFormat="1" ht="16.8" customHeight="1">
      <c r="A431" s="38"/>
      <c r="B431" s="39"/>
      <c r="C431" s="245" t="s">
        <v>1</v>
      </c>
      <c r="D431" s="245" t="s">
        <v>1979</v>
      </c>
      <c r="E431" s="19" t="s">
        <v>1</v>
      </c>
      <c r="F431" s="246">
        <v>52.689999999999998</v>
      </c>
      <c r="G431" s="38"/>
      <c r="H431" s="39"/>
    </row>
    <row r="432" s="2" customFormat="1" ht="16.8" customHeight="1">
      <c r="A432" s="38"/>
      <c r="B432" s="39"/>
      <c r="C432" s="245" t="s">
        <v>1</v>
      </c>
      <c r="D432" s="245" t="s">
        <v>1980</v>
      </c>
      <c r="E432" s="19" t="s">
        <v>1</v>
      </c>
      <c r="F432" s="246">
        <v>12.19</v>
      </c>
      <c r="G432" s="38"/>
      <c r="H432" s="39"/>
    </row>
    <row r="433" s="2" customFormat="1" ht="16.8" customHeight="1">
      <c r="A433" s="38"/>
      <c r="B433" s="39"/>
      <c r="C433" s="245" t="s">
        <v>225</v>
      </c>
      <c r="D433" s="245" t="s">
        <v>1804</v>
      </c>
      <c r="E433" s="19" t="s">
        <v>1</v>
      </c>
      <c r="F433" s="246">
        <v>216.846</v>
      </c>
      <c r="G433" s="38"/>
      <c r="H433" s="39"/>
    </row>
    <row r="434" s="2" customFormat="1" ht="16.8" customHeight="1">
      <c r="A434" s="38"/>
      <c r="B434" s="39"/>
      <c r="C434" s="247" t="s">
        <v>4012</v>
      </c>
      <c r="D434" s="38"/>
      <c r="E434" s="38"/>
      <c r="F434" s="38"/>
      <c r="G434" s="38"/>
      <c r="H434" s="39"/>
    </row>
    <row r="435" s="2" customFormat="1" ht="16.8" customHeight="1">
      <c r="A435" s="38"/>
      <c r="B435" s="39"/>
      <c r="C435" s="245" t="s">
        <v>1973</v>
      </c>
      <c r="D435" s="245" t="s">
        <v>1974</v>
      </c>
      <c r="E435" s="19" t="s">
        <v>355</v>
      </c>
      <c r="F435" s="246">
        <v>216.846</v>
      </c>
      <c r="G435" s="38"/>
      <c r="H435" s="39"/>
    </row>
    <row r="436" s="2" customFormat="1" ht="16.8" customHeight="1">
      <c r="A436" s="38"/>
      <c r="B436" s="39"/>
      <c r="C436" s="245" t="s">
        <v>1954</v>
      </c>
      <c r="D436" s="245" t="s">
        <v>1955</v>
      </c>
      <c r="E436" s="19" t="s">
        <v>355</v>
      </c>
      <c r="F436" s="246">
        <v>216.846</v>
      </c>
      <c r="G436" s="38"/>
      <c r="H436" s="39"/>
    </row>
    <row r="437" s="2" customFormat="1" ht="16.8" customHeight="1">
      <c r="A437" s="38"/>
      <c r="B437" s="39"/>
      <c r="C437" s="245" t="s">
        <v>1963</v>
      </c>
      <c r="D437" s="245" t="s">
        <v>1964</v>
      </c>
      <c r="E437" s="19" t="s">
        <v>355</v>
      </c>
      <c r="F437" s="246">
        <v>433.69200000000001</v>
      </c>
      <c r="G437" s="38"/>
      <c r="H437" s="39"/>
    </row>
    <row r="438" s="2" customFormat="1" ht="16.8" customHeight="1">
      <c r="A438" s="38"/>
      <c r="B438" s="39"/>
      <c r="C438" s="245" t="s">
        <v>1982</v>
      </c>
      <c r="D438" s="245" t="s">
        <v>1983</v>
      </c>
      <c r="E438" s="19" t="s">
        <v>355</v>
      </c>
      <c r="F438" s="246">
        <v>216.846</v>
      </c>
      <c r="G438" s="38"/>
      <c r="H438" s="39"/>
    </row>
    <row r="439" s="2" customFormat="1" ht="16.8" customHeight="1">
      <c r="A439" s="38"/>
      <c r="B439" s="39"/>
      <c r="C439" s="245" t="s">
        <v>2840</v>
      </c>
      <c r="D439" s="245" t="s">
        <v>2841</v>
      </c>
      <c r="E439" s="19" t="s">
        <v>355</v>
      </c>
      <c r="F439" s="246">
        <v>2727.2849999999999</v>
      </c>
      <c r="G439" s="38"/>
      <c r="H439" s="39"/>
    </row>
    <row r="440" s="2" customFormat="1" ht="16.8" customHeight="1">
      <c r="A440" s="38"/>
      <c r="B440" s="39"/>
      <c r="C440" s="245" t="s">
        <v>2862</v>
      </c>
      <c r="D440" s="245" t="s">
        <v>2863</v>
      </c>
      <c r="E440" s="19" t="s">
        <v>355</v>
      </c>
      <c r="F440" s="246">
        <v>2727.2849999999999</v>
      </c>
      <c r="G440" s="38"/>
      <c r="H440" s="39"/>
    </row>
    <row r="441" s="2" customFormat="1" ht="16.8" customHeight="1">
      <c r="A441" s="38"/>
      <c r="B441" s="39"/>
      <c r="C441" s="245" t="s">
        <v>1958</v>
      </c>
      <c r="D441" s="245" t="s">
        <v>1959</v>
      </c>
      <c r="E441" s="19" t="s">
        <v>355</v>
      </c>
      <c r="F441" s="246">
        <v>249.37299999999999</v>
      </c>
      <c r="G441" s="38"/>
      <c r="H441" s="39"/>
    </row>
    <row r="442" s="2" customFormat="1" ht="16.8" customHeight="1">
      <c r="A442" s="38"/>
      <c r="B442" s="39"/>
      <c r="C442" s="245" t="s">
        <v>1968</v>
      </c>
      <c r="D442" s="245" t="s">
        <v>1969</v>
      </c>
      <c r="E442" s="19" t="s">
        <v>355</v>
      </c>
      <c r="F442" s="246">
        <v>442.36599999999999</v>
      </c>
      <c r="G442" s="38"/>
      <c r="H442" s="39"/>
    </row>
    <row r="443" s="2" customFormat="1" ht="16.8" customHeight="1">
      <c r="A443" s="38"/>
      <c r="B443" s="39"/>
      <c r="C443" s="241" t="s">
        <v>228</v>
      </c>
      <c r="D443" s="242" t="s">
        <v>229</v>
      </c>
      <c r="E443" s="243" t="s">
        <v>1</v>
      </c>
      <c r="F443" s="244">
        <v>25.399999999999999</v>
      </c>
      <c r="G443" s="38"/>
      <c r="H443" s="39"/>
    </row>
    <row r="444" s="2" customFormat="1" ht="16.8" customHeight="1">
      <c r="A444" s="38"/>
      <c r="B444" s="39"/>
      <c r="C444" s="245" t="s">
        <v>1</v>
      </c>
      <c r="D444" s="245" t="s">
        <v>1989</v>
      </c>
      <c r="E444" s="19" t="s">
        <v>1</v>
      </c>
      <c r="F444" s="246">
        <v>25.399999999999999</v>
      </c>
      <c r="G444" s="38"/>
      <c r="H444" s="39"/>
    </row>
    <row r="445" s="2" customFormat="1" ht="16.8" customHeight="1">
      <c r="A445" s="38"/>
      <c r="B445" s="39"/>
      <c r="C445" s="245" t="s">
        <v>228</v>
      </c>
      <c r="D445" s="245" t="s">
        <v>346</v>
      </c>
      <c r="E445" s="19" t="s">
        <v>1</v>
      </c>
      <c r="F445" s="246">
        <v>25.399999999999999</v>
      </c>
      <c r="G445" s="38"/>
      <c r="H445" s="39"/>
    </row>
    <row r="446" s="2" customFormat="1" ht="16.8" customHeight="1">
      <c r="A446" s="38"/>
      <c r="B446" s="39"/>
      <c r="C446" s="247" t="s">
        <v>4012</v>
      </c>
      <c r="D446" s="38"/>
      <c r="E446" s="38"/>
      <c r="F446" s="38"/>
      <c r="G446" s="38"/>
      <c r="H446" s="39"/>
    </row>
    <row r="447" s="2" customFormat="1" ht="16.8" customHeight="1">
      <c r="A447" s="38"/>
      <c r="B447" s="39"/>
      <c r="C447" s="245" t="s">
        <v>1986</v>
      </c>
      <c r="D447" s="245" t="s">
        <v>1987</v>
      </c>
      <c r="E447" s="19" t="s">
        <v>355</v>
      </c>
      <c r="F447" s="246">
        <v>25.399999999999999</v>
      </c>
      <c r="G447" s="38"/>
      <c r="H447" s="39"/>
    </row>
    <row r="448" s="2" customFormat="1" ht="16.8" customHeight="1">
      <c r="A448" s="38"/>
      <c r="B448" s="39"/>
      <c r="C448" s="245" t="s">
        <v>2003</v>
      </c>
      <c r="D448" s="245" t="s">
        <v>2004</v>
      </c>
      <c r="E448" s="19" t="s">
        <v>355</v>
      </c>
      <c r="F448" s="246">
        <v>685.34900000000005</v>
      </c>
      <c r="G448" s="38"/>
      <c r="H448" s="39"/>
    </row>
    <row r="449" s="2" customFormat="1" ht="16.8" customHeight="1">
      <c r="A449" s="38"/>
      <c r="B449" s="39"/>
      <c r="C449" s="245" t="s">
        <v>2840</v>
      </c>
      <c r="D449" s="245" t="s">
        <v>2841</v>
      </c>
      <c r="E449" s="19" t="s">
        <v>355</v>
      </c>
      <c r="F449" s="246">
        <v>2727.2849999999999</v>
      </c>
      <c r="G449" s="38"/>
      <c r="H449" s="39"/>
    </row>
    <row r="450" s="2" customFormat="1" ht="16.8" customHeight="1">
      <c r="A450" s="38"/>
      <c r="B450" s="39"/>
      <c r="C450" s="245" t="s">
        <v>2862</v>
      </c>
      <c r="D450" s="245" t="s">
        <v>2863</v>
      </c>
      <c r="E450" s="19" t="s">
        <v>355</v>
      </c>
      <c r="F450" s="246">
        <v>2727.2849999999999</v>
      </c>
      <c r="G450" s="38"/>
      <c r="H450" s="39"/>
    </row>
    <row r="451" s="2" customFormat="1">
      <c r="A451" s="38"/>
      <c r="B451" s="39"/>
      <c r="C451" s="245" t="s">
        <v>1051</v>
      </c>
      <c r="D451" s="245" t="s">
        <v>1052</v>
      </c>
      <c r="E451" s="19" t="s">
        <v>355</v>
      </c>
      <c r="F451" s="246">
        <v>59.603999999999999</v>
      </c>
      <c r="G451" s="38"/>
      <c r="H451" s="39"/>
    </row>
    <row r="452" s="2" customFormat="1" ht="16.8" customHeight="1">
      <c r="A452" s="38"/>
      <c r="B452" s="39"/>
      <c r="C452" s="241" t="s">
        <v>231</v>
      </c>
      <c r="D452" s="242" t="s">
        <v>232</v>
      </c>
      <c r="E452" s="243" t="s">
        <v>1</v>
      </c>
      <c r="F452" s="244">
        <v>411.27300000000002</v>
      </c>
      <c r="G452" s="38"/>
      <c r="H452" s="39"/>
    </row>
    <row r="453" s="2" customFormat="1" ht="16.8" customHeight="1">
      <c r="A453" s="38"/>
      <c r="B453" s="39"/>
      <c r="C453" s="245" t="s">
        <v>1</v>
      </c>
      <c r="D453" s="245" t="s">
        <v>1994</v>
      </c>
      <c r="E453" s="19" t="s">
        <v>1</v>
      </c>
      <c r="F453" s="246">
        <v>548.58399999999995</v>
      </c>
      <c r="G453" s="38"/>
      <c r="H453" s="39"/>
    </row>
    <row r="454" s="2" customFormat="1" ht="16.8" customHeight="1">
      <c r="A454" s="38"/>
      <c r="B454" s="39"/>
      <c r="C454" s="245" t="s">
        <v>1</v>
      </c>
      <c r="D454" s="245" t="s">
        <v>1995</v>
      </c>
      <c r="E454" s="19" t="s">
        <v>1</v>
      </c>
      <c r="F454" s="246">
        <v>13.670999999999999</v>
      </c>
      <c r="G454" s="38"/>
      <c r="H454" s="39"/>
    </row>
    <row r="455" s="2" customFormat="1" ht="16.8" customHeight="1">
      <c r="A455" s="38"/>
      <c r="B455" s="39"/>
      <c r="C455" s="245" t="s">
        <v>1</v>
      </c>
      <c r="D455" s="245" t="s">
        <v>1222</v>
      </c>
      <c r="E455" s="19" t="s">
        <v>1</v>
      </c>
      <c r="F455" s="246">
        <v>-25.875</v>
      </c>
      <c r="G455" s="38"/>
      <c r="H455" s="39"/>
    </row>
    <row r="456" s="2" customFormat="1" ht="16.8" customHeight="1">
      <c r="A456" s="38"/>
      <c r="B456" s="39"/>
      <c r="C456" s="245" t="s">
        <v>1</v>
      </c>
      <c r="D456" s="245" t="s">
        <v>1996</v>
      </c>
      <c r="E456" s="19" t="s">
        <v>1</v>
      </c>
      <c r="F456" s="246">
        <v>-22.875</v>
      </c>
      <c r="G456" s="38"/>
      <c r="H456" s="39"/>
    </row>
    <row r="457" s="2" customFormat="1" ht="16.8" customHeight="1">
      <c r="A457" s="38"/>
      <c r="B457" s="39"/>
      <c r="C457" s="245" t="s">
        <v>1</v>
      </c>
      <c r="D457" s="245" t="s">
        <v>1997</v>
      </c>
      <c r="E457" s="19" t="s">
        <v>1</v>
      </c>
      <c r="F457" s="246">
        <v>-33.524999999999999</v>
      </c>
      <c r="G457" s="38"/>
      <c r="H457" s="39"/>
    </row>
    <row r="458" s="2" customFormat="1" ht="16.8" customHeight="1">
      <c r="A458" s="38"/>
      <c r="B458" s="39"/>
      <c r="C458" s="245" t="s">
        <v>1</v>
      </c>
      <c r="D458" s="245" t="s">
        <v>1998</v>
      </c>
      <c r="E458" s="19" t="s">
        <v>1</v>
      </c>
      <c r="F458" s="246">
        <v>-27.359999999999999</v>
      </c>
      <c r="G458" s="38"/>
      <c r="H458" s="39"/>
    </row>
    <row r="459" s="2" customFormat="1" ht="16.8" customHeight="1">
      <c r="A459" s="38"/>
      <c r="B459" s="39"/>
      <c r="C459" s="245" t="s">
        <v>1</v>
      </c>
      <c r="D459" s="245" t="s">
        <v>1999</v>
      </c>
      <c r="E459" s="19" t="s">
        <v>1</v>
      </c>
      <c r="F459" s="246">
        <v>-18.824999999999999</v>
      </c>
      <c r="G459" s="38"/>
      <c r="H459" s="39"/>
    </row>
    <row r="460" s="2" customFormat="1" ht="16.8" customHeight="1">
      <c r="A460" s="38"/>
      <c r="B460" s="39"/>
      <c r="C460" s="245" t="s">
        <v>1</v>
      </c>
      <c r="D460" s="245" t="s">
        <v>2000</v>
      </c>
      <c r="E460" s="19" t="s">
        <v>1</v>
      </c>
      <c r="F460" s="246">
        <v>-20.440999999999999</v>
      </c>
      <c r="G460" s="38"/>
      <c r="H460" s="39"/>
    </row>
    <row r="461" s="2" customFormat="1" ht="16.8" customHeight="1">
      <c r="A461" s="38"/>
      <c r="B461" s="39"/>
      <c r="C461" s="245" t="s">
        <v>1</v>
      </c>
      <c r="D461" s="245" t="s">
        <v>2001</v>
      </c>
      <c r="E461" s="19" t="s">
        <v>1</v>
      </c>
      <c r="F461" s="246">
        <v>-2.081</v>
      </c>
      <c r="G461" s="38"/>
      <c r="H461" s="39"/>
    </row>
    <row r="462" s="2" customFormat="1" ht="16.8" customHeight="1">
      <c r="A462" s="38"/>
      <c r="B462" s="39"/>
      <c r="C462" s="245" t="s">
        <v>231</v>
      </c>
      <c r="D462" s="245" t="s">
        <v>1847</v>
      </c>
      <c r="E462" s="19" t="s">
        <v>1</v>
      </c>
      <c r="F462" s="246">
        <v>411.27300000000002</v>
      </c>
      <c r="G462" s="38"/>
      <c r="H462" s="39"/>
    </row>
    <row r="463" s="2" customFormat="1" ht="16.8" customHeight="1">
      <c r="A463" s="38"/>
      <c r="B463" s="39"/>
      <c r="C463" s="247" t="s">
        <v>4012</v>
      </c>
      <c r="D463" s="38"/>
      <c r="E463" s="38"/>
      <c r="F463" s="38"/>
      <c r="G463" s="38"/>
      <c r="H463" s="39"/>
    </row>
    <row r="464" s="2" customFormat="1" ht="16.8" customHeight="1">
      <c r="A464" s="38"/>
      <c r="B464" s="39"/>
      <c r="C464" s="245" t="s">
        <v>1991</v>
      </c>
      <c r="D464" s="245" t="s">
        <v>1992</v>
      </c>
      <c r="E464" s="19" t="s">
        <v>355</v>
      </c>
      <c r="F464" s="246">
        <v>411.27300000000002</v>
      </c>
      <c r="G464" s="38"/>
      <c r="H464" s="39"/>
    </row>
    <row r="465" s="2" customFormat="1" ht="16.8" customHeight="1">
      <c r="A465" s="38"/>
      <c r="B465" s="39"/>
      <c r="C465" s="245" t="s">
        <v>2003</v>
      </c>
      <c r="D465" s="245" t="s">
        <v>2004</v>
      </c>
      <c r="E465" s="19" t="s">
        <v>355</v>
      </c>
      <c r="F465" s="246">
        <v>685.34900000000005</v>
      </c>
      <c r="G465" s="38"/>
      <c r="H465" s="39"/>
    </row>
    <row r="466" s="2" customFormat="1" ht="16.8" customHeight="1">
      <c r="A466" s="38"/>
      <c r="B466" s="39"/>
      <c r="C466" s="245" t="s">
        <v>2010</v>
      </c>
      <c r="D466" s="245" t="s">
        <v>2011</v>
      </c>
      <c r="E466" s="19" t="s">
        <v>355</v>
      </c>
      <c r="F466" s="246">
        <v>411.27300000000002</v>
      </c>
      <c r="G466" s="38"/>
      <c r="H466" s="39"/>
    </row>
    <row r="467" s="2" customFormat="1" ht="16.8" customHeight="1">
      <c r="A467" s="38"/>
      <c r="B467" s="39"/>
      <c r="C467" s="245" t="s">
        <v>2840</v>
      </c>
      <c r="D467" s="245" t="s">
        <v>2841</v>
      </c>
      <c r="E467" s="19" t="s">
        <v>355</v>
      </c>
      <c r="F467" s="246">
        <v>2727.2849999999999</v>
      </c>
      <c r="G467" s="38"/>
      <c r="H467" s="39"/>
    </row>
    <row r="468" s="2" customFormat="1" ht="16.8" customHeight="1">
      <c r="A468" s="38"/>
      <c r="B468" s="39"/>
      <c r="C468" s="245" t="s">
        <v>2862</v>
      </c>
      <c r="D468" s="245" t="s">
        <v>2863</v>
      </c>
      <c r="E468" s="19" t="s">
        <v>355</v>
      </c>
      <c r="F468" s="246">
        <v>2727.2849999999999</v>
      </c>
      <c r="G468" s="38"/>
      <c r="H468" s="39"/>
    </row>
    <row r="469" s="2" customFormat="1" ht="16.8" customHeight="1">
      <c r="A469" s="38"/>
      <c r="B469" s="39"/>
      <c r="C469" s="245" t="s">
        <v>1958</v>
      </c>
      <c r="D469" s="245" t="s">
        <v>1959</v>
      </c>
      <c r="E469" s="19" t="s">
        <v>355</v>
      </c>
      <c r="F469" s="246">
        <v>472.964</v>
      </c>
      <c r="G469" s="38"/>
      <c r="H469" s="39"/>
    </row>
    <row r="470" s="2" customFormat="1" ht="16.8" customHeight="1">
      <c r="A470" s="38"/>
      <c r="B470" s="39"/>
      <c r="C470" s="241" t="s">
        <v>234</v>
      </c>
      <c r="D470" s="242" t="s">
        <v>235</v>
      </c>
      <c r="E470" s="243" t="s">
        <v>1</v>
      </c>
      <c r="F470" s="244">
        <v>76.5</v>
      </c>
      <c r="G470" s="38"/>
      <c r="H470" s="39"/>
    </row>
    <row r="471" s="2" customFormat="1" ht="16.8" customHeight="1">
      <c r="A471" s="38"/>
      <c r="B471" s="39"/>
      <c r="C471" s="245" t="s">
        <v>1</v>
      </c>
      <c r="D471" s="245" t="s">
        <v>2030</v>
      </c>
      <c r="E471" s="19" t="s">
        <v>1</v>
      </c>
      <c r="F471" s="246">
        <v>43.600000000000001</v>
      </c>
      <c r="G471" s="38"/>
      <c r="H471" s="39"/>
    </row>
    <row r="472" s="2" customFormat="1" ht="16.8" customHeight="1">
      <c r="A472" s="38"/>
      <c r="B472" s="39"/>
      <c r="C472" s="245" t="s">
        <v>1</v>
      </c>
      <c r="D472" s="245" t="s">
        <v>2031</v>
      </c>
      <c r="E472" s="19" t="s">
        <v>1</v>
      </c>
      <c r="F472" s="246">
        <v>11.9</v>
      </c>
      <c r="G472" s="38"/>
      <c r="H472" s="39"/>
    </row>
    <row r="473" s="2" customFormat="1" ht="16.8" customHeight="1">
      <c r="A473" s="38"/>
      <c r="B473" s="39"/>
      <c r="C473" s="245" t="s">
        <v>1</v>
      </c>
      <c r="D473" s="245" t="s">
        <v>2032</v>
      </c>
      <c r="E473" s="19" t="s">
        <v>1</v>
      </c>
      <c r="F473" s="246">
        <v>8.4000000000000004</v>
      </c>
      <c r="G473" s="38"/>
      <c r="H473" s="39"/>
    </row>
    <row r="474" s="2" customFormat="1" ht="16.8" customHeight="1">
      <c r="A474" s="38"/>
      <c r="B474" s="39"/>
      <c r="C474" s="245" t="s">
        <v>1</v>
      </c>
      <c r="D474" s="245" t="s">
        <v>2033</v>
      </c>
      <c r="E474" s="19" t="s">
        <v>1</v>
      </c>
      <c r="F474" s="246">
        <v>12.6</v>
      </c>
      <c r="G474" s="38"/>
      <c r="H474" s="39"/>
    </row>
    <row r="475" s="2" customFormat="1" ht="16.8" customHeight="1">
      <c r="A475" s="38"/>
      <c r="B475" s="39"/>
      <c r="C475" s="245" t="s">
        <v>234</v>
      </c>
      <c r="D475" s="245" t="s">
        <v>346</v>
      </c>
      <c r="E475" s="19" t="s">
        <v>1</v>
      </c>
      <c r="F475" s="246">
        <v>76.5</v>
      </c>
      <c r="G475" s="38"/>
      <c r="H475" s="39"/>
    </row>
    <row r="476" s="2" customFormat="1" ht="16.8" customHeight="1">
      <c r="A476" s="38"/>
      <c r="B476" s="39"/>
      <c r="C476" s="247" t="s">
        <v>4012</v>
      </c>
      <c r="D476" s="38"/>
      <c r="E476" s="38"/>
      <c r="F476" s="38"/>
      <c r="G476" s="38"/>
      <c r="H476" s="39"/>
    </row>
    <row r="477" s="2" customFormat="1" ht="16.8" customHeight="1">
      <c r="A477" s="38"/>
      <c r="B477" s="39"/>
      <c r="C477" s="245" t="s">
        <v>2027</v>
      </c>
      <c r="D477" s="245" t="s">
        <v>2028</v>
      </c>
      <c r="E477" s="19" t="s">
        <v>497</v>
      </c>
      <c r="F477" s="246">
        <v>76.5</v>
      </c>
      <c r="G477" s="38"/>
      <c r="H477" s="39"/>
    </row>
    <row r="478" s="2" customFormat="1" ht="16.8" customHeight="1">
      <c r="A478" s="38"/>
      <c r="B478" s="39"/>
      <c r="C478" s="245" t="s">
        <v>2003</v>
      </c>
      <c r="D478" s="245" t="s">
        <v>2004</v>
      </c>
      <c r="E478" s="19" t="s">
        <v>355</v>
      </c>
      <c r="F478" s="246">
        <v>685.34900000000005</v>
      </c>
      <c r="G478" s="38"/>
      <c r="H478" s="39"/>
    </row>
    <row r="479" s="2" customFormat="1" ht="16.8" customHeight="1">
      <c r="A479" s="38"/>
      <c r="B479" s="39"/>
      <c r="C479" s="245" t="s">
        <v>2840</v>
      </c>
      <c r="D479" s="245" t="s">
        <v>2841</v>
      </c>
      <c r="E479" s="19" t="s">
        <v>355</v>
      </c>
      <c r="F479" s="246">
        <v>2727.2849999999999</v>
      </c>
      <c r="G479" s="38"/>
      <c r="H479" s="39"/>
    </row>
    <row r="480" s="2" customFormat="1" ht="16.8" customHeight="1">
      <c r="A480" s="38"/>
      <c r="B480" s="39"/>
      <c r="C480" s="245" t="s">
        <v>2862</v>
      </c>
      <c r="D480" s="245" t="s">
        <v>2863</v>
      </c>
      <c r="E480" s="19" t="s">
        <v>355</v>
      </c>
      <c r="F480" s="246">
        <v>2727.2849999999999</v>
      </c>
      <c r="G480" s="38"/>
      <c r="H480" s="39"/>
    </row>
    <row r="481" s="2" customFormat="1" ht="16.8" customHeight="1">
      <c r="A481" s="38"/>
      <c r="B481" s="39"/>
      <c r="C481" s="241" t="s">
        <v>237</v>
      </c>
      <c r="D481" s="242" t="s">
        <v>238</v>
      </c>
      <c r="E481" s="243" t="s">
        <v>1</v>
      </c>
      <c r="F481" s="244">
        <v>153.47999999999999</v>
      </c>
      <c r="G481" s="38"/>
      <c r="H481" s="39"/>
    </row>
    <row r="482" s="2" customFormat="1" ht="16.8" customHeight="1">
      <c r="A482" s="38"/>
      <c r="B482" s="39"/>
      <c r="C482" s="245" t="s">
        <v>1</v>
      </c>
      <c r="D482" s="245" t="s">
        <v>2038</v>
      </c>
      <c r="E482" s="19" t="s">
        <v>1</v>
      </c>
      <c r="F482" s="246">
        <v>66.569999999999993</v>
      </c>
      <c r="G482" s="38"/>
      <c r="H482" s="39"/>
    </row>
    <row r="483" s="2" customFormat="1" ht="16.8" customHeight="1">
      <c r="A483" s="38"/>
      <c r="B483" s="39"/>
      <c r="C483" s="245" t="s">
        <v>1</v>
      </c>
      <c r="D483" s="245" t="s">
        <v>2039</v>
      </c>
      <c r="E483" s="19" t="s">
        <v>1</v>
      </c>
      <c r="F483" s="246">
        <v>57.549999999999997</v>
      </c>
      <c r="G483" s="38"/>
      <c r="H483" s="39"/>
    </row>
    <row r="484" s="2" customFormat="1" ht="16.8" customHeight="1">
      <c r="A484" s="38"/>
      <c r="B484" s="39"/>
      <c r="C484" s="245" t="s">
        <v>1</v>
      </c>
      <c r="D484" s="245" t="s">
        <v>2040</v>
      </c>
      <c r="E484" s="19" t="s">
        <v>1</v>
      </c>
      <c r="F484" s="246">
        <v>29.359999999999999</v>
      </c>
      <c r="G484" s="38"/>
      <c r="H484" s="39"/>
    </row>
    <row r="485" s="2" customFormat="1" ht="16.8" customHeight="1">
      <c r="A485" s="38"/>
      <c r="B485" s="39"/>
      <c r="C485" s="245" t="s">
        <v>237</v>
      </c>
      <c r="D485" s="245" t="s">
        <v>346</v>
      </c>
      <c r="E485" s="19" t="s">
        <v>1</v>
      </c>
      <c r="F485" s="246">
        <v>153.47999999999999</v>
      </c>
      <c r="G485" s="38"/>
      <c r="H485" s="39"/>
    </row>
    <row r="486" s="2" customFormat="1" ht="16.8" customHeight="1">
      <c r="A486" s="38"/>
      <c r="B486" s="39"/>
      <c r="C486" s="247" t="s">
        <v>4012</v>
      </c>
      <c r="D486" s="38"/>
      <c r="E486" s="38"/>
      <c r="F486" s="38"/>
      <c r="G486" s="38"/>
      <c r="H486" s="39"/>
    </row>
    <row r="487" s="2" customFormat="1" ht="16.8" customHeight="1">
      <c r="A487" s="38"/>
      <c r="B487" s="39"/>
      <c r="C487" s="245" t="s">
        <v>2035</v>
      </c>
      <c r="D487" s="245" t="s">
        <v>2036</v>
      </c>
      <c r="E487" s="19" t="s">
        <v>497</v>
      </c>
      <c r="F487" s="246">
        <v>153.47999999999999</v>
      </c>
      <c r="G487" s="38"/>
      <c r="H487" s="39"/>
    </row>
    <row r="488" s="2" customFormat="1" ht="16.8" customHeight="1">
      <c r="A488" s="38"/>
      <c r="B488" s="39"/>
      <c r="C488" s="245" t="s">
        <v>2003</v>
      </c>
      <c r="D488" s="245" t="s">
        <v>2004</v>
      </c>
      <c r="E488" s="19" t="s">
        <v>355</v>
      </c>
      <c r="F488" s="246">
        <v>685.34900000000005</v>
      </c>
      <c r="G488" s="38"/>
      <c r="H488" s="39"/>
    </row>
    <row r="489" s="2" customFormat="1" ht="16.8" customHeight="1">
      <c r="A489" s="38"/>
      <c r="B489" s="39"/>
      <c r="C489" s="245" t="s">
        <v>2840</v>
      </c>
      <c r="D489" s="245" t="s">
        <v>2841</v>
      </c>
      <c r="E489" s="19" t="s">
        <v>355</v>
      </c>
      <c r="F489" s="246">
        <v>2727.2849999999999</v>
      </c>
      <c r="G489" s="38"/>
      <c r="H489" s="39"/>
    </row>
    <row r="490" s="2" customFormat="1" ht="16.8" customHeight="1">
      <c r="A490" s="38"/>
      <c r="B490" s="39"/>
      <c r="C490" s="245" t="s">
        <v>2862</v>
      </c>
      <c r="D490" s="245" t="s">
        <v>2863</v>
      </c>
      <c r="E490" s="19" t="s">
        <v>355</v>
      </c>
      <c r="F490" s="246">
        <v>2727.2849999999999</v>
      </c>
      <c r="G490" s="38"/>
      <c r="H490" s="39"/>
    </row>
    <row r="491" s="2" customFormat="1" ht="16.8" customHeight="1">
      <c r="A491" s="38"/>
      <c r="B491" s="39"/>
      <c r="C491" s="241" t="s">
        <v>240</v>
      </c>
      <c r="D491" s="242" t="s">
        <v>241</v>
      </c>
      <c r="E491" s="243" t="s">
        <v>1</v>
      </c>
      <c r="F491" s="244">
        <v>5.5</v>
      </c>
      <c r="G491" s="38"/>
      <c r="H491" s="39"/>
    </row>
    <row r="492" s="2" customFormat="1" ht="16.8" customHeight="1">
      <c r="A492" s="38"/>
      <c r="B492" s="39"/>
      <c r="C492" s="245" t="s">
        <v>1</v>
      </c>
      <c r="D492" s="245" t="s">
        <v>2024</v>
      </c>
      <c r="E492" s="19" t="s">
        <v>1</v>
      </c>
      <c r="F492" s="246">
        <v>2.5</v>
      </c>
      <c r="G492" s="38"/>
      <c r="H492" s="39"/>
    </row>
    <row r="493" s="2" customFormat="1" ht="16.8" customHeight="1">
      <c r="A493" s="38"/>
      <c r="B493" s="39"/>
      <c r="C493" s="245" t="s">
        <v>1</v>
      </c>
      <c r="D493" s="245" t="s">
        <v>2025</v>
      </c>
      <c r="E493" s="19" t="s">
        <v>1</v>
      </c>
      <c r="F493" s="246">
        <v>3</v>
      </c>
      <c r="G493" s="38"/>
      <c r="H493" s="39"/>
    </row>
    <row r="494" s="2" customFormat="1" ht="16.8" customHeight="1">
      <c r="A494" s="38"/>
      <c r="B494" s="39"/>
      <c r="C494" s="245" t="s">
        <v>240</v>
      </c>
      <c r="D494" s="245" t="s">
        <v>346</v>
      </c>
      <c r="E494" s="19" t="s">
        <v>1</v>
      </c>
      <c r="F494" s="246">
        <v>5.5</v>
      </c>
      <c r="G494" s="38"/>
      <c r="H494" s="39"/>
    </row>
    <row r="495" s="2" customFormat="1" ht="16.8" customHeight="1">
      <c r="A495" s="38"/>
      <c r="B495" s="39"/>
      <c r="C495" s="247" t="s">
        <v>4012</v>
      </c>
      <c r="D495" s="38"/>
      <c r="E495" s="38"/>
      <c r="F495" s="38"/>
      <c r="G495" s="38"/>
      <c r="H495" s="39"/>
    </row>
    <row r="496" s="2" customFormat="1" ht="16.8" customHeight="1">
      <c r="A496" s="38"/>
      <c r="B496" s="39"/>
      <c r="C496" s="245" t="s">
        <v>2021</v>
      </c>
      <c r="D496" s="245" t="s">
        <v>2022</v>
      </c>
      <c r="E496" s="19" t="s">
        <v>497</v>
      </c>
      <c r="F496" s="246">
        <v>5.5</v>
      </c>
      <c r="G496" s="38"/>
      <c r="H496" s="39"/>
    </row>
    <row r="497" s="2" customFormat="1" ht="16.8" customHeight="1">
      <c r="A497" s="38"/>
      <c r="B497" s="39"/>
      <c r="C497" s="245" t="s">
        <v>2003</v>
      </c>
      <c r="D497" s="245" t="s">
        <v>2004</v>
      </c>
      <c r="E497" s="19" t="s">
        <v>355</v>
      </c>
      <c r="F497" s="246">
        <v>685.34900000000005</v>
      </c>
      <c r="G497" s="38"/>
      <c r="H497" s="39"/>
    </row>
    <row r="498" s="2" customFormat="1" ht="16.8" customHeight="1">
      <c r="A498" s="38"/>
      <c r="B498" s="39"/>
      <c r="C498" s="245" t="s">
        <v>2840</v>
      </c>
      <c r="D498" s="245" t="s">
        <v>2841</v>
      </c>
      <c r="E498" s="19" t="s">
        <v>355</v>
      </c>
      <c r="F498" s="246">
        <v>2727.2849999999999</v>
      </c>
      <c r="G498" s="38"/>
      <c r="H498" s="39"/>
    </row>
    <row r="499" s="2" customFormat="1" ht="16.8" customHeight="1">
      <c r="A499" s="38"/>
      <c r="B499" s="39"/>
      <c r="C499" s="245" t="s">
        <v>2862</v>
      </c>
      <c r="D499" s="245" t="s">
        <v>2863</v>
      </c>
      <c r="E499" s="19" t="s">
        <v>355</v>
      </c>
      <c r="F499" s="246">
        <v>2727.2849999999999</v>
      </c>
      <c r="G499" s="38"/>
      <c r="H499" s="39"/>
    </row>
    <row r="500" s="2" customFormat="1" ht="16.8" customHeight="1">
      <c r="A500" s="38"/>
      <c r="B500" s="39"/>
      <c r="C500" s="241" t="s">
        <v>243</v>
      </c>
      <c r="D500" s="242" t="s">
        <v>244</v>
      </c>
      <c r="E500" s="243" t="s">
        <v>1</v>
      </c>
      <c r="F500" s="244">
        <v>80</v>
      </c>
      <c r="G500" s="38"/>
      <c r="H500" s="39"/>
    </row>
    <row r="501" s="2" customFormat="1" ht="16.8" customHeight="1">
      <c r="A501" s="38"/>
      <c r="B501" s="39"/>
      <c r="C501" s="245" t="s">
        <v>1</v>
      </c>
      <c r="D501" s="245" t="s">
        <v>1593</v>
      </c>
      <c r="E501" s="19" t="s">
        <v>1</v>
      </c>
      <c r="F501" s="246">
        <v>22.300000000000001</v>
      </c>
      <c r="G501" s="38"/>
      <c r="H501" s="39"/>
    </row>
    <row r="502" s="2" customFormat="1" ht="16.8" customHeight="1">
      <c r="A502" s="38"/>
      <c r="B502" s="39"/>
      <c r="C502" s="245" t="s">
        <v>1</v>
      </c>
      <c r="D502" s="245" t="s">
        <v>1594</v>
      </c>
      <c r="E502" s="19" t="s">
        <v>1</v>
      </c>
      <c r="F502" s="246">
        <v>19.899999999999999</v>
      </c>
      <c r="G502" s="38"/>
      <c r="H502" s="39"/>
    </row>
    <row r="503" s="2" customFormat="1" ht="16.8" customHeight="1">
      <c r="A503" s="38"/>
      <c r="B503" s="39"/>
      <c r="C503" s="245" t="s">
        <v>1</v>
      </c>
      <c r="D503" s="245" t="s">
        <v>1595</v>
      </c>
      <c r="E503" s="19" t="s">
        <v>1</v>
      </c>
      <c r="F503" s="246">
        <v>26.899999999999999</v>
      </c>
      <c r="G503" s="38"/>
      <c r="H503" s="39"/>
    </row>
    <row r="504" s="2" customFormat="1" ht="16.8" customHeight="1">
      <c r="A504" s="38"/>
      <c r="B504" s="39"/>
      <c r="C504" s="245" t="s">
        <v>1</v>
      </c>
      <c r="D504" s="245" t="s">
        <v>1596</v>
      </c>
      <c r="E504" s="19" t="s">
        <v>1</v>
      </c>
      <c r="F504" s="246">
        <v>10.9</v>
      </c>
      <c r="G504" s="38"/>
      <c r="H504" s="39"/>
    </row>
    <row r="505" s="2" customFormat="1" ht="16.8" customHeight="1">
      <c r="A505" s="38"/>
      <c r="B505" s="39"/>
      <c r="C505" s="245" t="s">
        <v>243</v>
      </c>
      <c r="D505" s="245" t="s">
        <v>346</v>
      </c>
      <c r="E505" s="19" t="s">
        <v>1</v>
      </c>
      <c r="F505" s="246">
        <v>80</v>
      </c>
      <c r="G505" s="38"/>
      <c r="H505" s="39"/>
    </row>
    <row r="506" s="2" customFormat="1" ht="16.8" customHeight="1">
      <c r="A506" s="38"/>
      <c r="B506" s="39"/>
      <c r="C506" s="247" t="s">
        <v>4012</v>
      </c>
      <c r="D506" s="38"/>
      <c r="E506" s="38"/>
      <c r="F506" s="38"/>
      <c r="G506" s="38"/>
      <c r="H506" s="39"/>
    </row>
    <row r="507" s="2" customFormat="1">
      <c r="A507" s="38"/>
      <c r="B507" s="39"/>
      <c r="C507" s="245" t="s">
        <v>1590</v>
      </c>
      <c r="D507" s="245" t="s">
        <v>1591</v>
      </c>
      <c r="E507" s="19" t="s">
        <v>355</v>
      </c>
      <c r="F507" s="246">
        <v>80</v>
      </c>
      <c r="G507" s="38"/>
      <c r="H507" s="39"/>
    </row>
    <row r="508" s="2" customFormat="1">
      <c r="A508" s="38"/>
      <c r="B508" s="39"/>
      <c r="C508" s="245" t="s">
        <v>1598</v>
      </c>
      <c r="D508" s="245" t="s">
        <v>1599</v>
      </c>
      <c r="E508" s="19" t="s">
        <v>355</v>
      </c>
      <c r="F508" s="246">
        <v>84</v>
      </c>
      <c r="G508" s="38"/>
      <c r="H508" s="39"/>
    </row>
    <row r="509" s="2" customFormat="1" ht="16.8" customHeight="1">
      <c r="A509" s="38"/>
      <c r="B509" s="39"/>
      <c r="C509" s="241" t="s">
        <v>246</v>
      </c>
      <c r="D509" s="242" t="s">
        <v>247</v>
      </c>
      <c r="E509" s="243" t="s">
        <v>1</v>
      </c>
      <c r="F509" s="244">
        <v>50.799999999999997</v>
      </c>
      <c r="G509" s="38"/>
      <c r="H509" s="39"/>
    </row>
    <row r="510" s="2" customFormat="1" ht="16.8" customHeight="1">
      <c r="A510" s="38"/>
      <c r="B510" s="39"/>
      <c r="C510" s="245" t="s">
        <v>1</v>
      </c>
      <c r="D510" s="245" t="s">
        <v>1606</v>
      </c>
      <c r="E510" s="19" t="s">
        <v>1</v>
      </c>
      <c r="F510" s="246">
        <v>6.5999999999999996</v>
      </c>
      <c r="G510" s="38"/>
      <c r="H510" s="39"/>
    </row>
    <row r="511" s="2" customFormat="1" ht="16.8" customHeight="1">
      <c r="A511" s="38"/>
      <c r="B511" s="39"/>
      <c r="C511" s="245" t="s">
        <v>1</v>
      </c>
      <c r="D511" s="245" t="s">
        <v>1607</v>
      </c>
      <c r="E511" s="19" t="s">
        <v>1</v>
      </c>
      <c r="F511" s="246">
        <v>14.4</v>
      </c>
      <c r="G511" s="38"/>
      <c r="H511" s="39"/>
    </row>
    <row r="512" s="2" customFormat="1" ht="16.8" customHeight="1">
      <c r="A512" s="38"/>
      <c r="B512" s="39"/>
      <c r="C512" s="245" t="s">
        <v>1</v>
      </c>
      <c r="D512" s="245" t="s">
        <v>1608</v>
      </c>
      <c r="E512" s="19" t="s">
        <v>1</v>
      </c>
      <c r="F512" s="246">
        <v>14.4</v>
      </c>
      <c r="G512" s="38"/>
      <c r="H512" s="39"/>
    </row>
    <row r="513" s="2" customFormat="1" ht="16.8" customHeight="1">
      <c r="A513" s="38"/>
      <c r="B513" s="39"/>
      <c r="C513" s="245" t="s">
        <v>1</v>
      </c>
      <c r="D513" s="245" t="s">
        <v>1609</v>
      </c>
      <c r="E513" s="19" t="s">
        <v>1</v>
      </c>
      <c r="F513" s="246">
        <v>15.4</v>
      </c>
      <c r="G513" s="38"/>
      <c r="H513" s="39"/>
    </row>
    <row r="514" s="2" customFormat="1" ht="16.8" customHeight="1">
      <c r="A514" s="38"/>
      <c r="B514" s="39"/>
      <c r="C514" s="245" t="s">
        <v>246</v>
      </c>
      <c r="D514" s="245" t="s">
        <v>346</v>
      </c>
      <c r="E514" s="19" t="s">
        <v>1</v>
      </c>
      <c r="F514" s="246">
        <v>50.799999999999997</v>
      </c>
      <c r="G514" s="38"/>
      <c r="H514" s="39"/>
    </row>
    <row r="515" s="2" customFormat="1" ht="16.8" customHeight="1">
      <c r="A515" s="38"/>
      <c r="B515" s="39"/>
      <c r="C515" s="247" t="s">
        <v>4012</v>
      </c>
      <c r="D515" s="38"/>
      <c r="E515" s="38"/>
      <c r="F515" s="38"/>
      <c r="G515" s="38"/>
      <c r="H515" s="39"/>
    </row>
    <row r="516" s="2" customFormat="1" ht="16.8" customHeight="1">
      <c r="A516" s="38"/>
      <c r="B516" s="39"/>
      <c r="C516" s="245" t="s">
        <v>1603</v>
      </c>
      <c r="D516" s="245" t="s">
        <v>1604</v>
      </c>
      <c r="E516" s="19" t="s">
        <v>355</v>
      </c>
      <c r="F516" s="246">
        <v>50.799999999999997</v>
      </c>
      <c r="G516" s="38"/>
      <c r="H516" s="39"/>
    </row>
    <row r="517" s="2" customFormat="1" ht="16.8" customHeight="1">
      <c r="A517" s="38"/>
      <c r="B517" s="39"/>
      <c r="C517" s="245" t="s">
        <v>1616</v>
      </c>
      <c r="D517" s="245" t="s">
        <v>1617</v>
      </c>
      <c r="E517" s="19" t="s">
        <v>355</v>
      </c>
      <c r="F517" s="246">
        <v>50.799999999999997</v>
      </c>
      <c r="G517" s="38"/>
      <c r="H517" s="39"/>
    </row>
    <row r="518" s="2" customFormat="1" ht="16.8" customHeight="1">
      <c r="A518" s="38"/>
      <c r="B518" s="39"/>
      <c r="C518" s="245" t="s">
        <v>1611</v>
      </c>
      <c r="D518" s="245" t="s">
        <v>1612</v>
      </c>
      <c r="E518" s="19" t="s">
        <v>355</v>
      </c>
      <c r="F518" s="246">
        <v>53.340000000000003</v>
      </c>
      <c r="G518" s="38"/>
      <c r="H518" s="39"/>
    </row>
    <row r="519" s="2" customFormat="1">
      <c r="A519" s="38"/>
      <c r="B519" s="39"/>
      <c r="C519" s="245" t="s">
        <v>1620</v>
      </c>
      <c r="D519" s="245" t="s">
        <v>1621</v>
      </c>
      <c r="E519" s="19" t="s">
        <v>355</v>
      </c>
      <c r="F519" s="246">
        <v>53.340000000000003</v>
      </c>
      <c r="G519" s="38"/>
      <c r="H519" s="39"/>
    </row>
    <row r="520" s="2" customFormat="1" ht="16.8" customHeight="1">
      <c r="A520" s="38"/>
      <c r="B520" s="39"/>
      <c r="C520" s="241" t="s">
        <v>116</v>
      </c>
      <c r="D520" s="242" t="s">
        <v>117</v>
      </c>
      <c r="E520" s="243" t="s">
        <v>1</v>
      </c>
      <c r="F520" s="244">
        <v>14.175000000000001</v>
      </c>
      <c r="G520" s="38"/>
      <c r="H520" s="39"/>
    </row>
    <row r="521" s="2" customFormat="1" ht="16.8" customHeight="1">
      <c r="A521" s="38"/>
      <c r="B521" s="39"/>
      <c r="C521" s="245" t="s">
        <v>1</v>
      </c>
      <c r="D521" s="245" t="s">
        <v>483</v>
      </c>
      <c r="E521" s="19" t="s">
        <v>1</v>
      </c>
      <c r="F521" s="246">
        <v>7.6799999999999997</v>
      </c>
      <c r="G521" s="38"/>
      <c r="H521" s="39"/>
    </row>
    <row r="522" s="2" customFormat="1" ht="16.8" customHeight="1">
      <c r="A522" s="38"/>
      <c r="B522" s="39"/>
      <c r="C522" s="245" t="s">
        <v>1</v>
      </c>
      <c r="D522" s="245" t="s">
        <v>484</v>
      </c>
      <c r="E522" s="19" t="s">
        <v>1</v>
      </c>
      <c r="F522" s="246">
        <v>4.0350000000000001</v>
      </c>
      <c r="G522" s="38"/>
      <c r="H522" s="39"/>
    </row>
    <row r="523" s="2" customFormat="1" ht="16.8" customHeight="1">
      <c r="A523" s="38"/>
      <c r="B523" s="39"/>
      <c r="C523" s="245" t="s">
        <v>1</v>
      </c>
      <c r="D523" s="245" t="s">
        <v>485</v>
      </c>
      <c r="E523" s="19" t="s">
        <v>1</v>
      </c>
      <c r="F523" s="246">
        <v>2.46</v>
      </c>
      <c r="G523" s="38"/>
      <c r="H523" s="39"/>
    </row>
    <row r="524" s="2" customFormat="1" ht="16.8" customHeight="1">
      <c r="A524" s="38"/>
      <c r="B524" s="39"/>
      <c r="C524" s="245" t="s">
        <v>116</v>
      </c>
      <c r="D524" s="245" t="s">
        <v>486</v>
      </c>
      <c r="E524" s="19" t="s">
        <v>1</v>
      </c>
      <c r="F524" s="246">
        <v>14.175000000000001</v>
      </c>
      <c r="G524" s="38"/>
      <c r="H524" s="39"/>
    </row>
    <row r="525" s="2" customFormat="1" ht="16.8" customHeight="1">
      <c r="A525" s="38"/>
      <c r="B525" s="39"/>
      <c r="C525" s="247" t="s">
        <v>4012</v>
      </c>
      <c r="D525" s="38"/>
      <c r="E525" s="38"/>
      <c r="F525" s="38"/>
      <c r="G525" s="38"/>
      <c r="H525" s="39"/>
    </row>
    <row r="526" s="2" customFormat="1" ht="16.8" customHeight="1">
      <c r="A526" s="38"/>
      <c r="B526" s="39"/>
      <c r="C526" s="245" t="s">
        <v>480</v>
      </c>
      <c r="D526" s="245" t="s">
        <v>481</v>
      </c>
      <c r="E526" s="19" t="s">
        <v>355</v>
      </c>
      <c r="F526" s="246">
        <v>257.43700000000001</v>
      </c>
      <c r="G526" s="38"/>
      <c r="H526" s="39"/>
    </row>
    <row r="527" s="2" customFormat="1" ht="16.8" customHeight="1">
      <c r="A527" s="38"/>
      <c r="B527" s="39"/>
      <c r="C527" s="245" t="s">
        <v>590</v>
      </c>
      <c r="D527" s="245" t="s">
        <v>591</v>
      </c>
      <c r="E527" s="19" t="s">
        <v>355</v>
      </c>
      <c r="F527" s="246">
        <v>1618.4970000000001</v>
      </c>
      <c r="G527" s="38"/>
      <c r="H527" s="39"/>
    </row>
    <row r="528" s="2" customFormat="1" ht="16.8" customHeight="1">
      <c r="A528" s="38"/>
      <c r="B528" s="39"/>
      <c r="C528" s="241" t="s">
        <v>249</v>
      </c>
      <c r="D528" s="242" t="s">
        <v>250</v>
      </c>
      <c r="E528" s="243" t="s">
        <v>1</v>
      </c>
      <c r="F528" s="244">
        <v>87.686999999999998</v>
      </c>
      <c r="G528" s="38"/>
      <c r="H528" s="39"/>
    </row>
    <row r="529" s="2" customFormat="1" ht="16.8" customHeight="1">
      <c r="A529" s="38"/>
      <c r="B529" s="39"/>
      <c r="C529" s="245" t="s">
        <v>1</v>
      </c>
      <c r="D529" s="245" t="s">
        <v>2657</v>
      </c>
      <c r="E529" s="19" t="s">
        <v>1</v>
      </c>
      <c r="F529" s="246">
        <v>0.625</v>
      </c>
      <c r="G529" s="38"/>
      <c r="H529" s="39"/>
    </row>
    <row r="530" s="2" customFormat="1" ht="16.8" customHeight="1">
      <c r="A530" s="38"/>
      <c r="B530" s="39"/>
      <c r="C530" s="245" t="s">
        <v>1</v>
      </c>
      <c r="D530" s="245" t="s">
        <v>2658</v>
      </c>
      <c r="E530" s="19" t="s">
        <v>1</v>
      </c>
      <c r="F530" s="246">
        <v>0.85799999999999998</v>
      </c>
      <c r="G530" s="38"/>
      <c r="H530" s="39"/>
    </row>
    <row r="531" s="2" customFormat="1" ht="16.8" customHeight="1">
      <c r="A531" s="38"/>
      <c r="B531" s="39"/>
      <c r="C531" s="245" t="s">
        <v>1</v>
      </c>
      <c r="D531" s="245" t="s">
        <v>213</v>
      </c>
      <c r="E531" s="19" t="s">
        <v>1</v>
      </c>
      <c r="F531" s="246">
        <v>52</v>
      </c>
      <c r="G531" s="38"/>
      <c r="H531" s="39"/>
    </row>
    <row r="532" s="2" customFormat="1" ht="16.8" customHeight="1">
      <c r="A532" s="38"/>
      <c r="B532" s="39"/>
      <c r="C532" s="245" t="s">
        <v>1</v>
      </c>
      <c r="D532" s="245" t="s">
        <v>216</v>
      </c>
      <c r="E532" s="19" t="s">
        <v>1</v>
      </c>
      <c r="F532" s="246">
        <v>11.5</v>
      </c>
      <c r="G532" s="38"/>
      <c r="H532" s="39"/>
    </row>
    <row r="533" s="2" customFormat="1" ht="16.8" customHeight="1">
      <c r="A533" s="38"/>
      <c r="B533" s="39"/>
      <c r="C533" s="245" t="s">
        <v>1</v>
      </c>
      <c r="D533" s="245" t="s">
        <v>219</v>
      </c>
      <c r="E533" s="19" t="s">
        <v>1</v>
      </c>
      <c r="F533" s="246">
        <v>22.704000000000001</v>
      </c>
      <c r="G533" s="38"/>
      <c r="H533" s="39"/>
    </row>
    <row r="534" s="2" customFormat="1" ht="16.8" customHeight="1">
      <c r="A534" s="38"/>
      <c r="B534" s="39"/>
      <c r="C534" s="245" t="s">
        <v>249</v>
      </c>
      <c r="D534" s="245" t="s">
        <v>442</v>
      </c>
      <c r="E534" s="19" t="s">
        <v>1</v>
      </c>
      <c r="F534" s="246">
        <v>87.686999999999998</v>
      </c>
      <c r="G534" s="38"/>
      <c r="H534" s="39"/>
    </row>
    <row r="535" s="2" customFormat="1" ht="16.8" customHeight="1">
      <c r="A535" s="38"/>
      <c r="B535" s="39"/>
      <c r="C535" s="247" t="s">
        <v>4012</v>
      </c>
      <c r="D535" s="38"/>
      <c r="E535" s="38"/>
      <c r="F535" s="38"/>
      <c r="G535" s="38"/>
      <c r="H535" s="39"/>
    </row>
    <row r="536" s="2" customFormat="1">
      <c r="A536" s="38"/>
      <c r="B536" s="39"/>
      <c r="C536" s="245" t="s">
        <v>2654</v>
      </c>
      <c r="D536" s="245" t="s">
        <v>2655</v>
      </c>
      <c r="E536" s="19" t="s">
        <v>355</v>
      </c>
      <c r="F536" s="246">
        <v>87.686999999999998</v>
      </c>
      <c r="G536" s="38"/>
      <c r="H536" s="39"/>
    </row>
    <row r="537" s="2" customFormat="1" ht="16.8" customHeight="1">
      <c r="A537" s="38"/>
      <c r="B537" s="39"/>
      <c r="C537" s="245" t="s">
        <v>2619</v>
      </c>
      <c r="D537" s="245" t="s">
        <v>2620</v>
      </c>
      <c r="E537" s="19" t="s">
        <v>355</v>
      </c>
      <c r="F537" s="246">
        <v>115.28700000000001</v>
      </c>
      <c r="G537" s="38"/>
      <c r="H537" s="39"/>
    </row>
    <row r="538" s="2" customFormat="1" ht="16.8" customHeight="1">
      <c r="A538" s="38"/>
      <c r="B538" s="39"/>
      <c r="C538" s="245" t="s">
        <v>2624</v>
      </c>
      <c r="D538" s="245" t="s">
        <v>2625</v>
      </c>
      <c r="E538" s="19" t="s">
        <v>355</v>
      </c>
      <c r="F538" s="246">
        <v>115.28700000000001</v>
      </c>
      <c r="G538" s="38"/>
      <c r="H538" s="39"/>
    </row>
    <row r="539" s="2" customFormat="1">
      <c r="A539" s="38"/>
      <c r="B539" s="39"/>
      <c r="C539" s="245" t="s">
        <v>2660</v>
      </c>
      <c r="D539" s="245" t="s">
        <v>2661</v>
      </c>
      <c r="E539" s="19" t="s">
        <v>355</v>
      </c>
      <c r="F539" s="246">
        <v>132.554</v>
      </c>
      <c r="G539" s="38"/>
      <c r="H539" s="39"/>
    </row>
    <row r="540" s="2" customFormat="1" ht="16.8" customHeight="1">
      <c r="A540" s="38"/>
      <c r="B540" s="39"/>
      <c r="C540" s="241" t="s">
        <v>252</v>
      </c>
      <c r="D540" s="242" t="s">
        <v>253</v>
      </c>
      <c r="E540" s="243" t="s">
        <v>1</v>
      </c>
      <c r="F540" s="244">
        <v>55.200000000000003</v>
      </c>
      <c r="G540" s="38"/>
      <c r="H540" s="39"/>
    </row>
    <row r="541" s="2" customFormat="1" ht="16.8" customHeight="1">
      <c r="A541" s="38"/>
      <c r="B541" s="39"/>
      <c r="C541" s="245" t="s">
        <v>1</v>
      </c>
      <c r="D541" s="245" t="s">
        <v>2631</v>
      </c>
      <c r="E541" s="19" t="s">
        <v>1</v>
      </c>
      <c r="F541" s="246">
        <v>20.800000000000001</v>
      </c>
      <c r="G541" s="38"/>
      <c r="H541" s="39"/>
    </row>
    <row r="542" s="2" customFormat="1" ht="16.8" customHeight="1">
      <c r="A542" s="38"/>
      <c r="B542" s="39"/>
      <c r="C542" s="245" t="s">
        <v>1</v>
      </c>
      <c r="D542" s="245" t="s">
        <v>2632</v>
      </c>
      <c r="E542" s="19" t="s">
        <v>1</v>
      </c>
      <c r="F542" s="246">
        <v>17.600000000000001</v>
      </c>
      <c r="G542" s="38"/>
      <c r="H542" s="39"/>
    </row>
    <row r="543" s="2" customFormat="1" ht="16.8" customHeight="1">
      <c r="A543" s="38"/>
      <c r="B543" s="39"/>
      <c r="C543" s="245" t="s">
        <v>1</v>
      </c>
      <c r="D543" s="245" t="s">
        <v>2633</v>
      </c>
      <c r="E543" s="19" t="s">
        <v>1</v>
      </c>
      <c r="F543" s="246">
        <v>16.800000000000001</v>
      </c>
      <c r="G543" s="38"/>
      <c r="H543" s="39"/>
    </row>
    <row r="544" s="2" customFormat="1" ht="16.8" customHeight="1">
      <c r="A544" s="38"/>
      <c r="B544" s="39"/>
      <c r="C544" s="245" t="s">
        <v>252</v>
      </c>
      <c r="D544" s="245" t="s">
        <v>346</v>
      </c>
      <c r="E544" s="19" t="s">
        <v>1</v>
      </c>
      <c r="F544" s="246">
        <v>55.200000000000003</v>
      </c>
      <c r="G544" s="38"/>
      <c r="H544" s="39"/>
    </row>
    <row r="545" s="2" customFormat="1" ht="16.8" customHeight="1">
      <c r="A545" s="38"/>
      <c r="B545" s="39"/>
      <c r="C545" s="247" t="s">
        <v>4012</v>
      </c>
      <c r="D545" s="38"/>
      <c r="E545" s="38"/>
      <c r="F545" s="38"/>
      <c r="G545" s="38"/>
      <c r="H545" s="39"/>
    </row>
    <row r="546" s="2" customFormat="1">
      <c r="A546" s="38"/>
      <c r="B546" s="39"/>
      <c r="C546" s="245" t="s">
        <v>2628</v>
      </c>
      <c r="D546" s="245" t="s">
        <v>2629</v>
      </c>
      <c r="E546" s="19" t="s">
        <v>497</v>
      </c>
      <c r="F546" s="246">
        <v>55.200000000000003</v>
      </c>
      <c r="G546" s="38"/>
      <c r="H546" s="39"/>
    </row>
    <row r="547" s="2" customFormat="1" ht="16.8" customHeight="1">
      <c r="A547" s="38"/>
      <c r="B547" s="39"/>
      <c r="C547" s="245" t="s">
        <v>2619</v>
      </c>
      <c r="D547" s="245" t="s">
        <v>2620</v>
      </c>
      <c r="E547" s="19" t="s">
        <v>355</v>
      </c>
      <c r="F547" s="246">
        <v>115.28700000000001</v>
      </c>
      <c r="G547" s="38"/>
      <c r="H547" s="39"/>
    </row>
    <row r="548" s="2" customFormat="1" ht="16.8" customHeight="1">
      <c r="A548" s="38"/>
      <c r="B548" s="39"/>
      <c r="C548" s="245" t="s">
        <v>2624</v>
      </c>
      <c r="D548" s="245" t="s">
        <v>2625</v>
      </c>
      <c r="E548" s="19" t="s">
        <v>355</v>
      </c>
      <c r="F548" s="246">
        <v>115.28700000000001</v>
      </c>
      <c r="G548" s="38"/>
      <c r="H548" s="39"/>
    </row>
    <row r="549" s="2" customFormat="1">
      <c r="A549" s="38"/>
      <c r="B549" s="39"/>
      <c r="C549" s="245" t="s">
        <v>2635</v>
      </c>
      <c r="D549" s="245" t="s">
        <v>2636</v>
      </c>
      <c r="E549" s="19" t="s">
        <v>497</v>
      </c>
      <c r="F549" s="246">
        <v>55.200000000000003</v>
      </c>
      <c r="G549" s="38"/>
      <c r="H549" s="39"/>
    </row>
    <row r="550" s="2" customFormat="1">
      <c r="A550" s="38"/>
      <c r="B550" s="39"/>
      <c r="C550" s="245" t="s">
        <v>2660</v>
      </c>
      <c r="D550" s="245" t="s">
        <v>2661</v>
      </c>
      <c r="E550" s="19" t="s">
        <v>355</v>
      </c>
      <c r="F550" s="246">
        <v>132.554</v>
      </c>
      <c r="G550" s="38"/>
      <c r="H550" s="39"/>
    </row>
    <row r="551" s="2" customFormat="1" ht="16.8" customHeight="1">
      <c r="A551" s="38"/>
      <c r="B551" s="39"/>
      <c r="C551" s="241" t="s">
        <v>255</v>
      </c>
      <c r="D551" s="242" t="s">
        <v>256</v>
      </c>
      <c r="E551" s="243" t="s">
        <v>1</v>
      </c>
      <c r="F551" s="244">
        <v>36.960000000000001</v>
      </c>
      <c r="G551" s="38"/>
      <c r="H551" s="39"/>
    </row>
    <row r="552" s="2" customFormat="1" ht="16.8" customHeight="1">
      <c r="A552" s="38"/>
      <c r="B552" s="39"/>
      <c r="C552" s="245" t="s">
        <v>1</v>
      </c>
      <c r="D552" s="245" t="s">
        <v>2642</v>
      </c>
      <c r="E552" s="19" t="s">
        <v>1</v>
      </c>
      <c r="F552" s="246">
        <v>6.9299999999999997</v>
      </c>
      <c r="G552" s="38"/>
      <c r="H552" s="39"/>
    </row>
    <row r="553" s="2" customFormat="1" ht="16.8" customHeight="1">
      <c r="A553" s="38"/>
      <c r="B553" s="39"/>
      <c r="C553" s="245" t="s">
        <v>1</v>
      </c>
      <c r="D553" s="245" t="s">
        <v>2643</v>
      </c>
      <c r="E553" s="19" t="s">
        <v>1</v>
      </c>
      <c r="F553" s="246">
        <v>7.0899999999999999</v>
      </c>
      <c r="G553" s="38"/>
      <c r="H553" s="39"/>
    </row>
    <row r="554" s="2" customFormat="1" ht="16.8" customHeight="1">
      <c r="A554" s="38"/>
      <c r="B554" s="39"/>
      <c r="C554" s="245" t="s">
        <v>1</v>
      </c>
      <c r="D554" s="245" t="s">
        <v>2644</v>
      </c>
      <c r="E554" s="19" t="s">
        <v>1</v>
      </c>
      <c r="F554" s="246">
        <v>12.19</v>
      </c>
      <c r="G554" s="38"/>
      <c r="H554" s="39"/>
    </row>
    <row r="555" s="2" customFormat="1" ht="16.8" customHeight="1">
      <c r="A555" s="38"/>
      <c r="B555" s="39"/>
      <c r="C555" s="245" t="s">
        <v>1</v>
      </c>
      <c r="D555" s="245" t="s">
        <v>2645</v>
      </c>
      <c r="E555" s="19" t="s">
        <v>1</v>
      </c>
      <c r="F555" s="246">
        <v>10.75</v>
      </c>
      <c r="G555" s="38"/>
      <c r="H555" s="39"/>
    </row>
    <row r="556" s="2" customFormat="1" ht="16.8" customHeight="1">
      <c r="A556" s="38"/>
      <c r="B556" s="39"/>
      <c r="C556" s="245" t="s">
        <v>255</v>
      </c>
      <c r="D556" s="245" t="s">
        <v>346</v>
      </c>
      <c r="E556" s="19" t="s">
        <v>1</v>
      </c>
      <c r="F556" s="246">
        <v>36.960000000000001</v>
      </c>
      <c r="G556" s="38"/>
      <c r="H556" s="39"/>
    </row>
    <row r="557" s="2" customFormat="1" ht="16.8" customHeight="1">
      <c r="A557" s="38"/>
      <c r="B557" s="39"/>
      <c r="C557" s="247" t="s">
        <v>4012</v>
      </c>
      <c r="D557" s="38"/>
      <c r="E557" s="38"/>
      <c r="F557" s="38"/>
      <c r="G557" s="38"/>
      <c r="H557" s="39"/>
    </row>
    <row r="558" s="2" customFormat="1">
      <c r="A558" s="38"/>
      <c r="B558" s="39"/>
      <c r="C558" s="245" t="s">
        <v>2639</v>
      </c>
      <c r="D558" s="245" t="s">
        <v>2640</v>
      </c>
      <c r="E558" s="19" t="s">
        <v>497</v>
      </c>
      <c r="F558" s="246">
        <v>36.960000000000001</v>
      </c>
      <c r="G558" s="38"/>
      <c r="H558" s="39"/>
    </row>
    <row r="559" s="2" customFormat="1">
      <c r="A559" s="38"/>
      <c r="B559" s="39"/>
      <c r="C559" s="245" t="s">
        <v>2660</v>
      </c>
      <c r="D559" s="245" t="s">
        <v>2661</v>
      </c>
      <c r="E559" s="19" t="s">
        <v>355</v>
      </c>
      <c r="F559" s="246">
        <v>132.554</v>
      </c>
      <c r="G559" s="38"/>
      <c r="H559" s="39"/>
    </row>
    <row r="560" s="2" customFormat="1" ht="16.8" customHeight="1">
      <c r="A560" s="38"/>
      <c r="B560" s="39"/>
      <c r="C560" s="241" t="s">
        <v>258</v>
      </c>
      <c r="D560" s="242" t="s">
        <v>259</v>
      </c>
      <c r="E560" s="243" t="s">
        <v>1</v>
      </c>
      <c r="F560" s="244">
        <v>21</v>
      </c>
      <c r="G560" s="38"/>
      <c r="H560" s="39"/>
    </row>
    <row r="561" s="2" customFormat="1" ht="16.8" customHeight="1">
      <c r="A561" s="38"/>
      <c r="B561" s="39"/>
      <c r="C561" s="245" t="s">
        <v>1</v>
      </c>
      <c r="D561" s="245" t="s">
        <v>2650</v>
      </c>
      <c r="E561" s="19" t="s">
        <v>1</v>
      </c>
      <c r="F561" s="246">
        <v>6.5</v>
      </c>
      <c r="G561" s="38"/>
      <c r="H561" s="39"/>
    </row>
    <row r="562" s="2" customFormat="1" ht="16.8" customHeight="1">
      <c r="A562" s="38"/>
      <c r="B562" s="39"/>
      <c r="C562" s="245" t="s">
        <v>1</v>
      </c>
      <c r="D562" s="245" t="s">
        <v>2651</v>
      </c>
      <c r="E562" s="19" t="s">
        <v>1</v>
      </c>
      <c r="F562" s="246">
        <v>5.5</v>
      </c>
      <c r="G562" s="38"/>
      <c r="H562" s="39"/>
    </row>
    <row r="563" s="2" customFormat="1" ht="16.8" customHeight="1">
      <c r="A563" s="38"/>
      <c r="B563" s="39"/>
      <c r="C563" s="245" t="s">
        <v>1</v>
      </c>
      <c r="D563" s="245" t="s">
        <v>2652</v>
      </c>
      <c r="E563" s="19" t="s">
        <v>1</v>
      </c>
      <c r="F563" s="246">
        <v>9</v>
      </c>
      <c r="G563" s="38"/>
      <c r="H563" s="39"/>
    </row>
    <row r="564" s="2" customFormat="1" ht="16.8" customHeight="1">
      <c r="A564" s="38"/>
      <c r="B564" s="39"/>
      <c r="C564" s="245" t="s">
        <v>258</v>
      </c>
      <c r="D564" s="245" t="s">
        <v>346</v>
      </c>
      <c r="E564" s="19" t="s">
        <v>1</v>
      </c>
      <c r="F564" s="246">
        <v>21</v>
      </c>
      <c r="G564" s="38"/>
      <c r="H564" s="39"/>
    </row>
    <row r="565" s="2" customFormat="1" ht="16.8" customHeight="1">
      <c r="A565" s="38"/>
      <c r="B565" s="39"/>
      <c r="C565" s="247" t="s">
        <v>4012</v>
      </c>
      <c r="D565" s="38"/>
      <c r="E565" s="38"/>
      <c r="F565" s="38"/>
      <c r="G565" s="38"/>
      <c r="H565" s="39"/>
    </row>
    <row r="566" s="2" customFormat="1">
      <c r="A566" s="38"/>
      <c r="B566" s="39"/>
      <c r="C566" s="245" t="s">
        <v>2647</v>
      </c>
      <c r="D566" s="245" t="s">
        <v>2648</v>
      </c>
      <c r="E566" s="19" t="s">
        <v>497</v>
      </c>
      <c r="F566" s="246">
        <v>21</v>
      </c>
      <c r="G566" s="38"/>
      <c r="H566" s="39"/>
    </row>
    <row r="567" s="2" customFormat="1">
      <c r="A567" s="38"/>
      <c r="B567" s="39"/>
      <c r="C567" s="245" t="s">
        <v>2660</v>
      </c>
      <c r="D567" s="245" t="s">
        <v>2661</v>
      </c>
      <c r="E567" s="19" t="s">
        <v>355</v>
      </c>
      <c r="F567" s="246">
        <v>132.554</v>
      </c>
      <c r="G567" s="38"/>
      <c r="H567" s="39"/>
    </row>
    <row r="568" s="2" customFormat="1" ht="16.8" customHeight="1">
      <c r="A568" s="38"/>
      <c r="B568" s="39"/>
      <c r="C568" s="241" t="s">
        <v>260</v>
      </c>
      <c r="D568" s="242" t="s">
        <v>261</v>
      </c>
      <c r="E568" s="243" t="s">
        <v>1</v>
      </c>
      <c r="F568" s="244">
        <v>230.68000000000001</v>
      </c>
      <c r="G568" s="38"/>
      <c r="H568" s="39"/>
    </row>
    <row r="569" s="2" customFormat="1" ht="16.8" customHeight="1">
      <c r="A569" s="38"/>
      <c r="B569" s="39"/>
      <c r="C569" s="245" t="s">
        <v>1</v>
      </c>
      <c r="D569" s="245" t="s">
        <v>2729</v>
      </c>
      <c r="E569" s="19" t="s">
        <v>1</v>
      </c>
      <c r="F569" s="246">
        <v>9.7400000000000002</v>
      </c>
      <c r="G569" s="38"/>
      <c r="H569" s="39"/>
    </row>
    <row r="570" s="2" customFormat="1" ht="16.8" customHeight="1">
      <c r="A570" s="38"/>
      <c r="B570" s="39"/>
      <c r="C570" s="245" t="s">
        <v>1</v>
      </c>
      <c r="D570" s="245" t="s">
        <v>2730</v>
      </c>
      <c r="E570" s="19" t="s">
        <v>1</v>
      </c>
      <c r="F570" s="246">
        <v>15.220000000000001</v>
      </c>
      <c r="G570" s="38"/>
      <c r="H570" s="39"/>
    </row>
    <row r="571" s="2" customFormat="1" ht="16.8" customHeight="1">
      <c r="A571" s="38"/>
      <c r="B571" s="39"/>
      <c r="C571" s="245" t="s">
        <v>1</v>
      </c>
      <c r="D571" s="245" t="s">
        <v>2731</v>
      </c>
      <c r="E571" s="19" t="s">
        <v>1</v>
      </c>
      <c r="F571" s="246">
        <v>18.02</v>
      </c>
      <c r="G571" s="38"/>
      <c r="H571" s="39"/>
    </row>
    <row r="572" s="2" customFormat="1" ht="16.8" customHeight="1">
      <c r="A572" s="38"/>
      <c r="B572" s="39"/>
      <c r="C572" s="245" t="s">
        <v>1</v>
      </c>
      <c r="D572" s="245" t="s">
        <v>2732</v>
      </c>
      <c r="E572" s="19" t="s">
        <v>1</v>
      </c>
      <c r="F572" s="246">
        <v>44.299999999999997</v>
      </c>
      <c r="G572" s="38"/>
      <c r="H572" s="39"/>
    </row>
    <row r="573" s="2" customFormat="1" ht="16.8" customHeight="1">
      <c r="A573" s="38"/>
      <c r="B573" s="39"/>
      <c r="C573" s="245" t="s">
        <v>1</v>
      </c>
      <c r="D573" s="245" t="s">
        <v>2733</v>
      </c>
      <c r="E573" s="19" t="s">
        <v>1</v>
      </c>
      <c r="F573" s="246">
        <v>38.759999999999998</v>
      </c>
      <c r="G573" s="38"/>
      <c r="H573" s="39"/>
    </row>
    <row r="574" s="2" customFormat="1" ht="16.8" customHeight="1">
      <c r="A574" s="38"/>
      <c r="B574" s="39"/>
      <c r="C574" s="245" t="s">
        <v>1</v>
      </c>
      <c r="D574" s="245" t="s">
        <v>2734</v>
      </c>
      <c r="E574" s="19" t="s">
        <v>1</v>
      </c>
      <c r="F574" s="246">
        <v>17.960000000000001</v>
      </c>
      <c r="G574" s="38"/>
      <c r="H574" s="39"/>
    </row>
    <row r="575" s="2" customFormat="1" ht="16.8" customHeight="1">
      <c r="A575" s="38"/>
      <c r="B575" s="39"/>
      <c r="C575" s="245" t="s">
        <v>1</v>
      </c>
      <c r="D575" s="245" t="s">
        <v>2735</v>
      </c>
      <c r="E575" s="19" t="s">
        <v>1</v>
      </c>
      <c r="F575" s="246">
        <v>14.66</v>
      </c>
      <c r="G575" s="38"/>
      <c r="H575" s="39"/>
    </row>
    <row r="576" s="2" customFormat="1" ht="16.8" customHeight="1">
      <c r="A576" s="38"/>
      <c r="B576" s="39"/>
      <c r="C576" s="245" t="s">
        <v>1</v>
      </c>
      <c r="D576" s="245" t="s">
        <v>2736</v>
      </c>
      <c r="E576" s="19" t="s">
        <v>1</v>
      </c>
      <c r="F576" s="246">
        <v>24.440000000000001</v>
      </c>
      <c r="G576" s="38"/>
      <c r="H576" s="39"/>
    </row>
    <row r="577" s="2" customFormat="1" ht="16.8" customHeight="1">
      <c r="A577" s="38"/>
      <c r="B577" s="39"/>
      <c r="C577" s="245" t="s">
        <v>1</v>
      </c>
      <c r="D577" s="245" t="s">
        <v>2737</v>
      </c>
      <c r="E577" s="19" t="s">
        <v>1</v>
      </c>
      <c r="F577" s="246">
        <v>36.700000000000003</v>
      </c>
      <c r="G577" s="38"/>
      <c r="H577" s="39"/>
    </row>
    <row r="578" s="2" customFormat="1" ht="16.8" customHeight="1">
      <c r="A578" s="38"/>
      <c r="B578" s="39"/>
      <c r="C578" s="245" t="s">
        <v>1</v>
      </c>
      <c r="D578" s="245" t="s">
        <v>2738</v>
      </c>
      <c r="E578" s="19" t="s">
        <v>1</v>
      </c>
      <c r="F578" s="246">
        <v>10.880000000000001</v>
      </c>
      <c r="G578" s="38"/>
      <c r="H578" s="39"/>
    </row>
    <row r="579" s="2" customFormat="1" ht="16.8" customHeight="1">
      <c r="A579" s="38"/>
      <c r="B579" s="39"/>
      <c r="C579" s="245" t="s">
        <v>260</v>
      </c>
      <c r="D579" s="245" t="s">
        <v>346</v>
      </c>
      <c r="E579" s="19" t="s">
        <v>1</v>
      </c>
      <c r="F579" s="246">
        <v>230.68000000000001</v>
      </c>
      <c r="G579" s="38"/>
      <c r="H579" s="39"/>
    </row>
    <row r="580" s="2" customFormat="1" ht="16.8" customHeight="1">
      <c r="A580" s="38"/>
      <c r="B580" s="39"/>
      <c r="C580" s="247" t="s">
        <v>4012</v>
      </c>
      <c r="D580" s="38"/>
      <c r="E580" s="38"/>
      <c r="F580" s="38"/>
      <c r="G580" s="38"/>
      <c r="H580" s="39"/>
    </row>
    <row r="581" s="2" customFormat="1">
      <c r="A581" s="38"/>
      <c r="B581" s="39"/>
      <c r="C581" s="245" t="s">
        <v>2720</v>
      </c>
      <c r="D581" s="245" t="s">
        <v>2721</v>
      </c>
      <c r="E581" s="19" t="s">
        <v>355</v>
      </c>
      <c r="F581" s="246">
        <v>242.73599999999999</v>
      </c>
      <c r="G581" s="38"/>
      <c r="H581" s="39"/>
    </row>
    <row r="582" s="2" customFormat="1" ht="16.8" customHeight="1">
      <c r="A582" s="38"/>
      <c r="B582" s="39"/>
      <c r="C582" s="245" t="s">
        <v>2712</v>
      </c>
      <c r="D582" s="245" t="s">
        <v>2713</v>
      </c>
      <c r="E582" s="19" t="s">
        <v>355</v>
      </c>
      <c r="F582" s="246">
        <v>242.73599999999999</v>
      </c>
      <c r="G582" s="38"/>
      <c r="H582" s="39"/>
    </row>
    <row r="583" s="2" customFormat="1" ht="16.8" customHeight="1">
      <c r="A583" s="38"/>
      <c r="B583" s="39"/>
      <c r="C583" s="245" t="s">
        <v>2716</v>
      </c>
      <c r="D583" s="245" t="s">
        <v>2717</v>
      </c>
      <c r="E583" s="19" t="s">
        <v>355</v>
      </c>
      <c r="F583" s="246">
        <v>230.68000000000001</v>
      </c>
      <c r="G583" s="38"/>
      <c r="H583" s="39"/>
    </row>
    <row r="584" s="2" customFormat="1" ht="16.8" customHeight="1">
      <c r="A584" s="38"/>
      <c r="B584" s="39"/>
      <c r="C584" s="245" t="s">
        <v>2740</v>
      </c>
      <c r="D584" s="245" t="s">
        <v>2741</v>
      </c>
      <c r="E584" s="19" t="s">
        <v>355</v>
      </c>
      <c r="F584" s="246">
        <v>267.00999999999999</v>
      </c>
      <c r="G584" s="38"/>
      <c r="H584" s="39"/>
    </row>
    <row r="585" s="2" customFormat="1" ht="16.8" customHeight="1">
      <c r="A585" s="38"/>
      <c r="B585" s="39"/>
      <c r="C585" s="241" t="s">
        <v>263</v>
      </c>
      <c r="D585" s="242" t="s">
        <v>264</v>
      </c>
      <c r="E585" s="243" t="s">
        <v>1</v>
      </c>
      <c r="F585" s="244">
        <v>38</v>
      </c>
      <c r="G585" s="38"/>
      <c r="H585" s="39"/>
    </row>
    <row r="586" s="2" customFormat="1" ht="16.8" customHeight="1">
      <c r="A586" s="38"/>
      <c r="B586" s="39"/>
      <c r="C586" s="245" t="s">
        <v>1</v>
      </c>
      <c r="D586" s="245" t="s">
        <v>2749</v>
      </c>
      <c r="E586" s="19" t="s">
        <v>1</v>
      </c>
      <c r="F586" s="246">
        <v>2</v>
      </c>
      <c r="G586" s="38"/>
      <c r="H586" s="39"/>
    </row>
    <row r="587" s="2" customFormat="1" ht="16.8" customHeight="1">
      <c r="A587" s="38"/>
      <c r="B587" s="39"/>
      <c r="C587" s="245" t="s">
        <v>1</v>
      </c>
      <c r="D587" s="245" t="s">
        <v>2750</v>
      </c>
      <c r="E587" s="19" t="s">
        <v>1</v>
      </c>
      <c r="F587" s="246">
        <v>6</v>
      </c>
      <c r="G587" s="38"/>
      <c r="H587" s="39"/>
    </row>
    <row r="588" s="2" customFormat="1" ht="16.8" customHeight="1">
      <c r="A588" s="38"/>
      <c r="B588" s="39"/>
      <c r="C588" s="245" t="s">
        <v>1</v>
      </c>
      <c r="D588" s="245" t="s">
        <v>2751</v>
      </c>
      <c r="E588" s="19" t="s">
        <v>1</v>
      </c>
      <c r="F588" s="246">
        <v>6</v>
      </c>
      <c r="G588" s="38"/>
      <c r="H588" s="39"/>
    </row>
    <row r="589" s="2" customFormat="1" ht="16.8" customHeight="1">
      <c r="A589" s="38"/>
      <c r="B589" s="39"/>
      <c r="C589" s="245" t="s">
        <v>1</v>
      </c>
      <c r="D589" s="245" t="s">
        <v>2752</v>
      </c>
      <c r="E589" s="19" t="s">
        <v>1</v>
      </c>
      <c r="F589" s="246">
        <v>6</v>
      </c>
      <c r="G589" s="38"/>
      <c r="H589" s="39"/>
    </row>
    <row r="590" s="2" customFormat="1" ht="16.8" customHeight="1">
      <c r="A590" s="38"/>
      <c r="B590" s="39"/>
      <c r="C590" s="245" t="s">
        <v>1</v>
      </c>
      <c r="D590" s="245" t="s">
        <v>2753</v>
      </c>
      <c r="E590" s="19" t="s">
        <v>1</v>
      </c>
      <c r="F590" s="246">
        <v>2</v>
      </c>
      <c r="G590" s="38"/>
      <c r="H590" s="39"/>
    </row>
    <row r="591" s="2" customFormat="1" ht="16.8" customHeight="1">
      <c r="A591" s="38"/>
      <c r="B591" s="39"/>
      <c r="C591" s="245" t="s">
        <v>1</v>
      </c>
      <c r="D591" s="245" t="s">
        <v>2754</v>
      </c>
      <c r="E591" s="19" t="s">
        <v>1</v>
      </c>
      <c r="F591" s="246">
        <v>2</v>
      </c>
      <c r="G591" s="38"/>
      <c r="H591" s="39"/>
    </row>
    <row r="592" s="2" customFormat="1" ht="16.8" customHeight="1">
      <c r="A592" s="38"/>
      <c r="B592" s="39"/>
      <c r="C592" s="245" t="s">
        <v>1</v>
      </c>
      <c r="D592" s="245" t="s">
        <v>2755</v>
      </c>
      <c r="E592" s="19" t="s">
        <v>1</v>
      </c>
      <c r="F592" s="246">
        <v>6</v>
      </c>
      <c r="G592" s="38"/>
      <c r="H592" s="39"/>
    </row>
    <row r="593" s="2" customFormat="1" ht="16.8" customHeight="1">
      <c r="A593" s="38"/>
      <c r="B593" s="39"/>
      <c r="C593" s="245" t="s">
        <v>1</v>
      </c>
      <c r="D593" s="245" t="s">
        <v>2756</v>
      </c>
      <c r="E593" s="19" t="s">
        <v>1</v>
      </c>
      <c r="F593" s="246">
        <v>6</v>
      </c>
      <c r="G593" s="38"/>
      <c r="H593" s="39"/>
    </row>
    <row r="594" s="2" customFormat="1" ht="16.8" customHeight="1">
      <c r="A594" s="38"/>
      <c r="B594" s="39"/>
      <c r="C594" s="245" t="s">
        <v>1</v>
      </c>
      <c r="D594" s="245" t="s">
        <v>2757</v>
      </c>
      <c r="E594" s="19" t="s">
        <v>1</v>
      </c>
      <c r="F594" s="246">
        <v>2</v>
      </c>
      <c r="G594" s="38"/>
      <c r="H594" s="39"/>
    </row>
    <row r="595" s="2" customFormat="1" ht="16.8" customHeight="1">
      <c r="A595" s="38"/>
      <c r="B595" s="39"/>
      <c r="C595" s="245" t="s">
        <v>263</v>
      </c>
      <c r="D595" s="245" t="s">
        <v>346</v>
      </c>
      <c r="E595" s="19" t="s">
        <v>1</v>
      </c>
      <c r="F595" s="246">
        <v>38</v>
      </c>
      <c r="G595" s="38"/>
      <c r="H595" s="39"/>
    </row>
    <row r="596" s="2" customFormat="1" ht="16.8" customHeight="1">
      <c r="A596" s="38"/>
      <c r="B596" s="39"/>
      <c r="C596" s="247" t="s">
        <v>4012</v>
      </c>
      <c r="D596" s="38"/>
      <c r="E596" s="38"/>
      <c r="F596" s="38"/>
      <c r="G596" s="38"/>
      <c r="H596" s="39"/>
    </row>
    <row r="597" s="2" customFormat="1" ht="16.8" customHeight="1">
      <c r="A597" s="38"/>
      <c r="B597" s="39"/>
      <c r="C597" s="245" t="s">
        <v>2746</v>
      </c>
      <c r="D597" s="245" t="s">
        <v>2747</v>
      </c>
      <c r="E597" s="19" t="s">
        <v>497</v>
      </c>
      <c r="F597" s="246">
        <v>38</v>
      </c>
      <c r="G597" s="38"/>
      <c r="H597" s="39"/>
    </row>
    <row r="598" s="2" customFormat="1" ht="16.8" customHeight="1">
      <c r="A598" s="38"/>
      <c r="B598" s="39"/>
      <c r="C598" s="245" t="s">
        <v>2759</v>
      </c>
      <c r="D598" s="245" t="s">
        <v>2760</v>
      </c>
      <c r="E598" s="19" t="s">
        <v>497</v>
      </c>
      <c r="F598" s="246">
        <v>39.899999999999999</v>
      </c>
      <c r="G598" s="38"/>
      <c r="H598" s="39"/>
    </row>
    <row r="599" s="2" customFormat="1" ht="16.8" customHeight="1">
      <c r="A599" s="38"/>
      <c r="B599" s="39"/>
      <c r="C599" s="241" t="s">
        <v>266</v>
      </c>
      <c r="D599" s="242" t="s">
        <v>267</v>
      </c>
      <c r="E599" s="243" t="s">
        <v>1</v>
      </c>
      <c r="F599" s="244">
        <v>115.34</v>
      </c>
      <c r="G599" s="38"/>
      <c r="H599" s="39"/>
    </row>
    <row r="600" s="2" customFormat="1" ht="16.8" customHeight="1">
      <c r="A600" s="38"/>
      <c r="B600" s="39"/>
      <c r="C600" s="245" t="s">
        <v>1</v>
      </c>
      <c r="D600" s="245" t="s">
        <v>2767</v>
      </c>
      <c r="E600" s="19" t="s">
        <v>1</v>
      </c>
      <c r="F600" s="246">
        <v>4.8700000000000001</v>
      </c>
      <c r="G600" s="38"/>
      <c r="H600" s="39"/>
    </row>
    <row r="601" s="2" customFormat="1" ht="16.8" customHeight="1">
      <c r="A601" s="38"/>
      <c r="B601" s="39"/>
      <c r="C601" s="245" t="s">
        <v>1</v>
      </c>
      <c r="D601" s="245" t="s">
        <v>2768</v>
      </c>
      <c r="E601" s="19" t="s">
        <v>1</v>
      </c>
      <c r="F601" s="246">
        <v>7.6100000000000003</v>
      </c>
      <c r="G601" s="38"/>
      <c r="H601" s="39"/>
    </row>
    <row r="602" s="2" customFormat="1" ht="16.8" customHeight="1">
      <c r="A602" s="38"/>
      <c r="B602" s="39"/>
      <c r="C602" s="245" t="s">
        <v>1</v>
      </c>
      <c r="D602" s="245" t="s">
        <v>2769</v>
      </c>
      <c r="E602" s="19" t="s">
        <v>1</v>
      </c>
      <c r="F602" s="246">
        <v>9.0099999999999998</v>
      </c>
      <c r="G602" s="38"/>
      <c r="H602" s="39"/>
    </row>
    <row r="603" s="2" customFormat="1" ht="16.8" customHeight="1">
      <c r="A603" s="38"/>
      <c r="B603" s="39"/>
      <c r="C603" s="245" t="s">
        <v>1</v>
      </c>
      <c r="D603" s="245" t="s">
        <v>2770</v>
      </c>
      <c r="E603" s="19" t="s">
        <v>1</v>
      </c>
      <c r="F603" s="246">
        <v>22.149999999999999</v>
      </c>
      <c r="G603" s="38"/>
      <c r="H603" s="39"/>
    </row>
    <row r="604" s="2" customFormat="1" ht="16.8" customHeight="1">
      <c r="A604" s="38"/>
      <c r="B604" s="39"/>
      <c r="C604" s="245" t="s">
        <v>1</v>
      </c>
      <c r="D604" s="245" t="s">
        <v>2771</v>
      </c>
      <c r="E604" s="19" t="s">
        <v>1</v>
      </c>
      <c r="F604" s="246">
        <v>19.379999999999999</v>
      </c>
      <c r="G604" s="38"/>
      <c r="H604" s="39"/>
    </row>
    <row r="605" s="2" customFormat="1" ht="16.8" customHeight="1">
      <c r="A605" s="38"/>
      <c r="B605" s="39"/>
      <c r="C605" s="245" t="s">
        <v>1</v>
      </c>
      <c r="D605" s="245" t="s">
        <v>2772</v>
      </c>
      <c r="E605" s="19" t="s">
        <v>1</v>
      </c>
      <c r="F605" s="246">
        <v>8.9800000000000004</v>
      </c>
      <c r="G605" s="38"/>
      <c r="H605" s="39"/>
    </row>
    <row r="606" s="2" customFormat="1" ht="16.8" customHeight="1">
      <c r="A606" s="38"/>
      <c r="B606" s="39"/>
      <c r="C606" s="245" t="s">
        <v>1</v>
      </c>
      <c r="D606" s="245" t="s">
        <v>2773</v>
      </c>
      <c r="E606" s="19" t="s">
        <v>1</v>
      </c>
      <c r="F606" s="246">
        <v>7.3300000000000001</v>
      </c>
      <c r="G606" s="38"/>
      <c r="H606" s="39"/>
    </row>
    <row r="607" s="2" customFormat="1" ht="16.8" customHeight="1">
      <c r="A607" s="38"/>
      <c r="B607" s="39"/>
      <c r="C607" s="245" t="s">
        <v>1</v>
      </c>
      <c r="D607" s="245" t="s">
        <v>2774</v>
      </c>
      <c r="E607" s="19" t="s">
        <v>1</v>
      </c>
      <c r="F607" s="246">
        <v>12.220000000000001</v>
      </c>
      <c r="G607" s="38"/>
      <c r="H607" s="39"/>
    </row>
    <row r="608" s="2" customFormat="1" ht="16.8" customHeight="1">
      <c r="A608" s="38"/>
      <c r="B608" s="39"/>
      <c r="C608" s="245" t="s">
        <v>1</v>
      </c>
      <c r="D608" s="245" t="s">
        <v>2775</v>
      </c>
      <c r="E608" s="19" t="s">
        <v>1</v>
      </c>
      <c r="F608" s="246">
        <v>18.350000000000001</v>
      </c>
      <c r="G608" s="38"/>
      <c r="H608" s="39"/>
    </row>
    <row r="609" s="2" customFormat="1" ht="16.8" customHeight="1">
      <c r="A609" s="38"/>
      <c r="B609" s="39"/>
      <c r="C609" s="245" t="s">
        <v>1</v>
      </c>
      <c r="D609" s="245" t="s">
        <v>2776</v>
      </c>
      <c r="E609" s="19" t="s">
        <v>1</v>
      </c>
      <c r="F609" s="246">
        <v>5.4400000000000004</v>
      </c>
      <c r="G609" s="38"/>
      <c r="H609" s="39"/>
    </row>
    <row r="610" s="2" customFormat="1" ht="16.8" customHeight="1">
      <c r="A610" s="38"/>
      <c r="B610" s="39"/>
      <c r="C610" s="245" t="s">
        <v>266</v>
      </c>
      <c r="D610" s="245" t="s">
        <v>346</v>
      </c>
      <c r="E610" s="19" t="s">
        <v>1</v>
      </c>
      <c r="F610" s="246">
        <v>115.34</v>
      </c>
      <c r="G610" s="38"/>
      <c r="H610" s="39"/>
    </row>
    <row r="611" s="2" customFormat="1" ht="16.8" customHeight="1">
      <c r="A611" s="38"/>
      <c r="B611" s="39"/>
      <c r="C611" s="247" t="s">
        <v>4012</v>
      </c>
      <c r="D611" s="38"/>
      <c r="E611" s="38"/>
      <c r="F611" s="38"/>
      <c r="G611" s="38"/>
      <c r="H611" s="39"/>
    </row>
    <row r="612" s="2" customFormat="1" ht="16.8" customHeight="1">
      <c r="A612" s="38"/>
      <c r="B612" s="39"/>
      <c r="C612" s="245" t="s">
        <v>2764</v>
      </c>
      <c r="D612" s="245" t="s">
        <v>2765</v>
      </c>
      <c r="E612" s="19" t="s">
        <v>497</v>
      </c>
      <c r="F612" s="246">
        <v>115.34</v>
      </c>
      <c r="G612" s="38"/>
      <c r="H612" s="39"/>
    </row>
    <row r="613" s="2" customFormat="1" ht="16.8" customHeight="1">
      <c r="A613" s="38"/>
      <c r="B613" s="39"/>
      <c r="C613" s="245" t="s">
        <v>2759</v>
      </c>
      <c r="D613" s="245" t="s">
        <v>2760</v>
      </c>
      <c r="E613" s="19" t="s">
        <v>497</v>
      </c>
      <c r="F613" s="246">
        <v>121.107</v>
      </c>
      <c r="G613" s="38"/>
      <c r="H613" s="39"/>
    </row>
    <row r="614" s="2" customFormat="1" ht="16.8" customHeight="1">
      <c r="A614" s="38"/>
      <c r="B614" s="39"/>
      <c r="C614" s="241" t="s">
        <v>269</v>
      </c>
      <c r="D614" s="242" t="s">
        <v>270</v>
      </c>
      <c r="E614" s="243" t="s">
        <v>1</v>
      </c>
      <c r="F614" s="244">
        <v>12.055999999999999</v>
      </c>
      <c r="G614" s="38"/>
      <c r="H614" s="39"/>
    </row>
    <row r="615" s="2" customFormat="1" ht="16.8" customHeight="1">
      <c r="A615" s="38"/>
      <c r="B615" s="39"/>
      <c r="C615" s="245" t="s">
        <v>1</v>
      </c>
      <c r="D615" s="245" t="s">
        <v>2723</v>
      </c>
      <c r="E615" s="19" t="s">
        <v>1</v>
      </c>
      <c r="F615" s="246">
        <v>3.5760000000000001</v>
      </c>
      <c r="G615" s="38"/>
      <c r="H615" s="39"/>
    </row>
    <row r="616" s="2" customFormat="1" ht="16.8" customHeight="1">
      <c r="A616" s="38"/>
      <c r="B616" s="39"/>
      <c r="C616" s="245" t="s">
        <v>1</v>
      </c>
      <c r="D616" s="245" t="s">
        <v>2724</v>
      </c>
      <c r="E616" s="19" t="s">
        <v>1</v>
      </c>
      <c r="F616" s="246">
        <v>1.3600000000000001</v>
      </c>
      <c r="G616" s="38"/>
      <c r="H616" s="39"/>
    </row>
    <row r="617" s="2" customFormat="1" ht="16.8" customHeight="1">
      <c r="A617" s="38"/>
      <c r="B617" s="39"/>
      <c r="C617" s="245" t="s">
        <v>1</v>
      </c>
      <c r="D617" s="245" t="s">
        <v>2725</v>
      </c>
      <c r="E617" s="19" t="s">
        <v>1</v>
      </c>
      <c r="F617" s="246">
        <v>1.3600000000000001</v>
      </c>
      <c r="G617" s="38"/>
      <c r="H617" s="39"/>
    </row>
    <row r="618" s="2" customFormat="1" ht="16.8" customHeight="1">
      <c r="A618" s="38"/>
      <c r="B618" s="39"/>
      <c r="C618" s="245" t="s">
        <v>1</v>
      </c>
      <c r="D618" s="245" t="s">
        <v>2726</v>
      </c>
      <c r="E618" s="19" t="s">
        <v>1</v>
      </c>
      <c r="F618" s="246">
        <v>2.48</v>
      </c>
      <c r="G618" s="38"/>
      <c r="H618" s="39"/>
    </row>
    <row r="619" s="2" customFormat="1" ht="16.8" customHeight="1">
      <c r="A619" s="38"/>
      <c r="B619" s="39"/>
      <c r="C619" s="245" t="s">
        <v>1</v>
      </c>
      <c r="D619" s="245" t="s">
        <v>2727</v>
      </c>
      <c r="E619" s="19" t="s">
        <v>1</v>
      </c>
      <c r="F619" s="246">
        <v>2.48</v>
      </c>
      <c r="G619" s="38"/>
      <c r="H619" s="39"/>
    </row>
    <row r="620" s="2" customFormat="1" ht="16.8" customHeight="1">
      <c r="A620" s="38"/>
      <c r="B620" s="39"/>
      <c r="C620" s="245" t="s">
        <v>1</v>
      </c>
      <c r="D620" s="245" t="s">
        <v>2728</v>
      </c>
      <c r="E620" s="19" t="s">
        <v>1</v>
      </c>
      <c r="F620" s="246">
        <v>0.80000000000000004</v>
      </c>
      <c r="G620" s="38"/>
      <c r="H620" s="39"/>
    </row>
    <row r="621" s="2" customFormat="1" ht="16.8" customHeight="1">
      <c r="A621" s="38"/>
      <c r="B621" s="39"/>
      <c r="C621" s="245" t="s">
        <v>269</v>
      </c>
      <c r="D621" s="245" t="s">
        <v>346</v>
      </c>
      <c r="E621" s="19" t="s">
        <v>1</v>
      </c>
      <c r="F621" s="246">
        <v>12.055999999999999</v>
      </c>
      <c r="G621" s="38"/>
      <c r="H621" s="39"/>
    </row>
    <row r="622" s="2" customFormat="1" ht="16.8" customHeight="1">
      <c r="A622" s="38"/>
      <c r="B622" s="39"/>
      <c r="C622" s="247" t="s">
        <v>4012</v>
      </c>
      <c r="D622" s="38"/>
      <c r="E622" s="38"/>
      <c r="F622" s="38"/>
      <c r="G622" s="38"/>
      <c r="H622" s="39"/>
    </row>
    <row r="623" s="2" customFormat="1">
      <c r="A623" s="38"/>
      <c r="B623" s="39"/>
      <c r="C623" s="245" t="s">
        <v>2720</v>
      </c>
      <c r="D623" s="245" t="s">
        <v>2721</v>
      </c>
      <c r="E623" s="19" t="s">
        <v>355</v>
      </c>
      <c r="F623" s="246">
        <v>242.73599999999999</v>
      </c>
      <c r="G623" s="38"/>
      <c r="H623" s="39"/>
    </row>
    <row r="624" s="2" customFormat="1" ht="16.8" customHeight="1">
      <c r="A624" s="38"/>
      <c r="B624" s="39"/>
      <c r="C624" s="245" t="s">
        <v>2712</v>
      </c>
      <c r="D624" s="245" t="s">
        <v>2713</v>
      </c>
      <c r="E624" s="19" t="s">
        <v>355</v>
      </c>
      <c r="F624" s="246">
        <v>242.73599999999999</v>
      </c>
      <c r="G624" s="38"/>
      <c r="H624" s="39"/>
    </row>
    <row r="625" s="2" customFormat="1" ht="16.8" customHeight="1">
      <c r="A625" s="38"/>
      <c r="B625" s="39"/>
      <c r="C625" s="245" t="s">
        <v>2740</v>
      </c>
      <c r="D625" s="245" t="s">
        <v>2741</v>
      </c>
      <c r="E625" s="19" t="s">
        <v>355</v>
      </c>
      <c r="F625" s="246">
        <v>267.00999999999999</v>
      </c>
      <c r="G625" s="38"/>
      <c r="H625" s="39"/>
    </row>
    <row r="626" s="2" customFormat="1" ht="16.8" customHeight="1">
      <c r="A626" s="38"/>
      <c r="B626" s="39"/>
      <c r="C626" s="241" t="s">
        <v>119</v>
      </c>
      <c r="D626" s="242" t="s">
        <v>120</v>
      </c>
      <c r="E626" s="243" t="s">
        <v>1</v>
      </c>
      <c r="F626" s="244">
        <v>243.262</v>
      </c>
      <c r="G626" s="38"/>
      <c r="H626" s="39"/>
    </row>
    <row r="627" s="2" customFormat="1" ht="16.8" customHeight="1">
      <c r="A627" s="38"/>
      <c r="B627" s="39"/>
      <c r="C627" s="245" t="s">
        <v>1</v>
      </c>
      <c r="D627" s="245" t="s">
        <v>487</v>
      </c>
      <c r="E627" s="19" t="s">
        <v>1</v>
      </c>
      <c r="F627" s="246">
        <v>126.062</v>
      </c>
      <c r="G627" s="38"/>
      <c r="H627" s="39"/>
    </row>
    <row r="628" s="2" customFormat="1" ht="16.8" customHeight="1">
      <c r="A628" s="38"/>
      <c r="B628" s="39"/>
      <c r="C628" s="245" t="s">
        <v>1</v>
      </c>
      <c r="D628" s="245" t="s">
        <v>488</v>
      </c>
      <c r="E628" s="19" t="s">
        <v>1</v>
      </c>
      <c r="F628" s="246">
        <v>-18.518000000000001</v>
      </c>
      <c r="G628" s="38"/>
      <c r="H628" s="39"/>
    </row>
    <row r="629" s="2" customFormat="1" ht="16.8" customHeight="1">
      <c r="A629" s="38"/>
      <c r="B629" s="39"/>
      <c r="C629" s="245" t="s">
        <v>1</v>
      </c>
      <c r="D629" s="245" t="s">
        <v>489</v>
      </c>
      <c r="E629" s="19" t="s">
        <v>1</v>
      </c>
      <c r="F629" s="246">
        <v>61.582000000000001</v>
      </c>
      <c r="G629" s="38"/>
      <c r="H629" s="39"/>
    </row>
    <row r="630" s="2" customFormat="1" ht="16.8" customHeight="1">
      <c r="A630" s="38"/>
      <c r="B630" s="39"/>
      <c r="C630" s="245" t="s">
        <v>1</v>
      </c>
      <c r="D630" s="245" t="s">
        <v>490</v>
      </c>
      <c r="E630" s="19" t="s">
        <v>1</v>
      </c>
      <c r="F630" s="246">
        <v>-3.5459999999999998</v>
      </c>
      <c r="G630" s="38"/>
      <c r="H630" s="39"/>
    </row>
    <row r="631" s="2" customFormat="1" ht="16.8" customHeight="1">
      <c r="A631" s="38"/>
      <c r="B631" s="39"/>
      <c r="C631" s="245" t="s">
        <v>1</v>
      </c>
      <c r="D631" s="245" t="s">
        <v>491</v>
      </c>
      <c r="E631" s="19" t="s">
        <v>1</v>
      </c>
      <c r="F631" s="246">
        <v>84.474999999999994</v>
      </c>
      <c r="G631" s="38"/>
      <c r="H631" s="39"/>
    </row>
    <row r="632" s="2" customFormat="1" ht="16.8" customHeight="1">
      <c r="A632" s="38"/>
      <c r="B632" s="39"/>
      <c r="C632" s="245" t="s">
        <v>1</v>
      </c>
      <c r="D632" s="245" t="s">
        <v>492</v>
      </c>
      <c r="E632" s="19" t="s">
        <v>1</v>
      </c>
      <c r="F632" s="246">
        <v>-9.6530000000000005</v>
      </c>
      <c r="G632" s="38"/>
      <c r="H632" s="39"/>
    </row>
    <row r="633" s="2" customFormat="1" ht="16.8" customHeight="1">
      <c r="A633" s="38"/>
      <c r="B633" s="39"/>
      <c r="C633" s="245" t="s">
        <v>1</v>
      </c>
      <c r="D633" s="245" t="s">
        <v>493</v>
      </c>
      <c r="E633" s="19" t="s">
        <v>1</v>
      </c>
      <c r="F633" s="246">
        <v>2.8599999999999999</v>
      </c>
      <c r="G633" s="38"/>
      <c r="H633" s="39"/>
    </row>
    <row r="634" s="2" customFormat="1" ht="16.8" customHeight="1">
      <c r="A634" s="38"/>
      <c r="B634" s="39"/>
      <c r="C634" s="245" t="s">
        <v>119</v>
      </c>
      <c r="D634" s="245" t="s">
        <v>391</v>
      </c>
      <c r="E634" s="19" t="s">
        <v>1</v>
      </c>
      <c r="F634" s="246">
        <v>243.262</v>
      </c>
      <c r="G634" s="38"/>
      <c r="H634" s="39"/>
    </row>
    <row r="635" s="2" customFormat="1" ht="16.8" customHeight="1">
      <c r="A635" s="38"/>
      <c r="B635" s="39"/>
      <c r="C635" s="247" t="s">
        <v>4012</v>
      </c>
      <c r="D635" s="38"/>
      <c r="E635" s="38"/>
      <c r="F635" s="38"/>
      <c r="G635" s="38"/>
      <c r="H635" s="39"/>
    </row>
    <row r="636" s="2" customFormat="1" ht="16.8" customHeight="1">
      <c r="A636" s="38"/>
      <c r="B636" s="39"/>
      <c r="C636" s="245" t="s">
        <v>480</v>
      </c>
      <c r="D636" s="245" t="s">
        <v>481</v>
      </c>
      <c r="E636" s="19" t="s">
        <v>355</v>
      </c>
      <c r="F636" s="246">
        <v>257.43700000000001</v>
      </c>
      <c r="G636" s="38"/>
      <c r="H636" s="39"/>
    </row>
    <row r="637" s="2" customFormat="1" ht="16.8" customHeight="1">
      <c r="A637" s="38"/>
      <c r="B637" s="39"/>
      <c r="C637" s="245" t="s">
        <v>590</v>
      </c>
      <c r="D637" s="245" t="s">
        <v>591</v>
      </c>
      <c r="E637" s="19" t="s">
        <v>355</v>
      </c>
      <c r="F637" s="246">
        <v>1618.4970000000001</v>
      </c>
      <c r="G637" s="38"/>
      <c r="H637" s="39"/>
    </row>
    <row r="638" s="2" customFormat="1" ht="16.8" customHeight="1">
      <c r="A638" s="38"/>
      <c r="B638" s="39"/>
      <c r="C638" s="241" t="s">
        <v>174</v>
      </c>
      <c r="D638" s="242" t="s">
        <v>175</v>
      </c>
      <c r="E638" s="243" t="s">
        <v>1</v>
      </c>
      <c r="F638" s="244">
        <v>1694.1600000000001</v>
      </c>
      <c r="G638" s="38"/>
      <c r="H638" s="39"/>
    </row>
    <row r="639" s="2" customFormat="1" ht="16.8" customHeight="1">
      <c r="A639" s="38"/>
      <c r="B639" s="39"/>
      <c r="C639" s="245" t="s">
        <v>1</v>
      </c>
      <c r="D639" s="245" t="s">
        <v>1023</v>
      </c>
      <c r="E639" s="19" t="s">
        <v>1</v>
      </c>
      <c r="F639" s="246">
        <v>1694.1600000000001</v>
      </c>
      <c r="G639" s="38"/>
      <c r="H639" s="39"/>
    </row>
    <row r="640" s="2" customFormat="1" ht="16.8" customHeight="1">
      <c r="A640" s="38"/>
      <c r="B640" s="39"/>
      <c r="C640" s="245" t="s">
        <v>174</v>
      </c>
      <c r="D640" s="245" t="s">
        <v>346</v>
      </c>
      <c r="E640" s="19" t="s">
        <v>1</v>
      </c>
      <c r="F640" s="246">
        <v>1694.1600000000001</v>
      </c>
      <c r="G640" s="38"/>
      <c r="H640" s="39"/>
    </row>
    <row r="641" s="2" customFormat="1" ht="16.8" customHeight="1">
      <c r="A641" s="38"/>
      <c r="B641" s="39"/>
      <c r="C641" s="247" t="s">
        <v>4012</v>
      </c>
      <c r="D641" s="38"/>
      <c r="E641" s="38"/>
      <c r="F641" s="38"/>
      <c r="G641" s="38"/>
      <c r="H641" s="39"/>
    </row>
    <row r="642" s="2" customFormat="1">
      <c r="A642" s="38"/>
      <c r="B642" s="39"/>
      <c r="C642" s="245" t="s">
        <v>1020</v>
      </c>
      <c r="D642" s="245" t="s">
        <v>1021</v>
      </c>
      <c r="E642" s="19" t="s">
        <v>355</v>
      </c>
      <c r="F642" s="246">
        <v>1694.1600000000001</v>
      </c>
      <c r="G642" s="38"/>
      <c r="H642" s="39"/>
    </row>
    <row r="643" s="2" customFormat="1">
      <c r="A643" s="38"/>
      <c r="B643" s="39"/>
      <c r="C643" s="245" t="s">
        <v>1025</v>
      </c>
      <c r="D643" s="245" t="s">
        <v>1026</v>
      </c>
      <c r="E643" s="19" t="s">
        <v>355</v>
      </c>
      <c r="F643" s="246">
        <v>152474.39999999999</v>
      </c>
      <c r="G643" s="38"/>
      <c r="H643" s="39"/>
    </row>
    <row r="644" s="2" customFormat="1">
      <c r="A644" s="38"/>
      <c r="B644" s="39"/>
      <c r="C644" s="245" t="s">
        <v>1035</v>
      </c>
      <c r="D644" s="245" t="s">
        <v>1036</v>
      </c>
      <c r="E644" s="19" t="s">
        <v>355</v>
      </c>
      <c r="F644" s="246">
        <v>1694.1600000000001</v>
      </c>
      <c r="G644" s="38"/>
      <c r="H644" s="39"/>
    </row>
    <row r="645" s="2" customFormat="1" ht="16.8" customHeight="1">
      <c r="A645" s="38"/>
      <c r="B645" s="39"/>
      <c r="C645" s="245" t="s">
        <v>1039</v>
      </c>
      <c r="D645" s="245" t="s">
        <v>1040</v>
      </c>
      <c r="E645" s="19" t="s">
        <v>355</v>
      </c>
      <c r="F645" s="246">
        <v>1694.1600000000001</v>
      </c>
      <c r="G645" s="38"/>
      <c r="H645" s="39"/>
    </row>
    <row r="646" s="2" customFormat="1" ht="16.8" customHeight="1">
      <c r="A646" s="38"/>
      <c r="B646" s="39"/>
      <c r="C646" s="245" t="s">
        <v>1043</v>
      </c>
      <c r="D646" s="245" t="s">
        <v>1044</v>
      </c>
      <c r="E646" s="19" t="s">
        <v>355</v>
      </c>
      <c r="F646" s="246">
        <v>152474.39999999999</v>
      </c>
      <c r="G646" s="38"/>
      <c r="H646" s="39"/>
    </row>
    <row r="647" s="2" customFormat="1" ht="16.8" customHeight="1">
      <c r="A647" s="38"/>
      <c r="B647" s="39"/>
      <c r="C647" s="245" t="s">
        <v>1047</v>
      </c>
      <c r="D647" s="245" t="s">
        <v>1048</v>
      </c>
      <c r="E647" s="19" t="s">
        <v>355</v>
      </c>
      <c r="F647" s="246">
        <v>1694.1600000000001</v>
      </c>
      <c r="G647" s="38"/>
      <c r="H647" s="39"/>
    </row>
    <row r="648" s="2" customFormat="1" ht="16.8" customHeight="1">
      <c r="A648" s="38"/>
      <c r="B648" s="39"/>
      <c r="C648" s="245" t="s">
        <v>1447</v>
      </c>
      <c r="D648" s="245" t="s">
        <v>1448</v>
      </c>
      <c r="E648" s="19" t="s">
        <v>355</v>
      </c>
      <c r="F648" s="246">
        <v>1694.1600000000001</v>
      </c>
      <c r="G648" s="38"/>
      <c r="H648" s="39"/>
    </row>
    <row r="649" s="2" customFormat="1" ht="16.8" customHeight="1">
      <c r="A649" s="38"/>
      <c r="B649" s="39"/>
      <c r="C649" s="245" t="s">
        <v>1451</v>
      </c>
      <c r="D649" s="245" t="s">
        <v>1452</v>
      </c>
      <c r="E649" s="19" t="s">
        <v>355</v>
      </c>
      <c r="F649" s="246">
        <v>1694.1600000000001</v>
      </c>
      <c r="G649" s="38"/>
      <c r="H649" s="39"/>
    </row>
    <row r="650" s="2" customFormat="1" ht="16.8" customHeight="1">
      <c r="A650" s="38"/>
      <c r="B650" s="39"/>
      <c r="C650" s="241" t="s">
        <v>210</v>
      </c>
      <c r="D650" s="242" t="s">
        <v>211</v>
      </c>
      <c r="E650" s="243" t="s">
        <v>1</v>
      </c>
      <c r="F650" s="244">
        <v>403.72000000000003</v>
      </c>
      <c r="G650" s="38"/>
      <c r="H650" s="39"/>
    </row>
    <row r="651" s="2" customFormat="1">
      <c r="A651" s="38"/>
      <c r="B651" s="39"/>
      <c r="C651" s="245" t="s">
        <v>1</v>
      </c>
      <c r="D651" s="245" t="s">
        <v>919</v>
      </c>
      <c r="E651" s="19" t="s">
        <v>1</v>
      </c>
      <c r="F651" s="246">
        <v>403.72000000000003</v>
      </c>
      <c r="G651" s="38"/>
      <c r="H651" s="39"/>
    </row>
    <row r="652" s="2" customFormat="1" ht="16.8" customHeight="1">
      <c r="A652" s="38"/>
      <c r="B652" s="39"/>
      <c r="C652" s="245" t="s">
        <v>210</v>
      </c>
      <c r="D652" s="245" t="s">
        <v>920</v>
      </c>
      <c r="E652" s="19" t="s">
        <v>1</v>
      </c>
      <c r="F652" s="246">
        <v>403.72000000000003</v>
      </c>
      <c r="G652" s="38"/>
      <c r="H652" s="39"/>
    </row>
    <row r="653" s="2" customFormat="1" ht="16.8" customHeight="1">
      <c r="A653" s="38"/>
      <c r="B653" s="39"/>
      <c r="C653" s="247" t="s">
        <v>4012</v>
      </c>
      <c r="D653" s="38"/>
      <c r="E653" s="38"/>
      <c r="F653" s="38"/>
      <c r="G653" s="38"/>
      <c r="H653" s="39"/>
    </row>
    <row r="654" s="2" customFormat="1" ht="16.8" customHeight="1">
      <c r="A654" s="38"/>
      <c r="B654" s="39"/>
      <c r="C654" s="245" t="s">
        <v>916</v>
      </c>
      <c r="D654" s="245" t="s">
        <v>917</v>
      </c>
      <c r="E654" s="19" t="s">
        <v>355</v>
      </c>
      <c r="F654" s="246">
        <v>489.92399999999998</v>
      </c>
      <c r="G654" s="38"/>
      <c r="H654" s="39"/>
    </row>
    <row r="655" s="2" customFormat="1" ht="16.8" customHeight="1">
      <c r="A655" s="38"/>
      <c r="B655" s="39"/>
      <c r="C655" s="245" t="s">
        <v>1529</v>
      </c>
      <c r="D655" s="245" t="s">
        <v>1530</v>
      </c>
      <c r="E655" s="19" t="s">
        <v>355</v>
      </c>
      <c r="F655" s="246">
        <v>455.72000000000003</v>
      </c>
      <c r="G655" s="38"/>
      <c r="H655" s="39"/>
    </row>
    <row r="656" s="2" customFormat="1" ht="16.8" customHeight="1">
      <c r="A656" s="38"/>
      <c r="B656" s="39"/>
      <c r="C656" s="245" t="s">
        <v>1552</v>
      </c>
      <c r="D656" s="245" t="s">
        <v>1553</v>
      </c>
      <c r="E656" s="19" t="s">
        <v>497</v>
      </c>
      <c r="F656" s="246">
        <v>455.72000000000003</v>
      </c>
      <c r="G656" s="38"/>
      <c r="H656" s="39"/>
    </row>
    <row r="657" s="2" customFormat="1">
      <c r="A657" s="38"/>
      <c r="B657" s="39"/>
      <c r="C657" s="245" t="s">
        <v>1827</v>
      </c>
      <c r="D657" s="245" t="s">
        <v>1828</v>
      </c>
      <c r="E657" s="19" t="s">
        <v>355</v>
      </c>
      <c r="F657" s="246">
        <v>403.72000000000003</v>
      </c>
      <c r="G657" s="38"/>
      <c r="H657" s="39"/>
    </row>
    <row r="658" s="2" customFormat="1" ht="16.8" customHeight="1">
      <c r="A658" s="38"/>
      <c r="B658" s="39"/>
      <c r="C658" s="245" t="s">
        <v>2678</v>
      </c>
      <c r="D658" s="245" t="s">
        <v>2679</v>
      </c>
      <c r="E658" s="19" t="s">
        <v>355</v>
      </c>
      <c r="F658" s="246">
        <v>403.72000000000003</v>
      </c>
      <c r="G658" s="38"/>
      <c r="H658" s="39"/>
    </row>
    <row r="659" s="2" customFormat="1" ht="16.8" customHeight="1">
      <c r="A659" s="38"/>
      <c r="B659" s="39"/>
      <c r="C659" s="245" t="s">
        <v>2688</v>
      </c>
      <c r="D659" s="245" t="s">
        <v>2689</v>
      </c>
      <c r="E659" s="19" t="s">
        <v>355</v>
      </c>
      <c r="F659" s="246">
        <v>403.72000000000003</v>
      </c>
      <c r="G659" s="38"/>
      <c r="H659" s="39"/>
    </row>
    <row r="660" s="2" customFormat="1" ht="16.8" customHeight="1">
      <c r="A660" s="38"/>
      <c r="B660" s="39"/>
      <c r="C660" s="245" t="s">
        <v>2698</v>
      </c>
      <c r="D660" s="245" t="s">
        <v>2699</v>
      </c>
      <c r="E660" s="19" t="s">
        <v>497</v>
      </c>
      <c r="F660" s="246">
        <v>403.72000000000003</v>
      </c>
      <c r="G660" s="38"/>
      <c r="H660" s="39"/>
    </row>
    <row r="661" s="2" customFormat="1" ht="16.8" customHeight="1">
      <c r="A661" s="38"/>
      <c r="B661" s="39"/>
      <c r="C661" s="245" t="s">
        <v>2702</v>
      </c>
      <c r="D661" s="245" t="s">
        <v>2703</v>
      </c>
      <c r="E661" s="19" t="s">
        <v>497</v>
      </c>
      <c r="F661" s="246">
        <v>403.72000000000003</v>
      </c>
      <c r="G661" s="38"/>
      <c r="H661" s="39"/>
    </row>
    <row r="662" s="2" customFormat="1">
      <c r="A662" s="38"/>
      <c r="B662" s="39"/>
      <c r="C662" s="245" t="s">
        <v>1055</v>
      </c>
      <c r="D662" s="245" t="s">
        <v>1056</v>
      </c>
      <c r="E662" s="19" t="s">
        <v>355</v>
      </c>
      <c r="F662" s="246">
        <v>455.72000000000003</v>
      </c>
      <c r="G662" s="38"/>
      <c r="H662" s="39"/>
    </row>
    <row r="663" s="2" customFormat="1">
      <c r="A663" s="38"/>
      <c r="B663" s="39"/>
      <c r="C663" s="245" t="s">
        <v>2692</v>
      </c>
      <c r="D663" s="245" t="s">
        <v>2693</v>
      </c>
      <c r="E663" s="19" t="s">
        <v>355</v>
      </c>
      <c r="F663" s="246">
        <v>470.738</v>
      </c>
      <c r="G663" s="38"/>
      <c r="H663" s="39"/>
    </row>
    <row r="664" s="2" customFormat="1" ht="16.8" customHeight="1">
      <c r="A664" s="38"/>
      <c r="B664" s="39"/>
      <c r="C664" s="245" t="s">
        <v>1556</v>
      </c>
      <c r="D664" s="245" t="s">
        <v>1557</v>
      </c>
      <c r="E664" s="19" t="s">
        <v>497</v>
      </c>
      <c r="F664" s="246">
        <v>478.50599999999997</v>
      </c>
      <c r="G664" s="38"/>
      <c r="H664" s="39"/>
    </row>
    <row r="665" s="2" customFormat="1" ht="16.8" customHeight="1">
      <c r="A665" s="38"/>
      <c r="B665" s="39"/>
      <c r="C665" s="245" t="s">
        <v>1533</v>
      </c>
      <c r="D665" s="245" t="s">
        <v>1534</v>
      </c>
      <c r="E665" s="19" t="s">
        <v>355</v>
      </c>
      <c r="F665" s="246">
        <v>478.50599999999997</v>
      </c>
      <c r="G665" s="38"/>
      <c r="H665" s="39"/>
    </row>
    <row r="666" s="2" customFormat="1" ht="16.8" customHeight="1">
      <c r="A666" s="38"/>
      <c r="B666" s="39"/>
      <c r="C666" s="241" t="s">
        <v>213</v>
      </c>
      <c r="D666" s="242" t="s">
        <v>214</v>
      </c>
      <c r="E666" s="243" t="s">
        <v>1</v>
      </c>
      <c r="F666" s="244">
        <v>52</v>
      </c>
      <c r="G666" s="38"/>
      <c r="H666" s="39"/>
    </row>
    <row r="667" s="2" customFormat="1" ht="16.8" customHeight="1">
      <c r="A667" s="38"/>
      <c r="B667" s="39"/>
      <c r="C667" s="245" t="s">
        <v>1</v>
      </c>
      <c r="D667" s="245" t="s">
        <v>921</v>
      </c>
      <c r="E667" s="19" t="s">
        <v>1</v>
      </c>
      <c r="F667" s="246">
        <v>52</v>
      </c>
      <c r="G667" s="38"/>
      <c r="H667" s="39"/>
    </row>
    <row r="668" s="2" customFormat="1" ht="16.8" customHeight="1">
      <c r="A668" s="38"/>
      <c r="B668" s="39"/>
      <c r="C668" s="245" t="s">
        <v>213</v>
      </c>
      <c r="D668" s="245" t="s">
        <v>922</v>
      </c>
      <c r="E668" s="19" t="s">
        <v>1</v>
      </c>
      <c r="F668" s="246">
        <v>52</v>
      </c>
      <c r="G668" s="38"/>
      <c r="H668" s="39"/>
    </row>
    <row r="669" s="2" customFormat="1" ht="16.8" customHeight="1">
      <c r="A669" s="38"/>
      <c r="B669" s="39"/>
      <c r="C669" s="247" t="s">
        <v>4012</v>
      </c>
      <c r="D669" s="38"/>
      <c r="E669" s="38"/>
      <c r="F669" s="38"/>
      <c r="G669" s="38"/>
      <c r="H669" s="39"/>
    </row>
    <row r="670" s="2" customFormat="1" ht="16.8" customHeight="1">
      <c r="A670" s="38"/>
      <c r="B670" s="39"/>
      <c r="C670" s="245" t="s">
        <v>916</v>
      </c>
      <c r="D670" s="245" t="s">
        <v>917</v>
      </c>
      <c r="E670" s="19" t="s">
        <v>355</v>
      </c>
      <c r="F670" s="246">
        <v>489.92399999999998</v>
      </c>
      <c r="G670" s="38"/>
      <c r="H670" s="39"/>
    </row>
    <row r="671" s="2" customFormat="1" ht="16.8" customHeight="1">
      <c r="A671" s="38"/>
      <c r="B671" s="39"/>
      <c r="C671" s="245" t="s">
        <v>930</v>
      </c>
      <c r="D671" s="245" t="s">
        <v>931</v>
      </c>
      <c r="E671" s="19" t="s">
        <v>355</v>
      </c>
      <c r="F671" s="246">
        <v>52</v>
      </c>
      <c r="G671" s="38"/>
      <c r="H671" s="39"/>
    </row>
    <row r="672" s="2" customFormat="1" ht="16.8" customHeight="1">
      <c r="A672" s="38"/>
      <c r="B672" s="39"/>
      <c r="C672" s="245" t="s">
        <v>934</v>
      </c>
      <c r="D672" s="245" t="s">
        <v>935</v>
      </c>
      <c r="E672" s="19" t="s">
        <v>355</v>
      </c>
      <c r="F672" s="246">
        <v>52</v>
      </c>
      <c r="G672" s="38"/>
      <c r="H672" s="39"/>
    </row>
    <row r="673" s="2" customFormat="1" ht="16.8" customHeight="1">
      <c r="A673" s="38"/>
      <c r="B673" s="39"/>
      <c r="C673" s="245" t="s">
        <v>1529</v>
      </c>
      <c r="D673" s="245" t="s">
        <v>1530</v>
      </c>
      <c r="E673" s="19" t="s">
        <v>355</v>
      </c>
      <c r="F673" s="246">
        <v>455.72000000000003</v>
      </c>
      <c r="G673" s="38"/>
      <c r="H673" s="39"/>
    </row>
    <row r="674" s="2" customFormat="1" ht="16.8" customHeight="1">
      <c r="A674" s="38"/>
      <c r="B674" s="39"/>
      <c r="C674" s="245" t="s">
        <v>1552</v>
      </c>
      <c r="D674" s="245" t="s">
        <v>1553</v>
      </c>
      <c r="E674" s="19" t="s">
        <v>497</v>
      </c>
      <c r="F674" s="246">
        <v>455.72000000000003</v>
      </c>
      <c r="G674" s="38"/>
      <c r="H674" s="39"/>
    </row>
    <row r="675" s="2" customFormat="1" ht="16.8" customHeight="1">
      <c r="A675" s="38"/>
      <c r="B675" s="39"/>
      <c r="C675" s="245" t="s">
        <v>1570</v>
      </c>
      <c r="D675" s="245" t="s">
        <v>1571</v>
      </c>
      <c r="E675" s="19" t="s">
        <v>355</v>
      </c>
      <c r="F675" s="246">
        <v>505.07600000000002</v>
      </c>
      <c r="G675" s="38"/>
      <c r="H675" s="39"/>
    </row>
    <row r="676" s="2" customFormat="1">
      <c r="A676" s="38"/>
      <c r="B676" s="39"/>
      <c r="C676" s="245" t="s">
        <v>2654</v>
      </c>
      <c r="D676" s="245" t="s">
        <v>2655</v>
      </c>
      <c r="E676" s="19" t="s">
        <v>355</v>
      </c>
      <c r="F676" s="246">
        <v>87.686999999999998</v>
      </c>
      <c r="G676" s="38"/>
      <c r="H676" s="39"/>
    </row>
    <row r="677" s="2" customFormat="1" ht="16.8" customHeight="1">
      <c r="A677" s="38"/>
      <c r="B677" s="39"/>
      <c r="C677" s="245" t="s">
        <v>2668</v>
      </c>
      <c r="D677" s="245" t="s">
        <v>2669</v>
      </c>
      <c r="E677" s="19" t="s">
        <v>355</v>
      </c>
      <c r="F677" s="246">
        <v>52</v>
      </c>
      <c r="G677" s="38"/>
      <c r="H677" s="39"/>
    </row>
    <row r="678" s="2" customFormat="1">
      <c r="A678" s="38"/>
      <c r="B678" s="39"/>
      <c r="C678" s="245" t="s">
        <v>1055</v>
      </c>
      <c r="D678" s="245" t="s">
        <v>1056</v>
      </c>
      <c r="E678" s="19" t="s">
        <v>355</v>
      </c>
      <c r="F678" s="246">
        <v>455.72000000000003</v>
      </c>
      <c r="G678" s="38"/>
      <c r="H678" s="39"/>
    </row>
    <row r="679" s="2" customFormat="1" ht="16.8" customHeight="1">
      <c r="A679" s="38"/>
      <c r="B679" s="39"/>
      <c r="C679" s="245" t="s">
        <v>1579</v>
      </c>
      <c r="D679" s="245" t="s">
        <v>1580</v>
      </c>
      <c r="E679" s="19" t="s">
        <v>355</v>
      </c>
      <c r="F679" s="246">
        <v>59.799999999999997</v>
      </c>
      <c r="G679" s="38"/>
      <c r="H679" s="39"/>
    </row>
    <row r="680" s="2" customFormat="1" ht="16.8" customHeight="1">
      <c r="A680" s="38"/>
      <c r="B680" s="39"/>
      <c r="C680" s="245" t="s">
        <v>1556</v>
      </c>
      <c r="D680" s="245" t="s">
        <v>1557</v>
      </c>
      <c r="E680" s="19" t="s">
        <v>497</v>
      </c>
      <c r="F680" s="246">
        <v>478.50599999999997</v>
      </c>
      <c r="G680" s="38"/>
      <c r="H680" s="39"/>
    </row>
    <row r="681" s="2" customFormat="1" ht="16.8" customHeight="1">
      <c r="A681" s="38"/>
      <c r="B681" s="39"/>
      <c r="C681" s="245" t="s">
        <v>1533</v>
      </c>
      <c r="D681" s="245" t="s">
        <v>1534</v>
      </c>
      <c r="E681" s="19" t="s">
        <v>355</v>
      </c>
      <c r="F681" s="246">
        <v>478.50599999999997</v>
      </c>
      <c r="G681" s="38"/>
      <c r="H681" s="39"/>
    </row>
    <row r="682" s="2" customFormat="1" ht="16.8" customHeight="1">
      <c r="A682" s="38"/>
      <c r="B682" s="39"/>
      <c r="C682" s="241" t="s">
        <v>216</v>
      </c>
      <c r="D682" s="242" t="s">
        <v>217</v>
      </c>
      <c r="E682" s="243" t="s">
        <v>1</v>
      </c>
      <c r="F682" s="244">
        <v>11.5</v>
      </c>
      <c r="G682" s="38"/>
      <c r="H682" s="39"/>
    </row>
    <row r="683" s="2" customFormat="1" ht="16.8" customHeight="1">
      <c r="A683" s="38"/>
      <c r="B683" s="39"/>
      <c r="C683" s="245" t="s">
        <v>1</v>
      </c>
      <c r="D683" s="245" t="s">
        <v>923</v>
      </c>
      <c r="E683" s="19" t="s">
        <v>1</v>
      </c>
      <c r="F683" s="246">
        <v>11.5</v>
      </c>
      <c r="G683" s="38"/>
      <c r="H683" s="39"/>
    </row>
    <row r="684" s="2" customFormat="1" ht="16.8" customHeight="1">
      <c r="A684" s="38"/>
      <c r="B684" s="39"/>
      <c r="C684" s="245" t="s">
        <v>216</v>
      </c>
      <c r="D684" s="245" t="s">
        <v>924</v>
      </c>
      <c r="E684" s="19" t="s">
        <v>1</v>
      </c>
      <c r="F684" s="246">
        <v>11.5</v>
      </c>
      <c r="G684" s="38"/>
      <c r="H684" s="39"/>
    </row>
    <row r="685" s="2" customFormat="1" ht="16.8" customHeight="1">
      <c r="A685" s="38"/>
      <c r="B685" s="39"/>
      <c r="C685" s="247" t="s">
        <v>4012</v>
      </c>
      <c r="D685" s="38"/>
      <c r="E685" s="38"/>
      <c r="F685" s="38"/>
      <c r="G685" s="38"/>
      <c r="H685" s="39"/>
    </row>
    <row r="686" s="2" customFormat="1" ht="16.8" customHeight="1">
      <c r="A686" s="38"/>
      <c r="B686" s="39"/>
      <c r="C686" s="245" t="s">
        <v>916</v>
      </c>
      <c r="D686" s="245" t="s">
        <v>917</v>
      </c>
      <c r="E686" s="19" t="s">
        <v>355</v>
      </c>
      <c r="F686" s="246">
        <v>489.92399999999998</v>
      </c>
      <c r="G686" s="38"/>
      <c r="H686" s="39"/>
    </row>
    <row r="687" s="2" customFormat="1">
      <c r="A687" s="38"/>
      <c r="B687" s="39"/>
      <c r="C687" s="245" t="s">
        <v>879</v>
      </c>
      <c r="D687" s="245" t="s">
        <v>880</v>
      </c>
      <c r="E687" s="19" t="s">
        <v>326</v>
      </c>
      <c r="F687" s="246">
        <v>0.68999999999999995</v>
      </c>
      <c r="G687" s="38"/>
      <c r="H687" s="39"/>
    </row>
    <row r="688" s="2" customFormat="1" ht="16.8" customHeight="1">
      <c r="A688" s="38"/>
      <c r="B688" s="39"/>
      <c r="C688" s="245" t="s">
        <v>894</v>
      </c>
      <c r="D688" s="245" t="s">
        <v>895</v>
      </c>
      <c r="E688" s="19" t="s">
        <v>326</v>
      </c>
      <c r="F688" s="246">
        <v>0.68999999999999995</v>
      </c>
      <c r="G688" s="38"/>
      <c r="H688" s="39"/>
    </row>
    <row r="689" s="2" customFormat="1">
      <c r="A689" s="38"/>
      <c r="B689" s="39"/>
      <c r="C689" s="245" t="s">
        <v>2654</v>
      </c>
      <c r="D689" s="245" t="s">
        <v>2655</v>
      </c>
      <c r="E689" s="19" t="s">
        <v>355</v>
      </c>
      <c r="F689" s="246">
        <v>87.686999999999998</v>
      </c>
      <c r="G689" s="38"/>
      <c r="H689" s="39"/>
    </row>
    <row r="690" s="2" customFormat="1">
      <c r="A690" s="38"/>
      <c r="B690" s="39"/>
      <c r="C690" s="245" t="s">
        <v>1051</v>
      </c>
      <c r="D690" s="245" t="s">
        <v>1052</v>
      </c>
      <c r="E690" s="19" t="s">
        <v>355</v>
      </c>
      <c r="F690" s="246">
        <v>59.603999999999999</v>
      </c>
      <c r="G690" s="38"/>
      <c r="H690" s="39"/>
    </row>
    <row r="691" s="2" customFormat="1" ht="16.8" customHeight="1">
      <c r="A691" s="38"/>
      <c r="B691" s="39"/>
      <c r="C691" s="241" t="s">
        <v>219</v>
      </c>
      <c r="D691" s="242" t="s">
        <v>220</v>
      </c>
      <c r="E691" s="243" t="s">
        <v>1</v>
      </c>
      <c r="F691" s="244">
        <v>22.704000000000001</v>
      </c>
      <c r="G691" s="38"/>
      <c r="H691" s="39"/>
    </row>
    <row r="692" s="2" customFormat="1" ht="16.8" customHeight="1">
      <c r="A692" s="38"/>
      <c r="B692" s="39"/>
      <c r="C692" s="245" t="s">
        <v>1</v>
      </c>
      <c r="D692" s="245" t="s">
        <v>925</v>
      </c>
      <c r="E692" s="19" t="s">
        <v>1</v>
      </c>
      <c r="F692" s="246">
        <v>10.5</v>
      </c>
      <c r="G692" s="38"/>
      <c r="H692" s="39"/>
    </row>
    <row r="693" s="2" customFormat="1" ht="16.8" customHeight="1">
      <c r="A693" s="38"/>
      <c r="B693" s="39"/>
      <c r="C693" s="245" t="s">
        <v>1</v>
      </c>
      <c r="D693" s="245" t="s">
        <v>926</v>
      </c>
      <c r="E693" s="19" t="s">
        <v>1</v>
      </c>
      <c r="F693" s="246">
        <v>5.9500000000000002</v>
      </c>
      <c r="G693" s="38"/>
      <c r="H693" s="39"/>
    </row>
    <row r="694" s="2" customFormat="1" ht="16.8" customHeight="1">
      <c r="A694" s="38"/>
      <c r="B694" s="39"/>
      <c r="C694" s="245" t="s">
        <v>1</v>
      </c>
      <c r="D694" s="245" t="s">
        <v>927</v>
      </c>
      <c r="E694" s="19" t="s">
        <v>1</v>
      </c>
      <c r="F694" s="246">
        <v>6.2539999999999996</v>
      </c>
      <c r="G694" s="38"/>
      <c r="H694" s="39"/>
    </row>
    <row r="695" s="2" customFormat="1" ht="16.8" customHeight="1">
      <c r="A695" s="38"/>
      <c r="B695" s="39"/>
      <c r="C695" s="245" t="s">
        <v>219</v>
      </c>
      <c r="D695" s="245" t="s">
        <v>928</v>
      </c>
      <c r="E695" s="19" t="s">
        <v>1</v>
      </c>
      <c r="F695" s="246">
        <v>22.704000000000001</v>
      </c>
      <c r="G695" s="38"/>
      <c r="H695" s="39"/>
    </row>
    <row r="696" s="2" customFormat="1" ht="16.8" customHeight="1">
      <c r="A696" s="38"/>
      <c r="B696" s="39"/>
      <c r="C696" s="247" t="s">
        <v>4012</v>
      </c>
      <c r="D696" s="38"/>
      <c r="E696" s="38"/>
      <c r="F696" s="38"/>
      <c r="G696" s="38"/>
      <c r="H696" s="39"/>
    </row>
    <row r="697" s="2" customFormat="1" ht="16.8" customHeight="1">
      <c r="A697" s="38"/>
      <c r="B697" s="39"/>
      <c r="C697" s="245" t="s">
        <v>916</v>
      </c>
      <c r="D697" s="245" t="s">
        <v>917</v>
      </c>
      <c r="E697" s="19" t="s">
        <v>355</v>
      </c>
      <c r="F697" s="246">
        <v>489.92399999999998</v>
      </c>
      <c r="G697" s="38"/>
      <c r="H697" s="39"/>
    </row>
    <row r="698" s="2" customFormat="1">
      <c r="A698" s="38"/>
      <c r="B698" s="39"/>
      <c r="C698" s="245" t="s">
        <v>2654</v>
      </c>
      <c r="D698" s="245" t="s">
        <v>2655</v>
      </c>
      <c r="E698" s="19" t="s">
        <v>355</v>
      </c>
      <c r="F698" s="246">
        <v>87.686999999999998</v>
      </c>
      <c r="G698" s="38"/>
      <c r="H698" s="39"/>
    </row>
    <row r="699" s="2" customFormat="1">
      <c r="A699" s="38"/>
      <c r="B699" s="39"/>
      <c r="C699" s="245" t="s">
        <v>1051</v>
      </c>
      <c r="D699" s="245" t="s">
        <v>1052</v>
      </c>
      <c r="E699" s="19" t="s">
        <v>355</v>
      </c>
      <c r="F699" s="246">
        <v>59.603999999999999</v>
      </c>
      <c r="G699" s="38"/>
      <c r="H699" s="39"/>
    </row>
    <row r="700" s="2" customFormat="1" ht="7.44" customHeight="1">
      <c r="A700" s="38"/>
      <c r="B700" s="60"/>
      <c r="C700" s="61"/>
      <c r="D700" s="61"/>
      <c r="E700" s="61"/>
      <c r="F700" s="61"/>
      <c r="G700" s="61"/>
      <c r="H700" s="39"/>
    </row>
    <row r="701" s="2" customFormat="1">
      <c r="A701" s="38"/>
      <c r="B701" s="38"/>
      <c r="C701" s="38"/>
      <c r="D701" s="38"/>
      <c r="E701" s="38"/>
      <c r="F701" s="38"/>
      <c r="G701" s="38"/>
      <c r="H701" s="38"/>
    </row>
  </sheetData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DESKTOP-A37M82P\Švehla</dc:creator>
  <cp:lastModifiedBy>DESKTOP-A37M82P\Švehla</cp:lastModifiedBy>
  <dcterms:created xsi:type="dcterms:W3CDTF">2024-01-18T14:14:36Z</dcterms:created>
  <dcterms:modified xsi:type="dcterms:W3CDTF">2024-01-18T14:14:45Z</dcterms:modified>
</cp:coreProperties>
</file>