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Výroba a dodávka pre..." sheetId="2" r:id="rId2"/>
    <sheet name="02 - Oprava římsy z dodan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'01 - Výroba a dodávka pre...'!$C$80:$K$91</definedName>
    <definedName name="_xlnm.Print_Area" localSheetId="1">'01 - Výroba a dodávka pre...'!$C$4:$J$39,'01 - Výroba a dodávka pre...'!$C$45:$J$62,'01 - Výroba a dodávka pre...'!$C$68:$K$91</definedName>
    <definedName name="_xlnm._FilterDatabase" localSheetId="2" hidden="1">'02 - Oprava římsy z dodan...'!$C$91:$K$176</definedName>
    <definedName name="_xlnm.Print_Area" localSheetId="2">'02 - Oprava římsy z dodan...'!$C$4:$J$39,'02 - Oprava římsy z dodan...'!$C$45:$J$73,'02 - Oprava římsy z dodan...'!$C$79:$K$176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'01 - Výroba a dodávka pre...'!$80:$80</definedName>
    <definedName name="_xlnm.Print_Titles" localSheetId="2">'02 - Oprava římsy z dodan...'!$91:$91</definedName>
  </definedNames>
  <calcPr fullCalcOnLoad="1"/>
</workbook>
</file>

<file path=xl/sharedStrings.xml><?xml version="1.0" encoding="utf-8"?>
<sst xmlns="http://schemas.openxmlformats.org/spreadsheetml/2006/main" count="1944" uniqueCount="555">
  <si>
    <t>Export Komplet</t>
  </si>
  <si>
    <t>VZ</t>
  </si>
  <si>
    <t>2.0</t>
  </si>
  <si>
    <t>ZAMOK</t>
  </si>
  <si>
    <t>False</t>
  </si>
  <si>
    <t>{6468a031-940a-49ea-aadb-38af8f688706}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</si>
  <si>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</si>
  <si>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</si>
  <si>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</si>
  <si>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</si>
  <si>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</si>
  <si>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</si>
  <si>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</si>
  <si>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</si>
  <si>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2006a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</si>
  <si>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</si>
  <si>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</si>
  <si>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Vrchlabí, Zámek čp.1 - Oprava římsy na jižním průčelí (Var.a - prefabrikát)</t>
  </si>
  <si>
    <t>KSO:</t>
  </si>
  <si>
    <t>801 61</t>
  </si>
  <si>
    <t>CC-CZ:</t>
  </si>
  <si>
    <t/>
  </si>
  <si>
    <t>Místo:</t>
  </si>
  <si>
    <t xml:space="preserve"> </t>
  </si>
  <si>
    <t>Datum:</t>
  </si>
  <si>
    <t>26. 2. 2020</t>
  </si>
  <si>
    <t>Zadavatel:</t>
  </si>
  <si>
    <t>IČ:</t>
  </si>
  <si>
    <t>Město Vrchlabí</t>
  </si>
  <si>
    <t>DIČ:</t>
  </si>
  <si>
    <t>Uchazeč:</t>
  </si>
  <si>
    <t>Vyplň údaj</t>
  </si>
  <si>
    <t>Projektant:</t>
  </si>
  <si>
    <t>Ing. J.Chaloupský, Trutnov</t>
  </si>
  <si>
    <t>True</t>
  </si>
  <si>
    <t>Zpracovatel:</t>
  </si>
  <si>
    <t>Ing.Jiřičková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</si>
  <si>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</si>
  <si>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</si>
  <si>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</si>
  <si>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</si>
  <si>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</si>
  <si>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</si>
  <si>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</si>
  <si>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</si>
  <si>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</si>
  <si>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</si>
  <si>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</si>
  <si>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</si>
  <si>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</si>
  <si>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</si>
  <si>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</si>
  <si>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</si>
  <si>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</si>
  <si>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</si>
  <si>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</si>
  <si>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</si>
  <si>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</si>
  <si>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</si>
  <si>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</si>
  <si>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</si>
  <si>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</si>
  <si>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</si>
  <si>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</si>
  <si>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</si>
  <si>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</si>
  <si>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</si>
  <si>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</si>
  <si>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</si>
  <si>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</si>
  <si>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</si>
  <si>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</si>
  <si>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</si>
  <si>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</si>
  <si>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</si>
  <si>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</si>
  <si>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</si>
  <si>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</si>
  <si>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</si>
  <si>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Výroba a dodávka prefabrikované římsy</t>
  </si>
  <si>
    <t>STA</t>
  </si>
  <si>
    <t>1</t>
  </si>
  <si>
    <t>{fbaff243-5349-4473-b84f-397afc96bf5e}</t>
  </si>
  <si>
    <t>2</t>
  </si>
  <si>
    <t>02</t>
  </si>
  <si>
    <t>Oprava římsy z dodaných prefabrikátů</t>
  </si>
  <si>
    <t>{80bc6cb4-babe-410a-adfc-08cef247f07f}</t>
  </si>
  <si>
    <t>KRYCÍ LIST SOUPISU PRACÍ</t>
  </si>
  <si>
    <t>Objekt:</t>
  </si>
  <si>
    <t>01 - Výroba a dodávka prefabrikované římsy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</si>
  <si>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</si>
  <si>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</si>
  <si>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</si>
  <si>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</si>
  <si>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</si>
  <si>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</si>
  <si>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</si>
  <si>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</si>
  <si>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</si>
  <si>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</si>
  <si>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</si>
  <si>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</si>
  <si>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</si>
  <si>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</si>
  <si>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</si>
  <si>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</si>
  <si>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</si>
  <si>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</si>
  <si>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</si>
  <si>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</si>
  <si>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</si>
  <si>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</si>
  <si>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</si>
  <si>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</si>
  <si>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</si>
  <si>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317322R11</t>
  </si>
  <si>
    <t xml:space="preserve">Forma/formy římsy dl cca 1,5m </t>
  </si>
  <si>
    <t>soub</t>
  </si>
  <si>
    <t>4</t>
  </si>
  <si>
    <t>-334003095</t>
  </si>
  <si>
    <t>VV</t>
  </si>
  <si>
    <t>"množstní forem si stanoví zhotovitel na základě své technologie"1</t>
  </si>
  <si>
    <t>317322R12</t>
  </si>
  <si>
    <t xml:space="preserve">Forma/formy římsy dl cca 1m </t>
  </si>
  <si>
    <t>-1531571603</t>
  </si>
  <si>
    <t>317322R21</t>
  </si>
  <si>
    <t>Prefabrikát římsy dl cca 1,5m z betonu C30/37 XA1, XF1 alt. z polymerbetonu tř.C30/37 vč.výztuže dle schematu a otvorů D=14mm pro kotevní tyče (vč.místa pro matici)</t>
  </si>
  <si>
    <t>kus</t>
  </si>
  <si>
    <t>1792891619</t>
  </si>
  <si>
    <t>"v ceně 1kusu prefabr je cca 0,023kg výztuže a kotevních 8 otvorů :"18</t>
  </si>
  <si>
    <t>317322R22</t>
  </si>
  <si>
    <t>Prefabrikát římsy dl cca 1,0m z betonu C30/37 XA1, XF1 alt. z polymerbetonu tř.C30/37 vč.výztuže dle schematu a otvorů D=14mm pro kotevní tyče</t>
  </si>
  <si>
    <t>-723923480</t>
  </si>
  <si>
    <t>5</t>
  </si>
  <si>
    <t>317322R31</t>
  </si>
  <si>
    <t>Příplatek k prefabrikátu římsy za tvor pro svod</t>
  </si>
  <si>
    <t>532275228</t>
  </si>
  <si>
    <t>6</t>
  </si>
  <si>
    <t>317900R01</t>
  </si>
  <si>
    <t>Doprava prefabrikátů na místo stavby</t>
  </si>
  <si>
    <t>-414730849</t>
  </si>
  <si>
    <t>02 - Oprava římsy z dodaných prefabrikátů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</si>
  <si>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</si>
  <si>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</si>
  <si>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</si>
  <si>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</si>
  <si>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</si>
  <si>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</si>
  <si>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</si>
  <si>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</si>
  <si>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</si>
  <si>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</si>
  <si>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</si>
  <si>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317110110</t>
  </si>
  <si>
    <t xml:space="preserve">Montáž prefabrikátu římsy - zaměření, přesuny, osazení se stabilizací před montáží kotev, proinjektování spáry se zdivem VPC maltou, vyplnění spáry mezi prefabrikáty trvale pružným tmelem, odžíznutí montážní výztuže.
</t>
  </si>
  <si>
    <t>-1383921889</t>
  </si>
  <si>
    <t>317110121</t>
  </si>
  <si>
    <t xml:space="preserve">Vrchní kotva, dodávka a montáž vč.chem.kotvy - závitová tyč dl.cca 520mm (galvanicky pozink. pevnosti 8.8), konec seříznout, matice, podložka, tmel obdobných vlastností jako Hilti Hit Hy 270 , požadovaná únosnost v tlaku 3,5kN ve smyku 4.0kN
</t>
  </si>
  <si>
    <t>1035109841</t>
  </si>
  <si>
    <t>19,000*4</t>
  </si>
  <si>
    <t>317110122</t>
  </si>
  <si>
    <t xml:space="preserve">Spodní kotva, dodávka a montáž vč.chem.kotvy - závitová tyč dl.cca 350mm (galvanicky pozink. pevnosti 8.8), konec seříznout, matice, podložka, tmel obdobných vlastností jako Hilti Hit Hy 270 , požadovaná únosnost v tlaku 3,5kN ve smyku 4.0kN
</t>
  </si>
  <si>
    <t>-428211225</t>
  </si>
  <si>
    <t>Úpravy povrchů, podlahy a osazování výplní</t>
  </si>
  <si>
    <t>622135001</t>
  </si>
  <si>
    <t>Vyrovnání nerovností podkladu vnějších omítaných ploch maltou, tloušťky do 10 mm vápenocementovou stěn</t>
  </si>
  <si>
    <t>m2</t>
  </si>
  <si>
    <t>CS ÚRS 2020 01</t>
  </si>
  <si>
    <t>1484132721</t>
  </si>
  <si>
    <t>0,12*28</t>
  </si>
  <si>
    <t>0,35*28</t>
  </si>
  <si>
    <t>Součet</t>
  </si>
  <si>
    <t>622135091</t>
  </si>
  <si>
    <t>Vyrovnání nerovností podkladu vnějších omítaných ploch tmelem, tloušťky do 2 mm Příplatek k ceně za každých dalších 5 mm tloušťky podkladní vrstvy přes 10 mm maltou vápenocementovou stěn</t>
  </si>
  <si>
    <t>7236185</t>
  </si>
  <si>
    <t>(0,35*28)*2</t>
  </si>
  <si>
    <t>62232556R1</t>
  </si>
  <si>
    <t>Šablony profilační pro omítku říms</t>
  </si>
  <si>
    <t>soun</t>
  </si>
  <si>
    <t>1497911595</t>
  </si>
  <si>
    <t>7</t>
  </si>
  <si>
    <t>62232556R2</t>
  </si>
  <si>
    <t>Omítka a štuk do exteriéru pro tvarování a tažení říms, složitost profilovaná římsa</t>
  </si>
  <si>
    <t>-189576699</t>
  </si>
  <si>
    <t>0,68*28</t>
  </si>
  <si>
    <t>8</t>
  </si>
  <si>
    <t>62232556R4</t>
  </si>
  <si>
    <t>Oprava zakončení stávající omítky s doplněním omítkou vápenocementovou s přeštukováním</t>
  </si>
  <si>
    <t>m</t>
  </si>
  <si>
    <t>1858330061</t>
  </si>
  <si>
    <t>28*2</t>
  </si>
  <si>
    <t>9</t>
  </si>
  <si>
    <t>62313111R1</t>
  </si>
  <si>
    <t>Podkladní a spojovací vrstva vnějších omítaných ploch - adhézní nátěr říms</t>
  </si>
  <si>
    <t>-2106317780</t>
  </si>
  <si>
    <t>"nátěr na cihly:" 0,55*28</t>
  </si>
  <si>
    <t>"na vyrovnávací omítku:" 0,35*28</t>
  </si>
  <si>
    <t>"pod perlinku:" 0,68*28</t>
  </si>
  <si>
    <t>"na perlinku:" 0,68*28</t>
  </si>
  <si>
    <t>"pod vyrovnávací cem.potěr:" 0,37*28</t>
  </si>
  <si>
    <t>Mezisoučet</t>
  </si>
  <si>
    <t>10</t>
  </si>
  <si>
    <t>62314200R1</t>
  </si>
  <si>
    <t>Potažení říms pletivem na plném podkladu sklovláknitým vtlačením do tmelu (vč.dodávky perlinky a tmelu)</t>
  </si>
  <si>
    <t>1102583223</t>
  </si>
  <si>
    <t>0,7*28</t>
  </si>
  <si>
    <t>11</t>
  </si>
  <si>
    <t>629991011</t>
  </si>
  <si>
    <t>Zakrytí vnějších ploch před znečištěním včetně pozdějšího odkrytí výplní otvorů a svislých ploch fólií přilepenou lepící páskou</t>
  </si>
  <si>
    <t>1287621204</t>
  </si>
  <si>
    <t>"římsa:" 0,6*30</t>
  </si>
  <si>
    <t>12</t>
  </si>
  <si>
    <t>629991012</t>
  </si>
  <si>
    <t>Zakrytí vnějších ploch před znečištěním včetně pozdějšího odkrytí výplní otvorů a svislých ploch fólií přilepenou na začišťovací lištu</t>
  </si>
  <si>
    <t>112125247</t>
  </si>
  <si>
    <t>5*30</t>
  </si>
  <si>
    <t>13</t>
  </si>
  <si>
    <t>632451021</t>
  </si>
  <si>
    <t>Potěr cementový vyrovnávací z malty (MC-15) v pásu o průměrné (střední) tl. od 10 do 20 mm</t>
  </si>
  <si>
    <t>-2110310629</t>
  </si>
  <si>
    <t>"pod klemp.prvky:" 0,37*28</t>
  </si>
  <si>
    <t>Ostatní konstrukce a práce, bourání</t>
  </si>
  <si>
    <t>14</t>
  </si>
  <si>
    <t>94111113R4</t>
  </si>
  <si>
    <t>Průchod pod lešením š. 2,5m vč.bezpečnostních prvků</t>
  </si>
  <si>
    <t>-1965210206</t>
  </si>
  <si>
    <t>941311111</t>
  </si>
  <si>
    <t>Montáž lešení řadového modulového lehkého pracovního s podlahami s provozním zatížením tř. 3 do 200 kg/m2 šířky tř. SW06 přes 0,6 do 0,9 m, výšky do 10 m</t>
  </si>
  <si>
    <t>283523551</t>
  </si>
  <si>
    <t>16</t>
  </si>
  <si>
    <t>94131121R3</t>
  </si>
  <si>
    <t>Příplatek k lešení řadovému modulovému lehkému za pronájem po dobu použití</t>
  </si>
  <si>
    <t>1877409372</t>
  </si>
  <si>
    <t>17</t>
  </si>
  <si>
    <t>941311811</t>
  </si>
  <si>
    <t>Demontáž lešení řadového modulového lehkého pracovního s podlahami s provozním zatížením tř. 3 do 200 kg/m2 šířky SW06 přes 0,6 do 0,9 m, výšky do 10 m</t>
  </si>
  <si>
    <t>1753909705</t>
  </si>
  <si>
    <t>18</t>
  </si>
  <si>
    <t>944411112</t>
  </si>
  <si>
    <t>Montáž záchytné sítě umístěné max. 6 m pod chráněnou úrovní třída B</t>
  </si>
  <si>
    <t>-447452225</t>
  </si>
  <si>
    <t>19</t>
  </si>
  <si>
    <t>94441121R2</t>
  </si>
  <si>
    <t>Montáž záchytné sítě Příplatek za za pronájem po dobu použití</t>
  </si>
  <si>
    <t>1001638759</t>
  </si>
  <si>
    <t>20</t>
  </si>
  <si>
    <t>944411812</t>
  </si>
  <si>
    <t>Demontáž záchytné sítě umístěné max. 6 m pod chráněnou úrovní třída B</t>
  </si>
  <si>
    <t>505529013</t>
  </si>
  <si>
    <t>966031314</t>
  </si>
  <si>
    <t>Vybourání částí říms z cihel vyložených do 250 mm tl. přes 300 mm</t>
  </si>
  <si>
    <t>1843202566</t>
  </si>
  <si>
    <t>22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</si>
  <si>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</si>
  <si>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</si>
  <si>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-1408243316</t>
  </si>
  <si>
    <t>23</t>
  </si>
  <si>
    <t>974082116</t>
  </si>
  <si>
    <t>Vysekání rýh pro vodiče v omítce vápenné nebo vápenocementové stěn, šířky do 150 mm</t>
  </si>
  <si>
    <t>1555299608</t>
  </si>
  <si>
    <t>"alternativní položka - vysekání pásu omítky nad římsou:" 28</t>
  </si>
  <si>
    <t>24</t>
  </si>
  <si>
    <t>977131116</t>
  </si>
  <si>
    <t>Vrty příklepovými vrtáky do cihelného zdiva nebo prostého betonu průměru přes 16 do 20 mm</t>
  </si>
  <si>
    <t>-412585074</t>
  </si>
  <si>
    <t>0,3*(8*19)</t>
  </si>
  <si>
    <t>25</t>
  </si>
  <si>
    <t>9780364R1</t>
  </si>
  <si>
    <t>Řezní oddělovací spáry v omítkách</t>
  </si>
  <si>
    <t>-361731922</t>
  </si>
  <si>
    <t>28*2+0,55*2</t>
  </si>
  <si>
    <t>997</t>
  </si>
  <si>
    <t>Přesun sutě</t>
  </si>
  <si>
    <t>26</t>
  </si>
  <si>
    <t>997013111</t>
  </si>
  <si>
    <t>Vnitrostaveništní doprava suti a vybouraných hmot vodorovně do 50 m svisle s použitím mechanizace pro budovy a haly výšky do 6 m</t>
  </si>
  <si>
    <t>t</t>
  </si>
  <si>
    <t>-480116908</t>
  </si>
  <si>
    <t>27</t>
  </si>
  <si>
    <t>997013511</t>
  </si>
  <si>
    <t>Odvoz suti a vybouraných hmot z meziskládky na skládku s naložením a se složením, na vzdálenost do 1 km</t>
  </si>
  <si>
    <t>508361786</t>
  </si>
  <si>
    <t>28</t>
  </si>
  <si>
    <t>9970135R0</t>
  </si>
  <si>
    <t>Příplatek k odvozu suti a vybouraných hmot za dopravu na místo skládky</t>
  </si>
  <si>
    <t>-1990445555</t>
  </si>
  <si>
    <t>29</t>
  </si>
  <si>
    <t>997014R01</t>
  </si>
  <si>
    <t>Poplatek za uložení stavební suti na skládce (omítka, cihly,betonová drť )</t>
  </si>
  <si>
    <t>-270378034</t>
  </si>
  <si>
    <t>998</t>
  </si>
  <si>
    <t>Přesun hmot</t>
  </si>
  <si>
    <t>30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</si>
  <si>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</si>
  <si>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</si>
  <si>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158746912</t>
  </si>
  <si>
    <t>PSV</t>
  </si>
  <si>
    <t>Práce a dodávky PSV</t>
  </si>
  <si>
    <t>764</t>
  </si>
  <si>
    <t>Konstrukce klempířské</t>
  </si>
  <si>
    <t>31</t>
  </si>
  <si>
    <t>764001911</t>
  </si>
  <si>
    <t>Napojení na stávající klempířské konstrukce délky spoje přes 0,5 m</t>
  </si>
  <si>
    <t>-270854607</t>
  </si>
  <si>
    <t>32</t>
  </si>
  <si>
    <t>764001921</t>
  </si>
  <si>
    <t>Rozpojení klempířských konstrukcí na stávající délky spoje přes 0,5 m</t>
  </si>
  <si>
    <t>-1677223096</t>
  </si>
  <si>
    <t>0,6*2</t>
  </si>
  <si>
    <t>33</t>
  </si>
  <si>
    <t>764002861</t>
  </si>
  <si>
    <t>Demontáž klempířských konstrukcí oplechování říms do suti</t>
  </si>
  <si>
    <t>501143075</t>
  </si>
  <si>
    <t>34</t>
  </si>
  <si>
    <t>764004863</t>
  </si>
  <si>
    <t>Demontáž klempířských konstrukcí svodu k dalšímu použití</t>
  </si>
  <si>
    <t>1342409246</t>
  </si>
  <si>
    <t>6*2</t>
  </si>
  <si>
    <t>35</t>
  </si>
  <si>
    <t>7640048R8</t>
  </si>
  <si>
    <t>Náhradní systém odvádějící dešťové vody mimo pracovní prostor po dobu provádění oprav (zřízení,demontáž)</t>
  </si>
  <si>
    <t>-1169496929</t>
  </si>
  <si>
    <t>36</t>
  </si>
  <si>
    <t>76423842R7</t>
  </si>
  <si>
    <t>Oplechování říms z měděného plechu tl. 0,6mm rovných, bez rohů, celoplošně lepené rš 600 mm, spoje na dvojitou těsněnou drážku, stabilizace do fasády klempířskýmí skobami</t>
  </si>
  <si>
    <t>1290371628</t>
  </si>
  <si>
    <t>37</t>
  </si>
  <si>
    <t>764336520</t>
  </si>
  <si>
    <t>Lemování svodu z měděného plechu obvodu přes 100 do 200 mm - zhotovení otvoru a manžety pro prostup svodu římsou</t>
  </si>
  <si>
    <t>-592450647</t>
  </si>
  <si>
    <t>38</t>
  </si>
  <si>
    <t>764508131</t>
  </si>
  <si>
    <t>Montáž svodu kruhového, průměru svodu</t>
  </si>
  <si>
    <t>1745059860</t>
  </si>
  <si>
    <t>39</t>
  </si>
  <si>
    <t>998764101</t>
  </si>
  <si>
    <t>Přesun hmot pro konstrukce klempířské stanovený z hmotnosti přesunovaného materiálu vodorovná dopravní vzdálenost do 50 m v objektech výšky do 6 m</t>
  </si>
  <si>
    <t>-917566014</t>
  </si>
  <si>
    <t>40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</si>
  <si>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</si>
  <si>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</si>
  <si>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-2107906277</t>
  </si>
  <si>
    <t>783</t>
  </si>
  <si>
    <t>Dokončovací práce - nátěry</t>
  </si>
  <si>
    <t>41</t>
  </si>
  <si>
    <t>78389110</t>
  </si>
  <si>
    <t>Nátěr omítek štukových dvojnásobný vč.penetrace profilované římsy</t>
  </si>
  <si>
    <t>1492979809</t>
  </si>
  <si>
    <t>"oprava zakončení omítek zdiva:" 0,08*(28*2+0,68*2)</t>
  </si>
  <si>
    <t>VRN</t>
  </si>
  <si>
    <t>Vedlejší rozpočtové náklady</t>
  </si>
  <si>
    <t>VRN3</t>
  </si>
  <si>
    <t>Zařízení staveniště</t>
  </si>
  <si>
    <t>42</t>
  </si>
  <si>
    <t>030001001</t>
  </si>
  <si>
    <t>Zařízení staveniště - hygienické a provozní buňky,mobilní cisterna, mobilní elektrocentrála (zřízení, pronájem, odstranění)</t>
  </si>
  <si>
    <t>1024</t>
  </si>
  <si>
    <t>1009248406</t>
  </si>
  <si>
    <t>VRN4</t>
  </si>
  <si>
    <t>Inženýrská činnost</t>
  </si>
  <si>
    <t>43</t>
  </si>
  <si>
    <t>043194013</t>
  </si>
  <si>
    <t>Tahová zkouška kotvení</t>
  </si>
  <si>
    <t>-597927856</t>
  </si>
  <si>
    <t>VRN9</t>
  </si>
  <si>
    <t>Ostatní náklady</t>
  </si>
  <si>
    <t>44</t>
  </si>
  <si>
    <t>090001002</t>
  </si>
  <si>
    <t>Ostatní náklady zhotovitele (např.doprava/ubytování pracovníků, dopravné subdodavatelů, přeprava strojů .. a jiné...)</t>
  </si>
  <si>
    <t>209771897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</si>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</sst>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49" fontId="38" fillId="0" borderId="0" xfId="0" applyNumberFormat="1" applyFont="1" applyBorder="1" applyAlignment="1">
      <alignment horizontal="left" vertical="center" wrapText="1"/>
    </xf>
    <xf numFmtId="49" fontId="38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26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8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21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21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21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21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21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2006a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Vrchlabí, Zámek čp.1 - Oprava římsy na jižním průčelí (Var.a - prefabrikát)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IF(AN8="","",AN8)</f>
        <v>26. 2. 2020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26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Vrchlabí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Ing. J.Chaloupský, Trutnov</v>
      </c>
      <c r="AN49" s="65"/>
      <c r="AO49" s="65"/>
      <c r="AP49" s="65"/>
      <c r="AQ49" s="41"/>
      <c r="AR49" s="45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35</v>
      </c>
      <c r="AJ50" s="41"/>
      <c r="AK50" s="41"/>
      <c r="AL50" s="41"/>
      <c r="AM50" s="74" t="str">
        <f>IF(E20="","",E20)</f>
        <v>Ing.Jiřičková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5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21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pans="1:91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Výroba a dodávka pre...'!J30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'01 - Výroba a dodávka pre...'!P81</f>
        <v>0</v>
      </c>
      <c r="AV55" s="121">
        <f>'01 - Výroba a dodávka pre...'!J33</f>
        <v>0</v>
      </c>
      <c r="AW55" s="121">
        <f>'01 - Výroba a dodávka pre...'!J34</f>
        <v>0</v>
      </c>
      <c r="AX55" s="121">
        <f>'01 - Výroba a dodávka pre...'!J35</f>
        <v>0</v>
      </c>
      <c r="AY55" s="121">
        <f>'01 - Výroba a dodávka pre...'!J36</f>
        <v>0</v>
      </c>
      <c r="AZ55" s="121">
        <f>'01 - Výroba a dodávka pre...'!F33</f>
        <v>0</v>
      </c>
      <c r="BA55" s="121">
        <f>'01 - Výroba a dodávka pre...'!F34</f>
        <v>0</v>
      </c>
      <c r="BB55" s="121">
        <f>'01 - Výroba a dodávka pre...'!F35</f>
        <v>0</v>
      </c>
      <c r="BC55" s="121">
        <f>'01 - Výroba a dodávka pre...'!F36</f>
        <v>0</v>
      </c>
      <c r="BD55" s="123">
        <f>'01 - Výroba a dodávka pre...'!F37</f>
        <v>0</v>
      </c>
      <c r="BE55" s="7"/>
      <c r="BT55" s="124" t="s">
        <v>81</v>
      </c>
      <c r="BV55" s="124" t="s">
        <v>75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91" s="7" customFormat="1" ht="16.5" customHeight="1">
      <c r="A56" s="112" t="s">
        <v>77</v>
      </c>
      <c r="B56" s="113"/>
      <c r="C56" s="114"/>
      <c r="D56" s="115" t="s">
        <v>84</v>
      </c>
      <c r="E56" s="115"/>
      <c r="F56" s="115"/>
      <c r="G56" s="115"/>
      <c r="H56" s="115"/>
      <c r="I56" s="116"/>
      <c r="J56" s="115" t="s">
        <v>85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Oprava římsy z dodan...'!J30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80</v>
      </c>
      <c r="AR56" s="119"/>
      <c r="AS56" s="125">
        <v>0</v>
      </c>
      <c r="AT56" s="126">
        <f>ROUND(SUM(AV56:AW56),2)</f>
        <v>0</v>
      </c>
      <c r="AU56" s="127">
        <f>'02 - Oprava římsy z dodan...'!P92</f>
        <v>0</v>
      </c>
      <c r="AV56" s="126">
        <f>'02 - Oprava římsy z dodan...'!J33</f>
        <v>0</v>
      </c>
      <c r="AW56" s="126">
        <f>'02 - Oprava římsy z dodan...'!J34</f>
        <v>0</v>
      </c>
      <c r="AX56" s="126">
        <f>'02 - Oprava římsy z dodan...'!J35</f>
        <v>0</v>
      </c>
      <c r="AY56" s="126">
        <f>'02 - Oprava římsy z dodan...'!J36</f>
        <v>0</v>
      </c>
      <c r="AZ56" s="126">
        <f>'02 - Oprava římsy z dodan...'!F33</f>
        <v>0</v>
      </c>
      <c r="BA56" s="126">
        <f>'02 - Oprava římsy z dodan...'!F34</f>
        <v>0</v>
      </c>
      <c r="BB56" s="126">
        <f>'02 - Oprava římsy z dodan...'!F35</f>
        <v>0</v>
      </c>
      <c r="BC56" s="126">
        <f>'02 - Oprava římsy z dodan...'!F36</f>
        <v>0</v>
      </c>
      <c r="BD56" s="128">
        <f>'02 - Oprava římsy z dodan...'!F37</f>
        <v>0</v>
      </c>
      <c r="BE56" s="7"/>
      <c r="BT56" s="124" t="s">
        <v>81</v>
      </c>
      <c r="BV56" s="124" t="s">
        <v>75</v>
      </c>
      <c r="BW56" s="124" t="s">
        <v>86</v>
      </c>
      <c r="BX56" s="124" t="s">
        <v>5</v>
      </c>
      <c r="CL56" s="124" t="s">
        <v>19</v>
      </c>
      <c r="CM56" s="124" t="s">
        <v>83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Výroba a dodávka pre...'!C2" display="/"/>
    <hyperlink ref="A56" location="'02 - Oprava římsy z doda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83</v>
      </c>
    </row>
    <row r="4" spans="2:46" s="1" customFormat="1" ht="24.95" customHeight="1">
      <c r="B4" s="21"/>
      <c r="D4" s="133" t="s">
        <v>87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Vrchlabí, Zámek čp.1 - Oprava římsy na jižním průčelí (Var.a - prefabrikát)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88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89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21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22</v>
      </c>
      <c r="E12" s="39"/>
      <c r="F12" s="140" t="s">
        <v>23</v>
      </c>
      <c r="G12" s="39"/>
      <c r="H12" s="39"/>
      <c r="I12" s="141" t="s">
        <v>24</v>
      </c>
      <c r="J12" s="142" t="str">
        <f>'Rekapitulace stavby'!AN8</f>
        <v>26. 2. 2020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26</v>
      </c>
      <c r="E14" s="39"/>
      <c r="F14" s="39"/>
      <c r="G14" s="39"/>
      <c r="H14" s="39"/>
      <c r="I14" s="141" t="s">
        <v>27</v>
      </c>
      <c r="J14" s="140" t="s">
        <v>21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28</v>
      </c>
      <c r="F15" s="39"/>
      <c r="G15" s="39"/>
      <c r="H15" s="39"/>
      <c r="I15" s="141" t="s">
        <v>29</v>
      </c>
      <c r="J15" s="140" t="s">
        <v>21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27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29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27</v>
      </c>
      <c r="J20" s="140" t="s">
        <v>21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33</v>
      </c>
      <c r="F21" s="39"/>
      <c r="G21" s="39"/>
      <c r="H21" s="39"/>
      <c r="I21" s="141" t="s">
        <v>29</v>
      </c>
      <c r="J21" s="140" t="s">
        <v>21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35</v>
      </c>
      <c r="E23" s="39"/>
      <c r="F23" s="39"/>
      <c r="G23" s="39"/>
      <c r="H23" s="39"/>
      <c r="I23" s="141" t="s">
        <v>27</v>
      </c>
      <c r="J23" s="140" t="s">
        <v>21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">
        <v>36</v>
      </c>
      <c r="F24" s="39"/>
      <c r="G24" s="39"/>
      <c r="H24" s="39"/>
      <c r="I24" s="141" t="s">
        <v>29</v>
      </c>
      <c r="J24" s="140" t="s">
        <v>21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37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21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39</v>
      </c>
      <c r="E30" s="39"/>
      <c r="F30" s="39"/>
      <c r="G30" s="39"/>
      <c r="H30" s="39"/>
      <c r="I30" s="137"/>
      <c r="J30" s="151">
        <f>ROUND(J81,2)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41</v>
      </c>
      <c r="G32" s="39"/>
      <c r="H32" s="39"/>
      <c r="I32" s="153" t="s">
        <v>40</v>
      </c>
      <c r="J32" s="152" t="s">
        <v>42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43</v>
      </c>
      <c r="E33" s="135" t="s">
        <v>44</v>
      </c>
      <c r="F33" s="155">
        <f>ROUND((SUM(BE81:BE91)),2)</f>
        <v>0</v>
      </c>
      <c r="G33" s="39"/>
      <c r="H33" s="39"/>
      <c r="I33" s="156">
        <v>0.21</v>
      </c>
      <c r="J33" s="155">
        <f>ROUND(((SUM(BE81:BE91))*I33),2)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45</v>
      </c>
      <c r="F34" s="155">
        <f>ROUND((SUM(BF81:BF91)),2)</f>
        <v>0</v>
      </c>
      <c r="G34" s="39"/>
      <c r="H34" s="39"/>
      <c r="I34" s="156">
        <v>0.15</v>
      </c>
      <c r="J34" s="155">
        <f>ROUND(((SUM(BF81:BF91))*I34),2)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46</v>
      </c>
      <c r="F35" s="155">
        <f>ROUND((SUM(BG81:BG91)),2)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47</v>
      </c>
      <c r="F36" s="155">
        <f>ROUND((SUM(BH81:BH91)),2)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48</v>
      </c>
      <c r="F37" s="155">
        <f>ROUND((SUM(BI81:BI91)),2)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90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Vrchlabí, Zámek čp.1 - Oprava římsy na jižním průčelí (Var.a - prefabrikát)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88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Výroba a dodávka prefabrikované římsy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 xml:space="preserve"> </v>
      </c>
      <c r="G52" s="41"/>
      <c r="H52" s="41"/>
      <c r="I52" s="141" t="s">
        <v>24</v>
      </c>
      <c r="J52" s="73" t="str">
        <f>IF(J12="","",J12)</f>
        <v>26. 2. 2020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Město Vrchlabí</v>
      </c>
      <c r="G54" s="41"/>
      <c r="H54" s="41"/>
      <c r="I54" s="141" t="s">
        <v>32</v>
      </c>
      <c r="J54" s="37" t="str">
        <f>E21</f>
        <v>Ing. J.Chaloupský, Trutnov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35</v>
      </c>
      <c r="J55" s="37" t="str">
        <f>E24</f>
        <v>Ing.Jiřičková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91</v>
      </c>
      <c r="D57" s="173"/>
      <c r="E57" s="173"/>
      <c r="F57" s="173"/>
      <c r="G57" s="173"/>
      <c r="H57" s="173"/>
      <c r="I57" s="174"/>
      <c r="J57" s="175" t="s">
        <v>92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71</v>
      </c>
      <c r="D59" s="41"/>
      <c r="E59" s="41"/>
      <c r="F59" s="41"/>
      <c r="G59" s="41"/>
      <c r="H59" s="41"/>
      <c r="I59" s="137"/>
      <c r="J59" s="103">
        <f>J81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93</v>
      </c>
    </row>
    <row r="60" spans="1:31" s="9" customFormat="1" ht="24.95" customHeight="1">
      <c r="A60" s="9"/>
      <c r="B60" s="177"/>
      <c r="C60" s="178"/>
      <c r="D60" s="179" t="s">
        <v>94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95</v>
      </c>
      <c r="E61" s="187"/>
      <c r="F61" s="187"/>
      <c r="G61" s="187"/>
      <c r="H61" s="187"/>
      <c r="I61" s="188"/>
      <c r="J61" s="189">
        <f>J83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137"/>
      <c r="J62" s="41"/>
      <c r="K62" s="41"/>
      <c r="L62" s="1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167"/>
      <c r="J63" s="61"/>
      <c r="K63" s="61"/>
      <c r="L63" s="13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170"/>
      <c r="J67" s="63"/>
      <c r="K67" s="63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96</v>
      </c>
      <c r="D68" s="41"/>
      <c r="E68" s="41"/>
      <c r="F68" s="41"/>
      <c r="G68" s="41"/>
      <c r="H68" s="41"/>
      <c r="I68" s="137"/>
      <c r="J68" s="41"/>
      <c r="K68" s="4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71" t="str">
        <f>E7</f>
        <v>Vrchlabí, Zámek čp.1 - Oprava římsy na jižním průčelí (Var.a - prefabrikát)</v>
      </c>
      <c r="F71" s="33"/>
      <c r="G71" s="33"/>
      <c r="H71" s="33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88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01 - Výroba a dodávka prefabrikované římsy</v>
      </c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22</v>
      </c>
      <c r="D75" s="41"/>
      <c r="E75" s="41"/>
      <c r="F75" s="28" t="str">
        <f>F12</f>
        <v xml:space="preserve"> </v>
      </c>
      <c r="G75" s="41"/>
      <c r="H75" s="41"/>
      <c r="I75" s="141" t="s">
        <v>24</v>
      </c>
      <c r="J75" s="73" t="str">
        <f>IF(J12="","",J12)</f>
        <v>26. 2. 2020</v>
      </c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5.65" customHeight="1">
      <c r="A77" s="39"/>
      <c r="B77" s="40"/>
      <c r="C77" s="33" t="s">
        <v>26</v>
      </c>
      <c r="D77" s="41"/>
      <c r="E77" s="41"/>
      <c r="F77" s="28" t="str">
        <f>E15</f>
        <v>Město Vrchlabí</v>
      </c>
      <c r="G77" s="41"/>
      <c r="H77" s="41"/>
      <c r="I77" s="141" t="s">
        <v>32</v>
      </c>
      <c r="J77" s="37" t="str">
        <f>E21</f>
        <v>Ing. J.Chaloupský, Trutnov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30</v>
      </c>
      <c r="D78" s="41"/>
      <c r="E78" s="41"/>
      <c r="F78" s="28" t="str">
        <f>IF(E18="","",E18)</f>
        <v>Vyplň údaj</v>
      </c>
      <c r="G78" s="41"/>
      <c r="H78" s="41"/>
      <c r="I78" s="141" t="s">
        <v>35</v>
      </c>
      <c r="J78" s="37" t="str">
        <f>E24</f>
        <v>Ing.Jiřičková</v>
      </c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91"/>
      <c r="B80" s="192"/>
      <c r="C80" s="193" t="s">
        <v>97</v>
      </c>
      <c r="D80" s="194" t="s">
        <v>58</v>
      </c>
      <c r="E80" s="194" t="s">
        <v>54</v>
      </c>
      <c r="F80" s="194" t="s">
        <v>55</v>
      </c>
      <c r="G80" s="194" t="s">
        <v>98</v>
      </c>
      <c r="H80" s="194" t="s">
        <v>99</v>
      </c>
      <c r="I80" s="195" t="s">
        <v>100</v>
      </c>
      <c r="J80" s="194" t="s">
        <v>92</v>
      </c>
      <c r="K80" s="196" t="s">
        <v>101</v>
      </c>
      <c r="L80" s="197"/>
      <c r="M80" s="93" t="s">
        <v>21</v>
      </c>
      <c r="N80" s="94" t="s">
        <v>43</v>
      </c>
      <c r="O80" s="94" t="s">
        <v>102</v>
      </c>
      <c r="P80" s="94" t="s">
        <v>103</v>
      </c>
      <c r="Q80" s="94" t="s">
        <v>104</v>
      </c>
      <c r="R80" s="94" t="s">
        <v>105</v>
      </c>
      <c r="S80" s="94" t="s">
        <v>106</v>
      </c>
      <c r="T80" s="95" t="s">
        <v>107</v>
      </c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</row>
    <row r="81" spans="1:63" s="2" customFormat="1" ht="22.8" customHeight="1">
      <c r="A81" s="39"/>
      <c r="B81" s="40"/>
      <c r="C81" s="100" t="s">
        <v>108</v>
      </c>
      <c r="D81" s="41"/>
      <c r="E81" s="41"/>
      <c r="F81" s="41"/>
      <c r="G81" s="41"/>
      <c r="H81" s="41"/>
      <c r="I81" s="137"/>
      <c r="J81" s="198">
        <f>BK81</f>
        <v>0</v>
      </c>
      <c r="K81" s="41"/>
      <c r="L81" s="45"/>
      <c r="M81" s="96"/>
      <c r="N81" s="199"/>
      <c r="O81" s="97"/>
      <c r="P81" s="200">
        <f>P82</f>
        <v>0</v>
      </c>
      <c r="Q81" s="97"/>
      <c r="R81" s="200">
        <f>R82</f>
        <v>0</v>
      </c>
      <c r="S81" s="97"/>
      <c r="T81" s="201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72</v>
      </c>
      <c r="AU81" s="18" t="s">
        <v>93</v>
      </c>
      <c r="BK81" s="202">
        <f>BK82</f>
        <v>0</v>
      </c>
    </row>
    <row r="82" spans="1:63" s="12" customFormat="1" ht="25.9" customHeight="1">
      <c r="A82" s="12"/>
      <c r="B82" s="203"/>
      <c r="C82" s="204"/>
      <c r="D82" s="205" t="s">
        <v>72</v>
      </c>
      <c r="E82" s="206" t="s">
        <v>109</v>
      </c>
      <c r="F82" s="206" t="s">
        <v>110</v>
      </c>
      <c r="G82" s="204"/>
      <c r="H82" s="204"/>
      <c r="I82" s="207"/>
      <c r="J82" s="208">
        <f>BK82</f>
        <v>0</v>
      </c>
      <c r="K82" s="204"/>
      <c r="L82" s="209"/>
      <c r="M82" s="210"/>
      <c r="N82" s="211"/>
      <c r="O82" s="211"/>
      <c r="P82" s="212">
        <f>P83</f>
        <v>0</v>
      </c>
      <c r="Q82" s="211"/>
      <c r="R82" s="212">
        <f>R83</f>
        <v>0</v>
      </c>
      <c r="S82" s="211"/>
      <c r="T82" s="213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4" t="s">
        <v>81</v>
      </c>
      <c r="AT82" s="215" t="s">
        <v>72</v>
      </c>
      <c r="AU82" s="215" t="s">
        <v>73</v>
      </c>
      <c r="AY82" s="214" t="s">
        <v>111</v>
      </c>
      <c r="BK82" s="216">
        <f>BK83</f>
        <v>0</v>
      </c>
    </row>
    <row r="83" spans="1:63" s="12" customFormat="1" ht="22.8" customHeight="1">
      <c r="A83" s="12"/>
      <c r="B83" s="203"/>
      <c r="C83" s="204"/>
      <c r="D83" s="205" t="s">
        <v>72</v>
      </c>
      <c r="E83" s="217" t="s">
        <v>112</v>
      </c>
      <c r="F83" s="217" t="s">
        <v>113</v>
      </c>
      <c r="G83" s="204"/>
      <c r="H83" s="204"/>
      <c r="I83" s="207"/>
      <c r="J83" s="218">
        <f>BK83</f>
        <v>0</v>
      </c>
      <c r="K83" s="204"/>
      <c r="L83" s="209"/>
      <c r="M83" s="210"/>
      <c r="N83" s="211"/>
      <c r="O83" s="211"/>
      <c r="P83" s="212">
        <f>SUM(P84:P91)</f>
        <v>0</v>
      </c>
      <c r="Q83" s="211"/>
      <c r="R83" s="212">
        <f>SUM(R84:R91)</f>
        <v>0</v>
      </c>
      <c r="S83" s="211"/>
      <c r="T83" s="213">
        <f>SUM(T84:T91)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4" t="s">
        <v>81</v>
      </c>
      <c r="AT83" s="215" t="s">
        <v>72</v>
      </c>
      <c r="AU83" s="215" t="s">
        <v>81</v>
      </c>
      <c r="AY83" s="214" t="s">
        <v>111</v>
      </c>
      <c r="BK83" s="216">
        <f>SUM(BK84:BK91)</f>
        <v>0</v>
      </c>
    </row>
    <row r="84" spans="1:65" s="2" customFormat="1" ht="16.5" customHeight="1">
      <c r="A84" s="39"/>
      <c r="B84" s="40"/>
      <c r="C84" s="219" t="s">
        <v>81</v>
      </c>
      <c r="D84" s="219" t="s">
        <v>114</v>
      </c>
      <c r="E84" s="220" t="s">
        <v>115</v>
      </c>
      <c r="F84" s="221" t="s">
        <v>116</v>
      </c>
      <c r="G84" s="222" t="s">
        <v>117</v>
      </c>
      <c r="H84" s="223">
        <v>1</v>
      </c>
      <c r="I84" s="224"/>
      <c r="J84" s="225">
        <f>ROUND(I84*H84,2)</f>
        <v>0</v>
      </c>
      <c r="K84" s="221" t="s">
        <v>21</v>
      </c>
      <c r="L84" s="45"/>
      <c r="M84" s="226" t="s">
        <v>21</v>
      </c>
      <c r="N84" s="227" t="s">
        <v>44</v>
      </c>
      <c r="O84" s="85"/>
      <c r="P84" s="228">
        <f>O84*H84</f>
        <v>0</v>
      </c>
      <c r="Q84" s="228">
        <v>0</v>
      </c>
      <c r="R84" s="228">
        <f>Q84*H84</f>
        <v>0</v>
      </c>
      <c r="S84" s="228">
        <v>0</v>
      </c>
      <c r="T84" s="229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30" t="s">
        <v>118</v>
      </c>
      <c r="AT84" s="230" t="s">
        <v>114</v>
      </c>
      <c r="AU84" s="230" t="s">
        <v>83</v>
      </c>
      <c r="AY84" s="18" t="s">
        <v>111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18" t="s">
        <v>81</v>
      </c>
      <c r="BK84" s="231">
        <f>ROUND(I84*H84,2)</f>
        <v>0</v>
      </c>
      <c r="BL84" s="18" t="s">
        <v>118</v>
      </c>
      <c r="BM84" s="230" t="s">
        <v>119</v>
      </c>
    </row>
    <row r="85" spans="1:51" s="13" customFormat="1" ht="12">
      <c r="A85" s="13"/>
      <c r="B85" s="232"/>
      <c r="C85" s="233"/>
      <c r="D85" s="234" t="s">
        <v>120</v>
      </c>
      <c r="E85" s="235" t="s">
        <v>21</v>
      </c>
      <c r="F85" s="236" t="s">
        <v>121</v>
      </c>
      <c r="G85" s="233"/>
      <c r="H85" s="237">
        <v>1</v>
      </c>
      <c r="I85" s="238"/>
      <c r="J85" s="233"/>
      <c r="K85" s="233"/>
      <c r="L85" s="239"/>
      <c r="M85" s="240"/>
      <c r="N85" s="241"/>
      <c r="O85" s="241"/>
      <c r="P85" s="241"/>
      <c r="Q85" s="241"/>
      <c r="R85" s="241"/>
      <c r="S85" s="241"/>
      <c r="T85" s="242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43" t="s">
        <v>120</v>
      </c>
      <c r="AU85" s="243" t="s">
        <v>83</v>
      </c>
      <c r="AV85" s="13" t="s">
        <v>83</v>
      </c>
      <c r="AW85" s="13" t="s">
        <v>34</v>
      </c>
      <c r="AX85" s="13" t="s">
        <v>81</v>
      </c>
      <c r="AY85" s="243" t="s">
        <v>111</v>
      </c>
    </row>
    <row r="86" spans="1:65" s="2" customFormat="1" ht="16.5" customHeight="1">
      <c r="A86" s="39"/>
      <c r="B86" s="40"/>
      <c r="C86" s="219" t="s">
        <v>83</v>
      </c>
      <c r="D86" s="219" t="s">
        <v>114</v>
      </c>
      <c r="E86" s="220" t="s">
        <v>122</v>
      </c>
      <c r="F86" s="221" t="s">
        <v>123</v>
      </c>
      <c r="G86" s="222" t="s">
        <v>117</v>
      </c>
      <c r="H86" s="223">
        <v>1</v>
      </c>
      <c r="I86" s="224"/>
      <c r="J86" s="225">
        <f>ROUND(I86*H86,2)</f>
        <v>0</v>
      </c>
      <c r="K86" s="221" t="s">
        <v>21</v>
      </c>
      <c r="L86" s="45"/>
      <c r="M86" s="226" t="s">
        <v>21</v>
      </c>
      <c r="N86" s="227" t="s">
        <v>44</v>
      </c>
      <c r="O86" s="85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30" t="s">
        <v>118</v>
      </c>
      <c r="AT86" s="230" t="s">
        <v>114</v>
      </c>
      <c r="AU86" s="230" t="s">
        <v>83</v>
      </c>
      <c r="AY86" s="18" t="s">
        <v>111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18" t="s">
        <v>81</v>
      </c>
      <c r="BK86" s="231">
        <f>ROUND(I86*H86,2)</f>
        <v>0</v>
      </c>
      <c r="BL86" s="18" t="s">
        <v>118</v>
      </c>
      <c r="BM86" s="230" t="s">
        <v>124</v>
      </c>
    </row>
    <row r="87" spans="1:65" s="2" customFormat="1" ht="21.75" customHeight="1">
      <c r="A87" s="39"/>
      <c r="B87" s="40"/>
      <c r="C87" s="219" t="s">
        <v>112</v>
      </c>
      <c r="D87" s="219" t="s">
        <v>114</v>
      </c>
      <c r="E87" s="220" t="s">
        <v>125</v>
      </c>
      <c r="F87" s="221" t="s">
        <v>126</v>
      </c>
      <c r="G87" s="222" t="s">
        <v>127</v>
      </c>
      <c r="H87" s="223">
        <v>18</v>
      </c>
      <c r="I87" s="224"/>
      <c r="J87" s="225">
        <f>ROUND(I87*H87,2)</f>
        <v>0</v>
      </c>
      <c r="K87" s="221" t="s">
        <v>21</v>
      </c>
      <c r="L87" s="45"/>
      <c r="M87" s="226" t="s">
        <v>21</v>
      </c>
      <c r="N87" s="227" t="s">
        <v>44</v>
      </c>
      <c r="O87" s="85"/>
      <c r="P87" s="228">
        <f>O87*H87</f>
        <v>0</v>
      </c>
      <c r="Q87" s="228">
        <v>0</v>
      </c>
      <c r="R87" s="228">
        <f>Q87*H87</f>
        <v>0</v>
      </c>
      <c r="S87" s="228">
        <v>0</v>
      </c>
      <c r="T87" s="229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30" t="s">
        <v>118</v>
      </c>
      <c r="AT87" s="230" t="s">
        <v>114</v>
      </c>
      <c r="AU87" s="230" t="s">
        <v>83</v>
      </c>
      <c r="AY87" s="18" t="s">
        <v>111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18" t="s">
        <v>81</v>
      </c>
      <c r="BK87" s="231">
        <f>ROUND(I87*H87,2)</f>
        <v>0</v>
      </c>
      <c r="BL87" s="18" t="s">
        <v>118</v>
      </c>
      <c r="BM87" s="230" t="s">
        <v>128</v>
      </c>
    </row>
    <row r="88" spans="1:51" s="13" customFormat="1" ht="12">
      <c r="A88" s="13"/>
      <c r="B88" s="232"/>
      <c r="C88" s="233"/>
      <c r="D88" s="234" t="s">
        <v>120</v>
      </c>
      <c r="E88" s="235" t="s">
        <v>21</v>
      </c>
      <c r="F88" s="236" t="s">
        <v>129</v>
      </c>
      <c r="G88" s="233"/>
      <c r="H88" s="237">
        <v>18</v>
      </c>
      <c r="I88" s="238"/>
      <c r="J88" s="233"/>
      <c r="K88" s="233"/>
      <c r="L88" s="239"/>
      <c r="M88" s="240"/>
      <c r="N88" s="241"/>
      <c r="O88" s="241"/>
      <c r="P88" s="241"/>
      <c r="Q88" s="241"/>
      <c r="R88" s="241"/>
      <c r="S88" s="241"/>
      <c r="T88" s="242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3" t="s">
        <v>120</v>
      </c>
      <c r="AU88" s="243" t="s">
        <v>83</v>
      </c>
      <c r="AV88" s="13" t="s">
        <v>83</v>
      </c>
      <c r="AW88" s="13" t="s">
        <v>34</v>
      </c>
      <c r="AX88" s="13" t="s">
        <v>81</v>
      </c>
      <c r="AY88" s="243" t="s">
        <v>111</v>
      </c>
    </row>
    <row r="89" spans="1:65" s="2" customFormat="1" ht="21.75" customHeight="1">
      <c r="A89" s="39"/>
      <c r="B89" s="40"/>
      <c r="C89" s="219" t="s">
        <v>118</v>
      </c>
      <c r="D89" s="219" t="s">
        <v>114</v>
      </c>
      <c r="E89" s="220" t="s">
        <v>130</v>
      </c>
      <c r="F89" s="221" t="s">
        <v>131</v>
      </c>
      <c r="G89" s="222" t="s">
        <v>127</v>
      </c>
      <c r="H89" s="223">
        <v>1</v>
      </c>
      <c r="I89" s="224"/>
      <c r="J89" s="225">
        <f>ROUND(I89*H89,2)</f>
        <v>0</v>
      </c>
      <c r="K89" s="221" t="s">
        <v>21</v>
      </c>
      <c r="L89" s="45"/>
      <c r="M89" s="226" t="s">
        <v>21</v>
      </c>
      <c r="N89" s="227" t="s">
        <v>44</v>
      </c>
      <c r="O89" s="85"/>
      <c r="P89" s="228">
        <f>O89*H89</f>
        <v>0</v>
      </c>
      <c r="Q89" s="228">
        <v>0</v>
      </c>
      <c r="R89" s="228">
        <f>Q89*H89</f>
        <v>0</v>
      </c>
      <c r="S89" s="228">
        <v>0</v>
      </c>
      <c r="T89" s="229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30" t="s">
        <v>118</v>
      </c>
      <c r="AT89" s="230" t="s">
        <v>114</v>
      </c>
      <c r="AU89" s="230" t="s">
        <v>83</v>
      </c>
      <c r="AY89" s="18" t="s">
        <v>111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18" t="s">
        <v>81</v>
      </c>
      <c r="BK89" s="231">
        <f>ROUND(I89*H89,2)</f>
        <v>0</v>
      </c>
      <c r="BL89" s="18" t="s">
        <v>118</v>
      </c>
      <c r="BM89" s="230" t="s">
        <v>132</v>
      </c>
    </row>
    <row r="90" spans="1:65" s="2" customFormat="1" ht="16.5" customHeight="1">
      <c r="A90" s="39"/>
      <c r="B90" s="40"/>
      <c r="C90" s="219" t="s">
        <v>133</v>
      </c>
      <c r="D90" s="219" t="s">
        <v>114</v>
      </c>
      <c r="E90" s="220" t="s">
        <v>134</v>
      </c>
      <c r="F90" s="221" t="s">
        <v>135</v>
      </c>
      <c r="G90" s="222" t="s">
        <v>127</v>
      </c>
      <c r="H90" s="223">
        <v>2</v>
      </c>
      <c r="I90" s="224"/>
      <c r="J90" s="225">
        <f>ROUND(I90*H90,2)</f>
        <v>0</v>
      </c>
      <c r="K90" s="221" t="s">
        <v>21</v>
      </c>
      <c r="L90" s="45"/>
      <c r="M90" s="226" t="s">
        <v>21</v>
      </c>
      <c r="N90" s="227" t="s">
        <v>44</v>
      </c>
      <c r="O90" s="85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30" t="s">
        <v>118</v>
      </c>
      <c r="AT90" s="230" t="s">
        <v>114</v>
      </c>
      <c r="AU90" s="230" t="s">
        <v>83</v>
      </c>
      <c r="AY90" s="18" t="s">
        <v>111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18" t="s">
        <v>81</v>
      </c>
      <c r="BK90" s="231">
        <f>ROUND(I90*H90,2)</f>
        <v>0</v>
      </c>
      <c r="BL90" s="18" t="s">
        <v>118</v>
      </c>
      <c r="BM90" s="230" t="s">
        <v>136</v>
      </c>
    </row>
    <row r="91" spans="1:65" s="2" customFormat="1" ht="16.5" customHeight="1">
      <c r="A91" s="39"/>
      <c r="B91" s="40"/>
      <c r="C91" s="219" t="s">
        <v>137</v>
      </c>
      <c r="D91" s="219" t="s">
        <v>114</v>
      </c>
      <c r="E91" s="220" t="s">
        <v>138</v>
      </c>
      <c r="F91" s="221" t="s">
        <v>139</v>
      </c>
      <c r="G91" s="222" t="s">
        <v>117</v>
      </c>
      <c r="H91" s="223">
        <v>1</v>
      </c>
      <c r="I91" s="224"/>
      <c r="J91" s="225">
        <f>ROUND(I91*H91,2)</f>
        <v>0</v>
      </c>
      <c r="K91" s="221" t="s">
        <v>21</v>
      </c>
      <c r="L91" s="45"/>
      <c r="M91" s="244" t="s">
        <v>21</v>
      </c>
      <c r="N91" s="245" t="s">
        <v>44</v>
      </c>
      <c r="O91" s="246"/>
      <c r="P91" s="247">
        <f>O91*H91</f>
        <v>0</v>
      </c>
      <c r="Q91" s="247">
        <v>0</v>
      </c>
      <c r="R91" s="247">
        <f>Q91*H91</f>
        <v>0</v>
      </c>
      <c r="S91" s="247">
        <v>0</v>
      </c>
      <c r="T91" s="248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30" t="s">
        <v>118</v>
      </c>
      <c r="AT91" s="230" t="s">
        <v>114</v>
      </c>
      <c r="AU91" s="230" t="s">
        <v>83</v>
      </c>
      <c r="AY91" s="18" t="s">
        <v>111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18" t="s">
        <v>81</v>
      </c>
      <c r="BK91" s="231">
        <f>ROUND(I91*H91,2)</f>
        <v>0</v>
      </c>
      <c r="BL91" s="18" t="s">
        <v>118</v>
      </c>
      <c r="BM91" s="230" t="s">
        <v>140</v>
      </c>
    </row>
    <row r="92" spans="1:31" s="2" customFormat="1" ht="6.95" customHeight="1">
      <c r="A92" s="39"/>
      <c r="B92" s="60"/>
      <c r="C92" s="61"/>
      <c r="D92" s="61"/>
      <c r="E92" s="61"/>
      <c r="F92" s="61"/>
      <c r="G92" s="61"/>
      <c r="H92" s="61"/>
      <c r="I92" s="167"/>
      <c r="J92" s="61"/>
      <c r="K92" s="61"/>
      <c r="L92" s="45"/>
      <c r="M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</sheetData>
  <sheetProtection password="CC35" sheet="1" objects="1" scenarios="1" formatColumns="0" formatRows="0" autoFilter="0"/>
  <autoFilter ref="C80:K9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83</v>
      </c>
    </row>
    <row r="4" spans="2:46" s="1" customFormat="1" ht="24.95" customHeight="1">
      <c r="B4" s="21"/>
      <c r="D4" s="133" t="s">
        <v>87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Vrchlabí, Zámek čp.1 - Oprava římsy na jižním průčelí (Var.a - prefabrikát)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88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141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21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22</v>
      </c>
      <c r="E12" s="39"/>
      <c r="F12" s="140" t="s">
        <v>23</v>
      </c>
      <c r="G12" s="39"/>
      <c r="H12" s="39"/>
      <c r="I12" s="141" t="s">
        <v>24</v>
      </c>
      <c r="J12" s="142" t="str">
        <f>'Rekapitulace stavby'!AN8</f>
        <v>26. 2. 2020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26</v>
      </c>
      <c r="E14" s="39"/>
      <c r="F14" s="39"/>
      <c r="G14" s="39"/>
      <c r="H14" s="39"/>
      <c r="I14" s="141" t="s">
        <v>27</v>
      </c>
      <c r="J14" s="140" t="s">
        <v>21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28</v>
      </c>
      <c r="F15" s="39"/>
      <c r="G15" s="39"/>
      <c r="H15" s="39"/>
      <c r="I15" s="141" t="s">
        <v>29</v>
      </c>
      <c r="J15" s="140" t="s">
        <v>21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27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29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27</v>
      </c>
      <c r="J20" s="140" t="s">
        <v>21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33</v>
      </c>
      <c r="F21" s="39"/>
      <c r="G21" s="39"/>
      <c r="H21" s="39"/>
      <c r="I21" s="141" t="s">
        <v>29</v>
      </c>
      <c r="J21" s="140" t="s">
        <v>21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35</v>
      </c>
      <c r="E23" s="39"/>
      <c r="F23" s="39"/>
      <c r="G23" s="39"/>
      <c r="H23" s="39"/>
      <c r="I23" s="141" t="s">
        <v>27</v>
      </c>
      <c r="J23" s="140" t="s">
        <v>21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">
        <v>36</v>
      </c>
      <c r="F24" s="39"/>
      <c r="G24" s="39"/>
      <c r="H24" s="39"/>
      <c r="I24" s="141" t="s">
        <v>29</v>
      </c>
      <c r="J24" s="140" t="s">
        <v>21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37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21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39</v>
      </c>
      <c r="E30" s="39"/>
      <c r="F30" s="39"/>
      <c r="G30" s="39"/>
      <c r="H30" s="39"/>
      <c r="I30" s="137"/>
      <c r="J30" s="151">
        <f>ROUND(J92,2)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41</v>
      </c>
      <c r="G32" s="39"/>
      <c r="H32" s="39"/>
      <c r="I32" s="153" t="s">
        <v>40</v>
      </c>
      <c r="J32" s="152" t="s">
        <v>42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43</v>
      </c>
      <c r="E33" s="135" t="s">
        <v>44</v>
      </c>
      <c r="F33" s="155">
        <f>ROUND((SUM(BE92:BE176)),2)</f>
        <v>0</v>
      </c>
      <c r="G33" s="39"/>
      <c r="H33" s="39"/>
      <c r="I33" s="156">
        <v>0.21</v>
      </c>
      <c r="J33" s="155">
        <f>ROUND(((SUM(BE92:BE176))*I33),2)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45</v>
      </c>
      <c r="F34" s="155">
        <f>ROUND((SUM(BF92:BF176)),2)</f>
        <v>0</v>
      </c>
      <c r="G34" s="39"/>
      <c r="H34" s="39"/>
      <c r="I34" s="156">
        <v>0.15</v>
      </c>
      <c r="J34" s="155">
        <f>ROUND(((SUM(BF92:BF176))*I34),2)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46</v>
      </c>
      <c r="F35" s="155">
        <f>ROUND((SUM(BG92:BG176)),2)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47</v>
      </c>
      <c r="F36" s="155">
        <f>ROUND((SUM(BH92:BH176)),2)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48</v>
      </c>
      <c r="F37" s="155">
        <f>ROUND((SUM(BI92:BI176)),2)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90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Vrchlabí, Zámek čp.1 - Oprava římsy na jižním průčelí (Var.a - prefabrikát)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88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02 - Oprava římsy z dodaných prefabrikátů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 xml:space="preserve"> </v>
      </c>
      <c r="G52" s="41"/>
      <c r="H52" s="41"/>
      <c r="I52" s="141" t="s">
        <v>24</v>
      </c>
      <c r="J52" s="73" t="str">
        <f>IF(J12="","",J12)</f>
        <v>26. 2. 2020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Město Vrchlabí</v>
      </c>
      <c r="G54" s="41"/>
      <c r="H54" s="41"/>
      <c r="I54" s="141" t="s">
        <v>32</v>
      </c>
      <c r="J54" s="37" t="str">
        <f>E21</f>
        <v>Ing. J.Chaloupský, Trutnov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35</v>
      </c>
      <c r="J55" s="37" t="str">
        <f>E24</f>
        <v>Ing.Jiřičková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91</v>
      </c>
      <c r="D57" s="173"/>
      <c r="E57" s="173"/>
      <c r="F57" s="173"/>
      <c r="G57" s="173"/>
      <c r="H57" s="173"/>
      <c r="I57" s="174"/>
      <c r="J57" s="175" t="s">
        <v>92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71</v>
      </c>
      <c r="D59" s="41"/>
      <c r="E59" s="41"/>
      <c r="F59" s="41"/>
      <c r="G59" s="41"/>
      <c r="H59" s="41"/>
      <c r="I59" s="137"/>
      <c r="J59" s="103">
        <f>J92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93</v>
      </c>
    </row>
    <row r="60" spans="1:31" s="9" customFormat="1" ht="24.95" customHeight="1">
      <c r="A60" s="9"/>
      <c r="B60" s="177"/>
      <c r="C60" s="178"/>
      <c r="D60" s="179" t="s">
        <v>94</v>
      </c>
      <c r="E60" s="180"/>
      <c r="F60" s="180"/>
      <c r="G60" s="180"/>
      <c r="H60" s="180"/>
      <c r="I60" s="181"/>
      <c r="J60" s="182">
        <f>J93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95</v>
      </c>
      <c r="E61" s="187"/>
      <c r="F61" s="187"/>
      <c r="G61" s="187"/>
      <c r="H61" s="187"/>
      <c r="I61" s="188"/>
      <c r="J61" s="189">
        <f>J94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142</v>
      </c>
      <c r="E62" s="187"/>
      <c r="F62" s="187"/>
      <c r="G62" s="187"/>
      <c r="H62" s="187"/>
      <c r="I62" s="188"/>
      <c r="J62" s="189">
        <f>J100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143</v>
      </c>
      <c r="E63" s="187"/>
      <c r="F63" s="187"/>
      <c r="G63" s="187"/>
      <c r="H63" s="187"/>
      <c r="I63" s="188"/>
      <c r="J63" s="189">
        <f>J127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144</v>
      </c>
      <c r="E64" s="187"/>
      <c r="F64" s="187"/>
      <c r="G64" s="187"/>
      <c r="H64" s="187"/>
      <c r="I64" s="188"/>
      <c r="J64" s="189">
        <f>J144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145</v>
      </c>
      <c r="E65" s="187"/>
      <c r="F65" s="187"/>
      <c r="G65" s="187"/>
      <c r="H65" s="187"/>
      <c r="I65" s="188"/>
      <c r="J65" s="189">
        <f>J149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7"/>
      <c r="C66" s="178"/>
      <c r="D66" s="179" t="s">
        <v>146</v>
      </c>
      <c r="E66" s="180"/>
      <c r="F66" s="180"/>
      <c r="G66" s="180"/>
      <c r="H66" s="180"/>
      <c r="I66" s="181"/>
      <c r="J66" s="182">
        <f>J151</f>
        <v>0</v>
      </c>
      <c r="K66" s="178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4"/>
      <c r="C67" s="185"/>
      <c r="D67" s="186" t="s">
        <v>147</v>
      </c>
      <c r="E67" s="187"/>
      <c r="F67" s="187"/>
      <c r="G67" s="187"/>
      <c r="H67" s="187"/>
      <c r="I67" s="188"/>
      <c r="J67" s="189">
        <f>J152</f>
        <v>0</v>
      </c>
      <c r="K67" s="185"/>
      <c r="L67" s="19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85"/>
      <c r="D68" s="186" t="s">
        <v>148</v>
      </c>
      <c r="E68" s="187"/>
      <c r="F68" s="187"/>
      <c r="G68" s="187"/>
      <c r="H68" s="187"/>
      <c r="I68" s="188"/>
      <c r="J68" s="189">
        <f>J165</f>
        <v>0</v>
      </c>
      <c r="K68" s="185"/>
      <c r="L68" s="19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7"/>
      <c r="C69" s="178"/>
      <c r="D69" s="179" t="s">
        <v>149</v>
      </c>
      <c r="E69" s="180"/>
      <c r="F69" s="180"/>
      <c r="G69" s="180"/>
      <c r="H69" s="180"/>
      <c r="I69" s="181"/>
      <c r="J69" s="182">
        <f>J170</f>
        <v>0</v>
      </c>
      <c r="K69" s="178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4"/>
      <c r="C70" s="185"/>
      <c r="D70" s="186" t="s">
        <v>150</v>
      </c>
      <c r="E70" s="187"/>
      <c r="F70" s="187"/>
      <c r="G70" s="187"/>
      <c r="H70" s="187"/>
      <c r="I70" s="188"/>
      <c r="J70" s="189">
        <f>J171</f>
        <v>0</v>
      </c>
      <c r="K70" s="185"/>
      <c r="L70" s="19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4"/>
      <c r="C71" s="185"/>
      <c r="D71" s="186" t="s">
        <v>151</v>
      </c>
      <c r="E71" s="187"/>
      <c r="F71" s="187"/>
      <c r="G71" s="187"/>
      <c r="H71" s="187"/>
      <c r="I71" s="188"/>
      <c r="J71" s="189">
        <f>J173</f>
        <v>0</v>
      </c>
      <c r="K71" s="185"/>
      <c r="L71" s="19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4"/>
      <c r="C72" s="185"/>
      <c r="D72" s="186" t="s">
        <v>152</v>
      </c>
      <c r="E72" s="187"/>
      <c r="F72" s="187"/>
      <c r="G72" s="187"/>
      <c r="H72" s="187"/>
      <c r="I72" s="188"/>
      <c r="J72" s="189">
        <f>J175</f>
        <v>0</v>
      </c>
      <c r="K72" s="185"/>
      <c r="L72" s="19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167"/>
      <c r="J74" s="61"/>
      <c r="K74" s="6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170"/>
      <c r="J78" s="63"/>
      <c r="K78" s="63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96</v>
      </c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171" t="str">
        <f>E7</f>
        <v>Vrchlabí, Zámek čp.1 - Oprava římsy na jižním průčelí (Var.a - prefabrikát)</v>
      </c>
      <c r="F82" s="33"/>
      <c r="G82" s="33"/>
      <c r="H82" s="33"/>
      <c r="I82" s="137"/>
      <c r="J82" s="41"/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88</v>
      </c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E9</f>
        <v>02 - Oprava římsy z dodaných prefabrikátů</v>
      </c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137"/>
      <c r="J85" s="41"/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22</v>
      </c>
      <c r="D86" s="41"/>
      <c r="E86" s="41"/>
      <c r="F86" s="28" t="str">
        <f>F12</f>
        <v xml:space="preserve"> </v>
      </c>
      <c r="G86" s="41"/>
      <c r="H86" s="41"/>
      <c r="I86" s="141" t="s">
        <v>24</v>
      </c>
      <c r="J86" s="73" t="str">
        <f>IF(J12="","",J12)</f>
        <v>26. 2. 2020</v>
      </c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137"/>
      <c r="J87" s="41"/>
      <c r="K87" s="41"/>
      <c r="L87" s="1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25.65" customHeight="1">
      <c r="A88" s="39"/>
      <c r="B88" s="40"/>
      <c r="C88" s="33" t="s">
        <v>26</v>
      </c>
      <c r="D88" s="41"/>
      <c r="E88" s="41"/>
      <c r="F88" s="28" t="str">
        <f>E15</f>
        <v>Město Vrchlabí</v>
      </c>
      <c r="G88" s="41"/>
      <c r="H88" s="41"/>
      <c r="I88" s="141" t="s">
        <v>32</v>
      </c>
      <c r="J88" s="37" t="str">
        <f>E21</f>
        <v>Ing. J.Chaloupský, Trutnov</v>
      </c>
      <c r="K88" s="41"/>
      <c r="L88" s="1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30</v>
      </c>
      <c r="D89" s="41"/>
      <c r="E89" s="41"/>
      <c r="F89" s="28" t="str">
        <f>IF(E18="","",E18)</f>
        <v>Vyplň údaj</v>
      </c>
      <c r="G89" s="41"/>
      <c r="H89" s="41"/>
      <c r="I89" s="141" t="s">
        <v>35</v>
      </c>
      <c r="J89" s="37" t="str">
        <f>E24</f>
        <v>Ing.Jiřičková</v>
      </c>
      <c r="K89" s="41"/>
      <c r="L89" s="13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137"/>
      <c r="J90" s="41"/>
      <c r="K90" s="41"/>
      <c r="L90" s="13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191"/>
      <c r="B91" s="192"/>
      <c r="C91" s="193" t="s">
        <v>97</v>
      </c>
      <c r="D91" s="194" t="s">
        <v>58</v>
      </c>
      <c r="E91" s="194" t="s">
        <v>54</v>
      </c>
      <c r="F91" s="194" t="s">
        <v>55</v>
      </c>
      <c r="G91" s="194" t="s">
        <v>98</v>
      </c>
      <c r="H91" s="194" t="s">
        <v>99</v>
      </c>
      <c r="I91" s="195" t="s">
        <v>100</v>
      </c>
      <c r="J91" s="194" t="s">
        <v>92</v>
      </c>
      <c r="K91" s="196" t="s">
        <v>101</v>
      </c>
      <c r="L91" s="197"/>
      <c r="M91" s="93" t="s">
        <v>21</v>
      </c>
      <c r="N91" s="94" t="s">
        <v>43</v>
      </c>
      <c r="O91" s="94" t="s">
        <v>102</v>
      </c>
      <c r="P91" s="94" t="s">
        <v>103</v>
      </c>
      <c r="Q91" s="94" t="s">
        <v>104</v>
      </c>
      <c r="R91" s="94" t="s">
        <v>105</v>
      </c>
      <c r="S91" s="94" t="s">
        <v>106</v>
      </c>
      <c r="T91" s="95" t="s">
        <v>107</v>
      </c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</row>
    <row r="92" spans="1:63" s="2" customFormat="1" ht="22.8" customHeight="1">
      <c r="A92" s="39"/>
      <c r="B92" s="40"/>
      <c r="C92" s="100" t="s">
        <v>108</v>
      </c>
      <c r="D92" s="41"/>
      <c r="E92" s="41"/>
      <c r="F92" s="41"/>
      <c r="G92" s="41"/>
      <c r="H92" s="41"/>
      <c r="I92" s="137"/>
      <c r="J92" s="198">
        <f>BK92</f>
        <v>0</v>
      </c>
      <c r="K92" s="41"/>
      <c r="L92" s="45"/>
      <c r="M92" s="96"/>
      <c r="N92" s="199"/>
      <c r="O92" s="97"/>
      <c r="P92" s="200">
        <f>P93+P151+P170</f>
        <v>0</v>
      </c>
      <c r="Q92" s="97"/>
      <c r="R92" s="200">
        <f>R93+R151+R170</f>
        <v>2.8221726</v>
      </c>
      <c r="S92" s="97"/>
      <c r="T92" s="201">
        <f>T93+T151+T170</f>
        <v>1.7531400000000004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72</v>
      </c>
      <c r="AU92" s="18" t="s">
        <v>93</v>
      </c>
      <c r="BK92" s="202">
        <f>BK93+BK151+BK170</f>
        <v>0</v>
      </c>
    </row>
    <row r="93" spans="1:63" s="12" customFormat="1" ht="25.9" customHeight="1">
      <c r="A93" s="12"/>
      <c r="B93" s="203"/>
      <c r="C93" s="204"/>
      <c r="D93" s="205" t="s">
        <v>72</v>
      </c>
      <c r="E93" s="206" t="s">
        <v>109</v>
      </c>
      <c r="F93" s="206" t="s">
        <v>110</v>
      </c>
      <c r="G93" s="204"/>
      <c r="H93" s="204"/>
      <c r="I93" s="207"/>
      <c r="J93" s="208">
        <f>BK93</f>
        <v>0</v>
      </c>
      <c r="K93" s="204"/>
      <c r="L93" s="209"/>
      <c r="M93" s="210"/>
      <c r="N93" s="211"/>
      <c r="O93" s="211"/>
      <c r="P93" s="212">
        <f>P94+P100+P127+P144+P149</f>
        <v>0</v>
      </c>
      <c r="Q93" s="211"/>
      <c r="R93" s="212">
        <f>R94+R100+R127+R144+R149</f>
        <v>2.6807352</v>
      </c>
      <c r="S93" s="211"/>
      <c r="T93" s="213">
        <f>T94+T100+T127+T144+T149</f>
        <v>1.6846000000000003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4" t="s">
        <v>81</v>
      </c>
      <c r="AT93" s="215" t="s">
        <v>72</v>
      </c>
      <c r="AU93" s="215" t="s">
        <v>73</v>
      </c>
      <c r="AY93" s="214" t="s">
        <v>111</v>
      </c>
      <c r="BK93" s="216">
        <f>BK94+BK100+BK127+BK144+BK149</f>
        <v>0</v>
      </c>
    </row>
    <row r="94" spans="1:63" s="12" customFormat="1" ht="22.8" customHeight="1">
      <c r="A94" s="12"/>
      <c r="B94" s="203"/>
      <c r="C94" s="204"/>
      <c r="D94" s="205" t="s">
        <v>72</v>
      </c>
      <c r="E94" s="217" t="s">
        <v>112</v>
      </c>
      <c r="F94" s="217" t="s">
        <v>113</v>
      </c>
      <c r="G94" s="204"/>
      <c r="H94" s="204"/>
      <c r="I94" s="207"/>
      <c r="J94" s="218">
        <f>BK94</f>
        <v>0</v>
      </c>
      <c r="K94" s="204"/>
      <c r="L94" s="209"/>
      <c r="M94" s="210"/>
      <c r="N94" s="211"/>
      <c r="O94" s="211"/>
      <c r="P94" s="212">
        <f>SUM(P95:P99)</f>
        <v>0</v>
      </c>
      <c r="Q94" s="211"/>
      <c r="R94" s="212">
        <f>SUM(R95:R99)</f>
        <v>0</v>
      </c>
      <c r="S94" s="211"/>
      <c r="T94" s="213">
        <f>SUM(T95:T99)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4" t="s">
        <v>81</v>
      </c>
      <c r="AT94" s="215" t="s">
        <v>72</v>
      </c>
      <c r="AU94" s="215" t="s">
        <v>81</v>
      </c>
      <c r="AY94" s="214" t="s">
        <v>111</v>
      </c>
      <c r="BK94" s="216">
        <f>SUM(BK95:BK99)</f>
        <v>0</v>
      </c>
    </row>
    <row r="95" spans="1:65" s="2" customFormat="1" ht="33.75" customHeight="1">
      <c r="A95" s="39"/>
      <c r="B95" s="40"/>
      <c r="C95" s="219" t="s">
        <v>81</v>
      </c>
      <c r="D95" s="219" t="s">
        <v>114</v>
      </c>
      <c r="E95" s="220" t="s">
        <v>153</v>
      </c>
      <c r="F95" s="221" t="s">
        <v>154</v>
      </c>
      <c r="G95" s="222" t="s">
        <v>127</v>
      </c>
      <c r="H95" s="223">
        <v>19</v>
      </c>
      <c r="I95" s="224"/>
      <c r="J95" s="225">
        <f>ROUND(I95*H95,2)</f>
        <v>0</v>
      </c>
      <c r="K95" s="221" t="s">
        <v>21</v>
      </c>
      <c r="L95" s="45"/>
      <c r="M95" s="226" t="s">
        <v>21</v>
      </c>
      <c r="N95" s="227" t="s">
        <v>44</v>
      </c>
      <c r="O95" s="85"/>
      <c r="P95" s="228">
        <f>O95*H95</f>
        <v>0</v>
      </c>
      <c r="Q95" s="228">
        <v>0</v>
      </c>
      <c r="R95" s="228">
        <f>Q95*H95</f>
        <v>0</v>
      </c>
      <c r="S95" s="228">
        <v>0</v>
      </c>
      <c r="T95" s="229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30" t="s">
        <v>118</v>
      </c>
      <c r="AT95" s="230" t="s">
        <v>114</v>
      </c>
      <c r="AU95" s="230" t="s">
        <v>83</v>
      </c>
      <c r="AY95" s="18" t="s">
        <v>111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18" t="s">
        <v>81</v>
      </c>
      <c r="BK95" s="231">
        <f>ROUND(I95*H95,2)</f>
        <v>0</v>
      </c>
      <c r="BL95" s="18" t="s">
        <v>118</v>
      </c>
      <c r="BM95" s="230" t="s">
        <v>155</v>
      </c>
    </row>
    <row r="96" spans="1:65" s="2" customFormat="1" ht="45" customHeight="1">
      <c r="A96" s="39"/>
      <c r="B96" s="40"/>
      <c r="C96" s="219" t="s">
        <v>83</v>
      </c>
      <c r="D96" s="219" t="s">
        <v>114</v>
      </c>
      <c r="E96" s="220" t="s">
        <v>156</v>
      </c>
      <c r="F96" s="221" t="s">
        <v>157</v>
      </c>
      <c r="G96" s="222" t="s">
        <v>127</v>
      </c>
      <c r="H96" s="223">
        <v>76</v>
      </c>
      <c r="I96" s="224"/>
      <c r="J96" s="225">
        <f>ROUND(I96*H96,2)</f>
        <v>0</v>
      </c>
      <c r="K96" s="221" t="s">
        <v>21</v>
      </c>
      <c r="L96" s="45"/>
      <c r="M96" s="226" t="s">
        <v>21</v>
      </c>
      <c r="N96" s="227" t="s">
        <v>44</v>
      </c>
      <c r="O96" s="85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30" t="s">
        <v>118</v>
      </c>
      <c r="AT96" s="230" t="s">
        <v>114</v>
      </c>
      <c r="AU96" s="230" t="s">
        <v>83</v>
      </c>
      <c r="AY96" s="18" t="s">
        <v>111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18" t="s">
        <v>81</v>
      </c>
      <c r="BK96" s="231">
        <f>ROUND(I96*H96,2)</f>
        <v>0</v>
      </c>
      <c r="BL96" s="18" t="s">
        <v>118</v>
      </c>
      <c r="BM96" s="230" t="s">
        <v>158</v>
      </c>
    </row>
    <row r="97" spans="1:51" s="13" customFormat="1" ht="12">
      <c r="A97" s="13"/>
      <c r="B97" s="232"/>
      <c r="C97" s="233"/>
      <c r="D97" s="234" t="s">
        <v>120</v>
      </c>
      <c r="E97" s="235" t="s">
        <v>21</v>
      </c>
      <c r="F97" s="236" t="s">
        <v>159</v>
      </c>
      <c r="G97" s="233"/>
      <c r="H97" s="237">
        <v>76</v>
      </c>
      <c r="I97" s="238"/>
      <c r="J97" s="233"/>
      <c r="K97" s="233"/>
      <c r="L97" s="239"/>
      <c r="M97" s="240"/>
      <c r="N97" s="241"/>
      <c r="O97" s="241"/>
      <c r="P97" s="241"/>
      <c r="Q97" s="241"/>
      <c r="R97" s="241"/>
      <c r="S97" s="241"/>
      <c r="T97" s="24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3" t="s">
        <v>120</v>
      </c>
      <c r="AU97" s="243" t="s">
        <v>83</v>
      </c>
      <c r="AV97" s="13" t="s">
        <v>83</v>
      </c>
      <c r="AW97" s="13" t="s">
        <v>34</v>
      </c>
      <c r="AX97" s="13" t="s">
        <v>81</v>
      </c>
      <c r="AY97" s="243" t="s">
        <v>111</v>
      </c>
    </row>
    <row r="98" spans="1:65" s="2" customFormat="1" ht="45" customHeight="1">
      <c r="A98" s="39"/>
      <c r="B98" s="40"/>
      <c r="C98" s="219" t="s">
        <v>112</v>
      </c>
      <c r="D98" s="219" t="s">
        <v>114</v>
      </c>
      <c r="E98" s="220" t="s">
        <v>160</v>
      </c>
      <c r="F98" s="221" t="s">
        <v>161</v>
      </c>
      <c r="G98" s="222" t="s">
        <v>127</v>
      </c>
      <c r="H98" s="223">
        <v>76</v>
      </c>
      <c r="I98" s="224"/>
      <c r="J98" s="225">
        <f>ROUND(I98*H98,2)</f>
        <v>0</v>
      </c>
      <c r="K98" s="221" t="s">
        <v>21</v>
      </c>
      <c r="L98" s="45"/>
      <c r="M98" s="226" t="s">
        <v>21</v>
      </c>
      <c r="N98" s="227" t="s">
        <v>44</v>
      </c>
      <c r="O98" s="85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30" t="s">
        <v>118</v>
      </c>
      <c r="AT98" s="230" t="s">
        <v>114</v>
      </c>
      <c r="AU98" s="230" t="s">
        <v>83</v>
      </c>
      <c r="AY98" s="18" t="s">
        <v>111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8" t="s">
        <v>81</v>
      </c>
      <c r="BK98" s="231">
        <f>ROUND(I98*H98,2)</f>
        <v>0</v>
      </c>
      <c r="BL98" s="18" t="s">
        <v>118</v>
      </c>
      <c r="BM98" s="230" t="s">
        <v>162</v>
      </c>
    </row>
    <row r="99" spans="1:51" s="13" customFormat="1" ht="12">
      <c r="A99" s="13"/>
      <c r="B99" s="232"/>
      <c r="C99" s="233"/>
      <c r="D99" s="234" t="s">
        <v>120</v>
      </c>
      <c r="E99" s="235" t="s">
        <v>21</v>
      </c>
      <c r="F99" s="236" t="s">
        <v>159</v>
      </c>
      <c r="G99" s="233"/>
      <c r="H99" s="237">
        <v>76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3" t="s">
        <v>120</v>
      </c>
      <c r="AU99" s="243" t="s">
        <v>83</v>
      </c>
      <c r="AV99" s="13" t="s">
        <v>83</v>
      </c>
      <c r="AW99" s="13" t="s">
        <v>34</v>
      </c>
      <c r="AX99" s="13" t="s">
        <v>81</v>
      </c>
      <c r="AY99" s="243" t="s">
        <v>111</v>
      </c>
    </row>
    <row r="100" spans="1:63" s="12" customFormat="1" ht="22.8" customHeight="1">
      <c r="A100" s="12"/>
      <c r="B100" s="203"/>
      <c r="C100" s="204"/>
      <c r="D100" s="205" t="s">
        <v>72</v>
      </c>
      <c r="E100" s="217" t="s">
        <v>137</v>
      </c>
      <c r="F100" s="217" t="s">
        <v>163</v>
      </c>
      <c r="G100" s="204"/>
      <c r="H100" s="204"/>
      <c r="I100" s="207"/>
      <c r="J100" s="218">
        <f>BK100</f>
        <v>0</v>
      </c>
      <c r="K100" s="204"/>
      <c r="L100" s="209"/>
      <c r="M100" s="210"/>
      <c r="N100" s="211"/>
      <c r="O100" s="211"/>
      <c r="P100" s="212">
        <f>SUM(P101:P126)</f>
        <v>0</v>
      </c>
      <c r="Q100" s="211"/>
      <c r="R100" s="212">
        <f>SUM(R101:R126)</f>
        <v>2.6789112</v>
      </c>
      <c r="S100" s="211"/>
      <c r="T100" s="213">
        <f>SUM(T101:T126)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4" t="s">
        <v>81</v>
      </c>
      <c r="AT100" s="215" t="s">
        <v>72</v>
      </c>
      <c r="AU100" s="215" t="s">
        <v>81</v>
      </c>
      <c r="AY100" s="214" t="s">
        <v>111</v>
      </c>
      <c r="BK100" s="216">
        <f>SUM(BK101:BK126)</f>
        <v>0</v>
      </c>
    </row>
    <row r="101" spans="1:65" s="2" customFormat="1" ht="16.5" customHeight="1">
      <c r="A101" s="39"/>
      <c r="B101" s="40"/>
      <c r="C101" s="219" t="s">
        <v>118</v>
      </c>
      <c r="D101" s="219" t="s">
        <v>114</v>
      </c>
      <c r="E101" s="220" t="s">
        <v>164</v>
      </c>
      <c r="F101" s="221" t="s">
        <v>165</v>
      </c>
      <c r="G101" s="222" t="s">
        <v>166</v>
      </c>
      <c r="H101" s="223">
        <v>13.16</v>
      </c>
      <c r="I101" s="224"/>
      <c r="J101" s="225">
        <f>ROUND(I101*H101,2)</f>
        <v>0</v>
      </c>
      <c r="K101" s="221" t="s">
        <v>167</v>
      </c>
      <c r="L101" s="45"/>
      <c r="M101" s="226" t="s">
        <v>21</v>
      </c>
      <c r="N101" s="227" t="s">
        <v>44</v>
      </c>
      <c r="O101" s="85"/>
      <c r="P101" s="228">
        <f>O101*H101</f>
        <v>0</v>
      </c>
      <c r="Q101" s="228">
        <v>0.02048</v>
      </c>
      <c r="R101" s="228">
        <f>Q101*H101</f>
        <v>0.2695168</v>
      </c>
      <c r="S101" s="228">
        <v>0</v>
      </c>
      <c r="T101" s="22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0" t="s">
        <v>118</v>
      </c>
      <c r="AT101" s="230" t="s">
        <v>114</v>
      </c>
      <c r="AU101" s="230" t="s">
        <v>83</v>
      </c>
      <c r="AY101" s="18" t="s">
        <v>111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18" t="s">
        <v>81</v>
      </c>
      <c r="BK101" s="231">
        <f>ROUND(I101*H101,2)</f>
        <v>0</v>
      </c>
      <c r="BL101" s="18" t="s">
        <v>118</v>
      </c>
      <c r="BM101" s="230" t="s">
        <v>168</v>
      </c>
    </row>
    <row r="102" spans="1:51" s="13" customFormat="1" ht="12">
      <c r="A102" s="13"/>
      <c r="B102" s="232"/>
      <c r="C102" s="233"/>
      <c r="D102" s="234" t="s">
        <v>120</v>
      </c>
      <c r="E102" s="235" t="s">
        <v>21</v>
      </c>
      <c r="F102" s="236" t="s">
        <v>169</v>
      </c>
      <c r="G102" s="233"/>
      <c r="H102" s="237">
        <v>3.36</v>
      </c>
      <c r="I102" s="238"/>
      <c r="J102" s="233"/>
      <c r="K102" s="233"/>
      <c r="L102" s="239"/>
      <c r="M102" s="240"/>
      <c r="N102" s="241"/>
      <c r="O102" s="241"/>
      <c r="P102" s="241"/>
      <c r="Q102" s="241"/>
      <c r="R102" s="241"/>
      <c r="S102" s="241"/>
      <c r="T102" s="24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3" t="s">
        <v>120</v>
      </c>
      <c r="AU102" s="243" t="s">
        <v>83</v>
      </c>
      <c r="AV102" s="13" t="s">
        <v>83</v>
      </c>
      <c r="AW102" s="13" t="s">
        <v>34</v>
      </c>
      <c r="AX102" s="13" t="s">
        <v>73</v>
      </c>
      <c r="AY102" s="243" t="s">
        <v>111</v>
      </c>
    </row>
    <row r="103" spans="1:51" s="13" customFormat="1" ht="12">
      <c r="A103" s="13"/>
      <c r="B103" s="232"/>
      <c r="C103" s="233"/>
      <c r="D103" s="234" t="s">
        <v>120</v>
      </c>
      <c r="E103" s="235" t="s">
        <v>21</v>
      </c>
      <c r="F103" s="236" t="s">
        <v>170</v>
      </c>
      <c r="G103" s="233"/>
      <c r="H103" s="237">
        <v>9.8</v>
      </c>
      <c r="I103" s="238"/>
      <c r="J103" s="233"/>
      <c r="K103" s="233"/>
      <c r="L103" s="239"/>
      <c r="M103" s="240"/>
      <c r="N103" s="241"/>
      <c r="O103" s="241"/>
      <c r="P103" s="241"/>
      <c r="Q103" s="241"/>
      <c r="R103" s="241"/>
      <c r="S103" s="241"/>
      <c r="T103" s="24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3" t="s">
        <v>120</v>
      </c>
      <c r="AU103" s="243" t="s">
        <v>83</v>
      </c>
      <c r="AV103" s="13" t="s">
        <v>83</v>
      </c>
      <c r="AW103" s="13" t="s">
        <v>34</v>
      </c>
      <c r="AX103" s="13" t="s">
        <v>73</v>
      </c>
      <c r="AY103" s="243" t="s">
        <v>111</v>
      </c>
    </row>
    <row r="104" spans="1:51" s="14" customFormat="1" ht="12">
      <c r="A104" s="14"/>
      <c r="B104" s="249"/>
      <c r="C104" s="250"/>
      <c r="D104" s="234" t="s">
        <v>120</v>
      </c>
      <c r="E104" s="251" t="s">
        <v>21</v>
      </c>
      <c r="F104" s="252" t="s">
        <v>171</v>
      </c>
      <c r="G104" s="250"/>
      <c r="H104" s="253">
        <v>13.16</v>
      </c>
      <c r="I104" s="254"/>
      <c r="J104" s="250"/>
      <c r="K104" s="250"/>
      <c r="L104" s="255"/>
      <c r="M104" s="256"/>
      <c r="N104" s="257"/>
      <c r="O104" s="257"/>
      <c r="P104" s="257"/>
      <c r="Q104" s="257"/>
      <c r="R104" s="257"/>
      <c r="S104" s="257"/>
      <c r="T104" s="258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9" t="s">
        <v>120</v>
      </c>
      <c r="AU104" s="259" t="s">
        <v>83</v>
      </c>
      <c r="AV104" s="14" t="s">
        <v>118</v>
      </c>
      <c r="AW104" s="14" t="s">
        <v>34</v>
      </c>
      <c r="AX104" s="14" t="s">
        <v>81</v>
      </c>
      <c r="AY104" s="259" t="s">
        <v>111</v>
      </c>
    </row>
    <row r="105" spans="1:65" s="2" customFormat="1" ht="21.75" customHeight="1">
      <c r="A105" s="39"/>
      <c r="B105" s="40"/>
      <c r="C105" s="219" t="s">
        <v>133</v>
      </c>
      <c r="D105" s="219" t="s">
        <v>114</v>
      </c>
      <c r="E105" s="220" t="s">
        <v>172</v>
      </c>
      <c r="F105" s="221" t="s">
        <v>173</v>
      </c>
      <c r="G105" s="222" t="s">
        <v>166</v>
      </c>
      <c r="H105" s="223">
        <v>19.6</v>
      </c>
      <c r="I105" s="224"/>
      <c r="J105" s="225">
        <f>ROUND(I105*H105,2)</f>
        <v>0</v>
      </c>
      <c r="K105" s="221" t="s">
        <v>167</v>
      </c>
      <c r="L105" s="45"/>
      <c r="M105" s="226" t="s">
        <v>21</v>
      </c>
      <c r="N105" s="227" t="s">
        <v>44</v>
      </c>
      <c r="O105" s="85"/>
      <c r="P105" s="228">
        <f>O105*H105</f>
        <v>0</v>
      </c>
      <c r="Q105" s="228">
        <v>0.0079</v>
      </c>
      <c r="R105" s="228">
        <f>Q105*H105</f>
        <v>0.15484000000000003</v>
      </c>
      <c r="S105" s="228">
        <v>0</v>
      </c>
      <c r="T105" s="22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30" t="s">
        <v>118</v>
      </c>
      <c r="AT105" s="230" t="s">
        <v>114</v>
      </c>
      <c r="AU105" s="230" t="s">
        <v>83</v>
      </c>
      <c r="AY105" s="18" t="s">
        <v>111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18" t="s">
        <v>81</v>
      </c>
      <c r="BK105" s="231">
        <f>ROUND(I105*H105,2)</f>
        <v>0</v>
      </c>
      <c r="BL105" s="18" t="s">
        <v>118</v>
      </c>
      <c r="BM105" s="230" t="s">
        <v>174</v>
      </c>
    </row>
    <row r="106" spans="1:51" s="13" customFormat="1" ht="12">
      <c r="A106" s="13"/>
      <c r="B106" s="232"/>
      <c r="C106" s="233"/>
      <c r="D106" s="234" t="s">
        <v>120</v>
      </c>
      <c r="E106" s="235" t="s">
        <v>21</v>
      </c>
      <c r="F106" s="236" t="s">
        <v>175</v>
      </c>
      <c r="G106" s="233"/>
      <c r="H106" s="237">
        <v>19.6</v>
      </c>
      <c r="I106" s="238"/>
      <c r="J106" s="233"/>
      <c r="K106" s="233"/>
      <c r="L106" s="239"/>
      <c r="M106" s="240"/>
      <c r="N106" s="241"/>
      <c r="O106" s="241"/>
      <c r="P106" s="241"/>
      <c r="Q106" s="241"/>
      <c r="R106" s="241"/>
      <c r="S106" s="241"/>
      <c r="T106" s="24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3" t="s">
        <v>120</v>
      </c>
      <c r="AU106" s="243" t="s">
        <v>83</v>
      </c>
      <c r="AV106" s="13" t="s">
        <v>83</v>
      </c>
      <c r="AW106" s="13" t="s">
        <v>34</v>
      </c>
      <c r="AX106" s="13" t="s">
        <v>81</v>
      </c>
      <c r="AY106" s="243" t="s">
        <v>111</v>
      </c>
    </row>
    <row r="107" spans="1:65" s="2" customFormat="1" ht="16.5" customHeight="1">
      <c r="A107" s="39"/>
      <c r="B107" s="40"/>
      <c r="C107" s="219" t="s">
        <v>137</v>
      </c>
      <c r="D107" s="219" t="s">
        <v>114</v>
      </c>
      <c r="E107" s="220" t="s">
        <v>176</v>
      </c>
      <c r="F107" s="221" t="s">
        <v>177</v>
      </c>
      <c r="G107" s="222" t="s">
        <v>178</v>
      </c>
      <c r="H107" s="223">
        <v>1</v>
      </c>
      <c r="I107" s="224"/>
      <c r="J107" s="225">
        <f>ROUND(I107*H107,2)</f>
        <v>0</v>
      </c>
      <c r="K107" s="221" t="s">
        <v>21</v>
      </c>
      <c r="L107" s="45"/>
      <c r="M107" s="226" t="s">
        <v>21</v>
      </c>
      <c r="N107" s="227" t="s">
        <v>44</v>
      </c>
      <c r="O107" s="85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30" t="s">
        <v>118</v>
      </c>
      <c r="AT107" s="230" t="s">
        <v>114</v>
      </c>
      <c r="AU107" s="230" t="s">
        <v>83</v>
      </c>
      <c r="AY107" s="18" t="s">
        <v>111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18" t="s">
        <v>81</v>
      </c>
      <c r="BK107" s="231">
        <f>ROUND(I107*H107,2)</f>
        <v>0</v>
      </c>
      <c r="BL107" s="18" t="s">
        <v>118</v>
      </c>
      <c r="BM107" s="230" t="s">
        <v>179</v>
      </c>
    </row>
    <row r="108" spans="1:65" s="2" customFormat="1" ht="16.5" customHeight="1">
      <c r="A108" s="39"/>
      <c r="B108" s="40"/>
      <c r="C108" s="219" t="s">
        <v>180</v>
      </c>
      <c r="D108" s="219" t="s">
        <v>114</v>
      </c>
      <c r="E108" s="220" t="s">
        <v>181</v>
      </c>
      <c r="F108" s="221" t="s">
        <v>182</v>
      </c>
      <c r="G108" s="222" t="s">
        <v>166</v>
      </c>
      <c r="H108" s="223">
        <v>19.04</v>
      </c>
      <c r="I108" s="224"/>
      <c r="J108" s="225">
        <f>ROUND(I108*H108,2)</f>
        <v>0</v>
      </c>
      <c r="K108" s="221" t="s">
        <v>21</v>
      </c>
      <c r="L108" s="45"/>
      <c r="M108" s="226" t="s">
        <v>21</v>
      </c>
      <c r="N108" s="227" t="s">
        <v>44</v>
      </c>
      <c r="O108" s="85"/>
      <c r="P108" s="228">
        <f>O108*H108</f>
        <v>0</v>
      </c>
      <c r="Q108" s="228">
        <v>0.07075</v>
      </c>
      <c r="R108" s="228">
        <f>Q108*H108</f>
        <v>1.3470799999999998</v>
      </c>
      <c r="S108" s="228">
        <v>0</v>
      </c>
      <c r="T108" s="229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30" t="s">
        <v>118</v>
      </c>
      <c r="AT108" s="230" t="s">
        <v>114</v>
      </c>
      <c r="AU108" s="230" t="s">
        <v>83</v>
      </c>
      <c r="AY108" s="18" t="s">
        <v>111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18" t="s">
        <v>81</v>
      </c>
      <c r="BK108" s="231">
        <f>ROUND(I108*H108,2)</f>
        <v>0</v>
      </c>
      <c r="BL108" s="18" t="s">
        <v>118</v>
      </c>
      <c r="BM108" s="230" t="s">
        <v>183</v>
      </c>
    </row>
    <row r="109" spans="1:51" s="13" customFormat="1" ht="12">
      <c r="A109" s="13"/>
      <c r="B109" s="232"/>
      <c r="C109" s="233"/>
      <c r="D109" s="234" t="s">
        <v>120</v>
      </c>
      <c r="E109" s="235" t="s">
        <v>21</v>
      </c>
      <c r="F109" s="236" t="s">
        <v>184</v>
      </c>
      <c r="G109" s="233"/>
      <c r="H109" s="237">
        <v>19.04</v>
      </c>
      <c r="I109" s="238"/>
      <c r="J109" s="233"/>
      <c r="K109" s="233"/>
      <c r="L109" s="239"/>
      <c r="M109" s="240"/>
      <c r="N109" s="241"/>
      <c r="O109" s="241"/>
      <c r="P109" s="241"/>
      <c r="Q109" s="241"/>
      <c r="R109" s="241"/>
      <c r="S109" s="241"/>
      <c r="T109" s="24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3" t="s">
        <v>120</v>
      </c>
      <c r="AU109" s="243" t="s">
        <v>83</v>
      </c>
      <c r="AV109" s="13" t="s">
        <v>83</v>
      </c>
      <c r="AW109" s="13" t="s">
        <v>34</v>
      </c>
      <c r="AX109" s="13" t="s">
        <v>81</v>
      </c>
      <c r="AY109" s="243" t="s">
        <v>111</v>
      </c>
    </row>
    <row r="110" spans="1:65" s="2" customFormat="1" ht="16.5" customHeight="1">
      <c r="A110" s="39"/>
      <c r="B110" s="40"/>
      <c r="C110" s="219" t="s">
        <v>185</v>
      </c>
      <c r="D110" s="219" t="s">
        <v>114</v>
      </c>
      <c r="E110" s="220" t="s">
        <v>186</v>
      </c>
      <c r="F110" s="221" t="s">
        <v>187</v>
      </c>
      <c r="G110" s="222" t="s">
        <v>188</v>
      </c>
      <c r="H110" s="223">
        <v>56</v>
      </c>
      <c r="I110" s="224"/>
      <c r="J110" s="225">
        <f>ROUND(I110*H110,2)</f>
        <v>0</v>
      </c>
      <c r="K110" s="221" t="s">
        <v>21</v>
      </c>
      <c r="L110" s="45"/>
      <c r="M110" s="226" t="s">
        <v>21</v>
      </c>
      <c r="N110" s="227" t="s">
        <v>44</v>
      </c>
      <c r="O110" s="85"/>
      <c r="P110" s="228">
        <f>O110*H110</f>
        <v>0</v>
      </c>
      <c r="Q110" s="228">
        <v>0.0036</v>
      </c>
      <c r="R110" s="228">
        <f>Q110*H110</f>
        <v>0.2016</v>
      </c>
      <c r="S110" s="228">
        <v>0</v>
      </c>
      <c r="T110" s="229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30" t="s">
        <v>118</v>
      </c>
      <c r="AT110" s="230" t="s">
        <v>114</v>
      </c>
      <c r="AU110" s="230" t="s">
        <v>83</v>
      </c>
      <c r="AY110" s="18" t="s">
        <v>111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18" t="s">
        <v>81</v>
      </c>
      <c r="BK110" s="231">
        <f>ROUND(I110*H110,2)</f>
        <v>0</v>
      </c>
      <c r="BL110" s="18" t="s">
        <v>118</v>
      </c>
      <c r="BM110" s="230" t="s">
        <v>189</v>
      </c>
    </row>
    <row r="111" spans="1:51" s="13" customFormat="1" ht="12">
      <c r="A111" s="13"/>
      <c r="B111" s="232"/>
      <c r="C111" s="233"/>
      <c r="D111" s="234" t="s">
        <v>120</v>
      </c>
      <c r="E111" s="235" t="s">
        <v>21</v>
      </c>
      <c r="F111" s="236" t="s">
        <v>190</v>
      </c>
      <c r="G111" s="233"/>
      <c r="H111" s="237">
        <v>56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3" t="s">
        <v>120</v>
      </c>
      <c r="AU111" s="243" t="s">
        <v>83</v>
      </c>
      <c r="AV111" s="13" t="s">
        <v>83</v>
      </c>
      <c r="AW111" s="13" t="s">
        <v>34</v>
      </c>
      <c r="AX111" s="13" t="s">
        <v>81</v>
      </c>
      <c r="AY111" s="243" t="s">
        <v>111</v>
      </c>
    </row>
    <row r="112" spans="1:65" s="2" customFormat="1" ht="16.5" customHeight="1">
      <c r="A112" s="39"/>
      <c r="B112" s="40"/>
      <c r="C112" s="219" t="s">
        <v>191</v>
      </c>
      <c r="D112" s="219" t="s">
        <v>114</v>
      </c>
      <c r="E112" s="220" t="s">
        <v>192</v>
      </c>
      <c r="F112" s="221" t="s">
        <v>193</v>
      </c>
      <c r="G112" s="222" t="s">
        <v>166</v>
      </c>
      <c r="H112" s="223">
        <v>73.64</v>
      </c>
      <c r="I112" s="224"/>
      <c r="J112" s="225">
        <f>ROUND(I112*H112,2)</f>
        <v>0</v>
      </c>
      <c r="K112" s="221" t="s">
        <v>21</v>
      </c>
      <c r="L112" s="45"/>
      <c r="M112" s="226" t="s">
        <v>21</v>
      </c>
      <c r="N112" s="227" t="s">
        <v>44</v>
      </c>
      <c r="O112" s="85"/>
      <c r="P112" s="228">
        <f>O112*H112</f>
        <v>0</v>
      </c>
      <c r="Q112" s="228">
        <v>0.0014</v>
      </c>
      <c r="R112" s="228">
        <f>Q112*H112</f>
        <v>0.103096</v>
      </c>
      <c r="S112" s="228">
        <v>0</v>
      </c>
      <c r="T112" s="229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30" t="s">
        <v>118</v>
      </c>
      <c r="AT112" s="230" t="s">
        <v>114</v>
      </c>
      <c r="AU112" s="230" t="s">
        <v>83</v>
      </c>
      <c r="AY112" s="18" t="s">
        <v>111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18" t="s">
        <v>81</v>
      </c>
      <c r="BK112" s="231">
        <f>ROUND(I112*H112,2)</f>
        <v>0</v>
      </c>
      <c r="BL112" s="18" t="s">
        <v>118</v>
      </c>
      <c r="BM112" s="230" t="s">
        <v>194</v>
      </c>
    </row>
    <row r="113" spans="1:51" s="13" customFormat="1" ht="12">
      <c r="A113" s="13"/>
      <c r="B113" s="232"/>
      <c r="C113" s="233"/>
      <c r="D113" s="234" t="s">
        <v>120</v>
      </c>
      <c r="E113" s="235" t="s">
        <v>21</v>
      </c>
      <c r="F113" s="236" t="s">
        <v>195</v>
      </c>
      <c r="G113" s="233"/>
      <c r="H113" s="237">
        <v>15.4</v>
      </c>
      <c r="I113" s="238"/>
      <c r="J113" s="233"/>
      <c r="K113" s="233"/>
      <c r="L113" s="239"/>
      <c r="M113" s="240"/>
      <c r="N113" s="241"/>
      <c r="O113" s="241"/>
      <c r="P113" s="241"/>
      <c r="Q113" s="241"/>
      <c r="R113" s="241"/>
      <c r="S113" s="241"/>
      <c r="T113" s="24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3" t="s">
        <v>120</v>
      </c>
      <c r="AU113" s="243" t="s">
        <v>83</v>
      </c>
      <c r="AV113" s="13" t="s">
        <v>83</v>
      </c>
      <c r="AW113" s="13" t="s">
        <v>34</v>
      </c>
      <c r="AX113" s="13" t="s">
        <v>73</v>
      </c>
      <c r="AY113" s="243" t="s">
        <v>111</v>
      </c>
    </row>
    <row r="114" spans="1:51" s="13" customFormat="1" ht="12">
      <c r="A114" s="13"/>
      <c r="B114" s="232"/>
      <c r="C114" s="233"/>
      <c r="D114" s="234" t="s">
        <v>120</v>
      </c>
      <c r="E114" s="235" t="s">
        <v>21</v>
      </c>
      <c r="F114" s="236" t="s">
        <v>196</v>
      </c>
      <c r="G114" s="233"/>
      <c r="H114" s="237">
        <v>9.8</v>
      </c>
      <c r="I114" s="238"/>
      <c r="J114" s="233"/>
      <c r="K114" s="233"/>
      <c r="L114" s="239"/>
      <c r="M114" s="240"/>
      <c r="N114" s="241"/>
      <c r="O114" s="241"/>
      <c r="P114" s="241"/>
      <c r="Q114" s="241"/>
      <c r="R114" s="241"/>
      <c r="S114" s="241"/>
      <c r="T114" s="24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3" t="s">
        <v>120</v>
      </c>
      <c r="AU114" s="243" t="s">
        <v>83</v>
      </c>
      <c r="AV114" s="13" t="s">
        <v>83</v>
      </c>
      <c r="AW114" s="13" t="s">
        <v>34</v>
      </c>
      <c r="AX114" s="13" t="s">
        <v>73</v>
      </c>
      <c r="AY114" s="243" t="s">
        <v>111</v>
      </c>
    </row>
    <row r="115" spans="1:51" s="13" customFormat="1" ht="12">
      <c r="A115" s="13"/>
      <c r="B115" s="232"/>
      <c r="C115" s="233"/>
      <c r="D115" s="234" t="s">
        <v>120</v>
      </c>
      <c r="E115" s="235" t="s">
        <v>21</v>
      </c>
      <c r="F115" s="236" t="s">
        <v>197</v>
      </c>
      <c r="G115" s="233"/>
      <c r="H115" s="237">
        <v>19.04</v>
      </c>
      <c r="I115" s="238"/>
      <c r="J115" s="233"/>
      <c r="K115" s="233"/>
      <c r="L115" s="239"/>
      <c r="M115" s="240"/>
      <c r="N115" s="241"/>
      <c r="O115" s="241"/>
      <c r="P115" s="241"/>
      <c r="Q115" s="241"/>
      <c r="R115" s="241"/>
      <c r="S115" s="241"/>
      <c r="T115" s="24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3" t="s">
        <v>120</v>
      </c>
      <c r="AU115" s="243" t="s">
        <v>83</v>
      </c>
      <c r="AV115" s="13" t="s">
        <v>83</v>
      </c>
      <c r="AW115" s="13" t="s">
        <v>34</v>
      </c>
      <c r="AX115" s="13" t="s">
        <v>73</v>
      </c>
      <c r="AY115" s="243" t="s">
        <v>111</v>
      </c>
    </row>
    <row r="116" spans="1:51" s="13" customFormat="1" ht="12">
      <c r="A116" s="13"/>
      <c r="B116" s="232"/>
      <c r="C116" s="233"/>
      <c r="D116" s="234" t="s">
        <v>120</v>
      </c>
      <c r="E116" s="235" t="s">
        <v>21</v>
      </c>
      <c r="F116" s="236" t="s">
        <v>198</v>
      </c>
      <c r="G116" s="233"/>
      <c r="H116" s="237">
        <v>19.04</v>
      </c>
      <c r="I116" s="238"/>
      <c r="J116" s="233"/>
      <c r="K116" s="233"/>
      <c r="L116" s="239"/>
      <c r="M116" s="240"/>
      <c r="N116" s="241"/>
      <c r="O116" s="241"/>
      <c r="P116" s="241"/>
      <c r="Q116" s="241"/>
      <c r="R116" s="241"/>
      <c r="S116" s="241"/>
      <c r="T116" s="24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3" t="s">
        <v>120</v>
      </c>
      <c r="AU116" s="243" t="s">
        <v>83</v>
      </c>
      <c r="AV116" s="13" t="s">
        <v>83</v>
      </c>
      <c r="AW116" s="13" t="s">
        <v>34</v>
      </c>
      <c r="AX116" s="13" t="s">
        <v>73</v>
      </c>
      <c r="AY116" s="243" t="s">
        <v>111</v>
      </c>
    </row>
    <row r="117" spans="1:51" s="13" customFormat="1" ht="12">
      <c r="A117" s="13"/>
      <c r="B117" s="232"/>
      <c r="C117" s="233"/>
      <c r="D117" s="234" t="s">
        <v>120</v>
      </c>
      <c r="E117" s="235" t="s">
        <v>21</v>
      </c>
      <c r="F117" s="236" t="s">
        <v>199</v>
      </c>
      <c r="G117" s="233"/>
      <c r="H117" s="237">
        <v>10.36</v>
      </c>
      <c r="I117" s="238"/>
      <c r="J117" s="233"/>
      <c r="K117" s="233"/>
      <c r="L117" s="239"/>
      <c r="M117" s="240"/>
      <c r="N117" s="241"/>
      <c r="O117" s="241"/>
      <c r="P117" s="241"/>
      <c r="Q117" s="241"/>
      <c r="R117" s="241"/>
      <c r="S117" s="241"/>
      <c r="T117" s="24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3" t="s">
        <v>120</v>
      </c>
      <c r="AU117" s="243" t="s">
        <v>83</v>
      </c>
      <c r="AV117" s="13" t="s">
        <v>83</v>
      </c>
      <c r="AW117" s="13" t="s">
        <v>34</v>
      </c>
      <c r="AX117" s="13" t="s">
        <v>73</v>
      </c>
      <c r="AY117" s="243" t="s">
        <v>111</v>
      </c>
    </row>
    <row r="118" spans="1:51" s="15" customFormat="1" ht="12">
      <c r="A118" s="15"/>
      <c r="B118" s="260"/>
      <c r="C118" s="261"/>
      <c r="D118" s="234" t="s">
        <v>120</v>
      </c>
      <c r="E118" s="262" t="s">
        <v>21</v>
      </c>
      <c r="F118" s="263" t="s">
        <v>200</v>
      </c>
      <c r="G118" s="261"/>
      <c r="H118" s="264">
        <v>73.64</v>
      </c>
      <c r="I118" s="265"/>
      <c r="J118" s="261"/>
      <c r="K118" s="261"/>
      <c r="L118" s="266"/>
      <c r="M118" s="267"/>
      <c r="N118" s="268"/>
      <c r="O118" s="268"/>
      <c r="P118" s="268"/>
      <c r="Q118" s="268"/>
      <c r="R118" s="268"/>
      <c r="S118" s="268"/>
      <c r="T118" s="269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70" t="s">
        <v>120</v>
      </c>
      <c r="AU118" s="270" t="s">
        <v>83</v>
      </c>
      <c r="AV118" s="15" t="s">
        <v>112</v>
      </c>
      <c r="AW118" s="15" t="s">
        <v>34</v>
      </c>
      <c r="AX118" s="15" t="s">
        <v>81</v>
      </c>
      <c r="AY118" s="270" t="s">
        <v>111</v>
      </c>
    </row>
    <row r="119" spans="1:65" s="2" customFormat="1" ht="16.5" customHeight="1">
      <c r="A119" s="39"/>
      <c r="B119" s="40"/>
      <c r="C119" s="219" t="s">
        <v>201</v>
      </c>
      <c r="D119" s="219" t="s">
        <v>114</v>
      </c>
      <c r="E119" s="220" t="s">
        <v>202</v>
      </c>
      <c r="F119" s="221" t="s">
        <v>203</v>
      </c>
      <c r="G119" s="222" t="s">
        <v>166</v>
      </c>
      <c r="H119" s="223">
        <v>19.6</v>
      </c>
      <c r="I119" s="224"/>
      <c r="J119" s="225">
        <f>ROUND(I119*H119,2)</f>
        <v>0</v>
      </c>
      <c r="K119" s="221" t="s">
        <v>21</v>
      </c>
      <c r="L119" s="45"/>
      <c r="M119" s="226" t="s">
        <v>21</v>
      </c>
      <c r="N119" s="227" t="s">
        <v>44</v>
      </c>
      <c r="O119" s="85"/>
      <c r="P119" s="228">
        <f>O119*H119</f>
        <v>0</v>
      </c>
      <c r="Q119" s="228">
        <v>0.00441</v>
      </c>
      <c r="R119" s="228">
        <f>Q119*H119</f>
        <v>0.086436</v>
      </c>
      <c r="S119" s="228">
        <v>0</v>
      </c>
      <c r="T119" s="22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0" t="s">
        <v>118</v>
      </c>
      <c r="AT119" s="230" t="s">
        <v>114</v>
      </c>
      <c r="AU119" s="230" t="s">
        <v>83</v>
      </c>
      <c r="AY119" s="18" t="s">
        <v>111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8" t="s">
        <v>81</v>
      </c>
      <c r="BK119" s="231">
        <f>ROUND(I119*H119,2)</f>
        <v>0</v>
      </c>
      <c r="BL119" s="18" t="s">
        <v>118</v>
      </c>
      <c r="BM119" s="230" t="s">
        <v>204</v>
      </c>
    </row>
    <row r="120" spans="1:51" s="13" customFormat="1" ht="12">
      <c r="A120" s="13"/>
      <c r="B120" s="232"/>
      <c r="C120" s="233"/>
      <c r="D120" s="234" t="s">
        <v>120</v>
      </c>
      <c r="E120" s="235" t="s">
        <v>21</v>
      </c>
      <c r="F120" s="236" t="s">
        <v>205</v>
      </c>
      <c r="G120" s="233"/>
      <c r="H120" s="237">
        <v>19.6</v>
      </c>
      <c r="I120" s="238"/>
      <c r="J120" s="233"/>
      <c r="K120" s="233"/>
      <c r="L120" s="239"/>
      <c r="M120" s="240"/>
      <c r="N120" s="241"/>
      <c r="O120" s="241"/>
      <c r="P120" s="241"/>
      <c r="Q120" s="241"/>
      <c r="R120" s="241"/>
      <c r="S120" s="241"/>
      <c r="T120" s="24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3" t="s">
        <v>120</v>
      </c>
      <c r="AU120" s="243" t="s">
        <v>83</v>
      </c>
      <c r="AV120" s="13" t="s">
        <v>83</v>
      </c>
      <c r="AW120" s="13" t="s">
        <v>34</v>
      </c>
      <c r="AX120" s="13" t="s">
        <v>81</v>
      </c>
      <c r="AY120" s="243" t="s">
        <v>111</v>
      </c>
    </row>
    <row r="121" spans="1:65" s="2" customFormat="1" ht="21.75" customHeight="1">
      <c r="A121" s="39"/>
      <c r="B121" s="40"/>
      <c r="C121" s="219" t="s">
        <v>206</v>
      </c>
      <c r="D121" s="219" t="s">
        <v>114</v>
      </c>
      <c r="E121" s="220" t="s">
        <v>207</v>
      </c>
      <c r="F121" s="221" t="s">
        <v>208</v>
      </c>
      <c r="G121" s="222" t="s">
        <v>166</v>
      </c>
      <c r="H121" s="223">
        <v>18</v>
      </c>
      <c r="I121" s="224"/>
      <c r="J121" s="225">
        <f>ROUND(I121*H121,2)</f>
        <v>0</v>
      </c>
      <c r="K121" s="221" t="s">
        <v>167</v>
      </c>
      <c r="L121" s="45"/>
      <c r="M121" s="226" t="s">
        <v>21</v>
      </c>
      <c r="N121" s="227" t="s">
        <v>44</v>
      </c>
      <c r="O121" s="85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118</v>
      </c>
      <c r="AT121" s="230" t="s">
        <v>114</v>
      </c>
      <c r="AU121" s="230" t="s">
        <v>83</v>
      </c>
      <c r="AY121" s="18" t="s">
        <v>111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81</v>
      </c>
      <c r="BK121" s="231">
        <f>ROUND(I121*H121,2)</f>
        <v>0</v>
      </c>
      <c r="BL121" s="18" t="s">
        <v>118</v>
      </c>
      <c r="BM121" s="230" t="s">
        <v>209</v>
      </c>
    </row>
    <row r="122" spans="1:51" s="13" customFormat="1" ht="12">
      <c r="A122" s="13"/>
      <c r="B122" s="232"/>
      <c r="C122" s="233"/>
      <c r="D122" s="234" t="s">
        <v>120</v>
      </c>
      <c r="E122" s="235" t="s">
        <v>21</v>
      </c>
      <c r="F122" s="236" t="s">
        <v>210</v>
      </c>
      <c r="G122" s="233"/>
      <c r="H122" s="237">
        <v>18</v>
      </c>
      <c r="I122" s="238"/>
      <c r="J122" s="233"/>
      <c r="K122" s="233"/>
      <c r="L122" s="239"/>
      <c r="M122" s="240"/>
      <c r="N122" s="241"/>
      <c r="O122" s="241"/>
      <c r="P122" s="241"/>
      <c r="Q122" s="241"/>
      <c r="R122" s="241"/>
      <c r="S122" s="241"/>
      <c r="T122" s="24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3" t="s">
        <v>120</v>
      </c>
      <c r="AU122" s="243" t="s">
        <v>83</v>
      </c>
      <c r="AV122" s="13" t="s">
        <v>83</v>
      </c>
      <c r="AW122" s="13" t="s">
        <v>34</v>
      </c>
      <c r="AX122" s="13" t="s">
        <v>81</v>
      </c>
      <c r="AY122" s="243" t="s">
        <v>111</v>
      </c>
    </row>
    <row r="123" spans="1:65" s="2" customFormat="1" ht="21.75" customHeight="1">
      <c r="A123" s="39"/>
      <c r="B123" s="40"/>
      <c r="C123" s="219" t="s">
        <v>211</v>
      </c>
      <c r="D123" s="219" t="s">
        <v>114</v>
      </c>
      <c r="E123" s="220" t="s">
        <v>212</v>
      </c>
      <c r="F123" s="221" t="s">
        <v>213</v>
      </c>
      <c r="G123" s="222" t="s">
        <v>166</v>
      </c>
      <c r="H123" s="223">
        <v>150</v>
      </c>
      <c r="I123" s="224"/>
      <c r="J123" s="225">
        <f>ROUND(I123*H123,2)</f>
        <v>0</v>
      </c>
      <c r="K123" s="221" t="s">
        <v>167</v>
      </c>
      <c r="L123" s="45"/>
      <c r="M123" s="226" t="s">
        <v>21</v>
      </c>
      <c r="N123" s="227" t="s">
        <v>44</v>
      </c>
      <c r="O123" s="85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118</v>
      </c>
      <c r="AT123" s="230" t="s">
        <v>114</v>
      </c>
      <c r="AU123" s="230" t="s">
        <v>83</v>
      </c>
      <c r="AY123" s="18" t="s">
        <v>111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81</v>
      </c>
      <c r="BK123" s="231">
        <f>ROUND(I123*H123,2)</f>
        <v>0</v>
      </c>
      <c r="BL123" s="18" t="s">
        <v>118</v>
      </c>
      <c r="BM123" s="230" t="s">
        <v>214</v>
      </c>
    </row>
    <row r="124" spans="1:51" s="13" customFormat="1" ht="12">
      <c r="A124" s="13"/>
      <c r="B124" s="232"/>
      <c r="C124" s="233"/>
      <c r="D124" s="234" t="s">
        <v>120</v>
      </c>
      <c r="E124" s="235" t="s">
        <v>21</v>
      </c>
      <c r="F124" s="236" t="s">
        <v>215</v>
      </c>
      <c r="G124" s="233"/>
      <c r="H124" s="237">
        <v>150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120</v>
      </c>
      <c r="AU124" s="243" t="s">
        <v>83</v>
      </c>
      <c r="AV124" s="13" t="s">
        <v>83</v>
      </c>
      <c r="AW124" s="13" t="s">
        <v>34</v>
      </c>
      <c r="AX124" s="13" t="s">
        <v>81</v>
      </c>
      <c r="AY124" s="243" t="s">
        <v>111</v>
      </c>
    </row>
    <row r="125" spans="1:65" s="2" customFormat="1" ht="16.5" customHeight="1">
      <c r="A125" s="39"/>
      <c r="B125" s="40"/>
      <c r="C125" s="219" t="s">
        <v>216</v>
      </c>
      <c r="D125" s="219" t="s">
        <v>114</v>
      </c>
      <c r="E125" s="220" t="s">
        <v>217</v>
      </c>
      <c r="F125" s="221" t="s">
        <v>218</v>
      </c>
      <c r="G125" s="222" t="s">
        <v>166</v>
      </c>
      <c r="H125" s="223">
        <v>10.36</v>
      </c>
      <c r="I125" s="224"/>
      <c r="J125" s="225">
        <f>ROUND(I125*H125,2)</f>
        <v>0</v>
      </c>
      <c r="K125" s="221" t="s">
        <v>167</v>
      </c>
      <c r="L125" s="45"/>
      <c r="M125" s="226" t="s">
        <v>21</v>
      </c>
      <c r="N125" s="227" t="s">
        <v>44</v>
      </c>
      <c r="O125" s="85"/>
      <c r="P125" s="228">
        <f>O125*H125</f>
        <v>0</v>
      </c>
      <c r="Q125" s="228">
        <v>0.04984</v>
      </c>
      <c r="R125" s="228">
        <f>Q125*H125</f>
        <v>0.5163424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118</v>
      </c>
      <c r="AT125" s="230" t="s">
        <v>114</v>
      </c>
      <c r="AU125" s="230" t="s">
        <v>83</v>
      </c>
      <c r="AY125" s="18" t="s">
        <v>111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81</v>
      </c>
      <c r="BK125" s="231">
        <f>ROUND(I125*H125,2)</f>
        <v>0</v>
      </c>
      <c r="BL125" s="18" t="s">
        <v>118</v>
      </c>
      <c r="BM125" s="230" t="s">
        <v>219</v>
      </c>
    </row>
    <row r="126" spans="1:51" s="13" customFormat="1" ht="12">
      <c r="A126" s="13"/>
      <c r="B126" s="232"/>
      <c r="C126" s="233"/>
      <c r="D126" s="234" t="s">
        <v>120</v>
      </c>
      <c r="E126" s="235" t="s">
        <v>21</v>
      </c>
      <c r="F126" s="236" t="s">
        <v>220</v>
      </c>
      <c r="G126" s="233"/>
      <c r="H126" s="237">
        <v>10.36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120</v>
      </c>
      <c r="AU126" s="243" t="s">
        <v>83</v>
      </c>
      <c r="AV126" s="13" t="s">
        <v>83</v>
      </c>
      <c r="AW126" s="13" t="s">
        <v>34</v>
      </c>
      <c r="AX126" s="13" t="s">
        <v>81</v>
      </c>
      <c r="AY126" s="243" t="s">
        <v>111</v>
      </c>
    </row>
    <row r="127" spans="1:63" s="12" customFormat="1" ht="22.8" customHeight="1">
      <c r="A127" s="12"/>
      <c r="B127" s="203"/>
      <c r="C127" s="204"/>
      <c r="D127" s="205" t="s">
        <v>72</v>
      </c>
      <c r="E127" s="217" t="s">
        <v>191</v>
      </c>
      <c r="F127" s="217" t="s">
        <v>221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SUM(P128:P143)</f>
        <v>0</v>
      </c>
      <c r="Q127" s="211"/>
      <c r="R127" s="212">
        <f>SUM(R128:R143)</f>
        <v>0.001824</v>
      </c>
      <c r="S127" s="211"/>
      <c r="T127" s="213">
        <f>SUM(T128:T143)</f>
        <v>1.6846000000000003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81</v>
      </c>
      <c r="AT127" s="215" t="s">
        <v>72</v>
      </c>
      <c r="AU127" s="215" t="s">
        <v>81</v>
      </c>
      <c r="AY127" s="214" t="s">
        <v>111</v>
      </c>
      <c r="BK127" s="216">
        <f>SUM(BK128:BK143)</f>
        <v>0</v>
      </c>
    </row>
    <row r="128" spans="1:65" s="2" customFormat="1" ht="16.5" customHeight="1">
      <c r="A128" s="39"/>
      <c r="B128" s="40"/>
      <c r="C128" s="219" t="s">
        <v>222</v>
      </c>
      <c r="D128" s="219" t="s">
        <v>114</v>
      </c>
      <c r="E128" s="220" t="s">
        <v>223</v>
      </c>
      <c r="F128" s="221" t="s">
        <v>224</v>
      </c>
      <c r="G128" s="222" t="s">
        <v>127</v>
      </c>
      <c r="H128" s="223">
        <v>1</v>
      </c>
      <c r="I128" s="224"/>
      <c r="J128" s="225">
        <f>ROUND(I128*H128,2)</f>
        <v>0</v>
      </c>
      <c r="K128" s="221" t="s">
        <v>21</v>
      </c>
      <c r="L128" s="45"/>
      <c r="M128" s="226" t="s">
        <v>21</v>
      </c>
      <c r="N128" s="227" t="s">
        <v>44</v>
      </c>
      <c r="O128" s="85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118</v>
      </c>
      <c r="AT128" s="230" t="s">
        <v>114</v>
      </c>
      <c r="AU128" s="230" t="s">
        <v>83</v>
      </c>
      <c r="AY128" s="18" t="s">
        <v>111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81</v>
      </c>
      <c r="BK128" s="231">
        <f>ROUND(I128*H128,2)</f>
        <v>0</v>
      </c>
      <c r="BL128" s="18" t="s">
        <v>118</v>
      </c>
      <c r="BM128" s="230" t="s">
        <v>225</v>
      </c>
    </row>
    <row r="129" spans="1:65" s="2" customFormat="1" ht="21.75" customHeight="1">
      <c r="A129" s="39"/>
      <c r="B129" s="40"/>
      <c r="C129" s="219" t="s">
        <v>8</v>
      </c>
      <c r="D129" s="219" t="s">
        <v>114</v>
      </c>
      <c r="E129" s="220" t="s">
        <v>226</v>
      </c>
      <c r="F129" s="221" t="s">
        <v>227</v>
      </c>
      <c r="G129" s="222" t="s">
        <v>166</v>
      </c>
      <c r="H129" s="223">
        <v>150</v>
      </c>
      <c r="I129" s="224"/>
      <c r="J129" s="225">
        <f>ROUND(I129*H129,2)</f>
        <v>0</v>
      </c>
      <c r="K129" s="221" t="s">
        <v>167</v>
      </c>
      <c r="L129" s="45"/>
      <c r="M129" s="226" t="s">
        <v>21</v>
      </c>
      <c r="N129" s="227" t="s">
        <v>44</v>
      </c>
      <c r="O129" s="85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118</v>
      </c>
      <c r="AT129" s="230" t="s">
        <v>114</v>
      </c>
      <c r="AU129" s="230" t="s">
        <v>83</v>
      </c>
      <c r="AY129" s="18" t="s">
        <v>111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81</v>
      </c>
      <c r="BK129" s="231">
        <f>ROUND(I129*H129,2)</f>
        <v>0</v>
      </c>
      <c r="BL129" s="18" t="s">
        <v>118</v>
      </c>
      <c r="BM129" s="230" t="s">
        <v>228</v>
      </c>
    </row>
    <row r="130" spans="1:65" s="2" customFormat="1" ht="16.5" customHeight="1">
      <c r="A130" s="39"/>
      <c r="B130" s="40"/>
      <c r="C130" s="219" t="s">
        <v>229</v>
      </c>
      <c r="D130" s="219" t="s">
        <v>114</v>
      </c>
      <c r="E130" s="220" t="s">
        <v>230</v>
      </c>
      <c r="F130" s="221" t="s">
        <v>231</v>
      </c>
      <c r="G130" s="222" t="s">
        <v>166</v>
      </c>
      <c r="H130" s="223">
        <v>150</v>
      </c>
      <c r="I130" s="224"/>
      <c r="J130" s="225">
        <f>ROUND(I130*H130,2)</f>
        <v>0</v>
      </c>
      <c r="K130" s="221" t="s">
        <v>21</v>
      </c>
      <c r="L130" s="45"/>
      <c r="M130" s="226" t="s">
        <v>21</v>
      </c>
      <c r="N130" s="227" t="s">
        <v>44</v>
      </c>
      <c r="O130" s="85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118</v>
      </c>
      <c r="AT130" s="230" t="s">
        <v>114</v>
      </c>
      <c r="AU130" s="230" t="s">
        <v>83</v>
      </c>
      <c r="AY130" s="18" t="s">
        <v>111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81</v>
      </c>
      <c r="BK130" s="231">
        <f>ROUND(I130*H130,2)</f>
        <v>0</v>
      </c>
      <c r="BL130" s="18" t="s">
        <v>118</v>
      </c>
      <c r="BM130" s="230" t="s">
        <v>232</v>
      </c>
    </row>
    <row r="131" spans="1:65" s="2" customFormat="1" ht="21.75" customHeight="1">
      <c r="A131" s="39"/>
      <c r="B131" s="40"/>
      <c r="C131" s="219" t="s">
        <v>233</v>
      </c>
      <c r="D131" s="219" t="s">
        <v>114</v>
      </c>
      <c r="E131" s="220" t="s">
        <v>234</v>
      </c>
      <c r="F131" s="221" t="s">
        <v>235</v>
      </c>
      <c r="G131" s="222" t="s">
        <v>166</v>
      </c>
      <c r="H131" s="223">
        <v>150</v>
      </c>
      <c r="I131" s="224"/>
      <c r="J131" s="225">
        <f>ROUND(I131*H131,2)</f>
        <v>0</v>
      </c>
      <c r="K131" s="221" t="s">
        <v>167</v>
      </c>
      <c r="L131" s="45"/>
      <c r="M131" s="226" t="s">
        <v>21</v>
      </c>
      <c r="N131" s="227" t="s">
        <v>44</v>
      </c>
      <c r="O131" s="85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118</v>
      </c>
      <c r="AT131" s="230" t="s">
        <v>114</v>
      </c>
      <c r="AU131" s="230" t="s">
        <v>83</v>
      </c>
      <c r="AY131" s="18" t="s">
        <v>111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81</v>
      </c>
      <c r="BK131" s="231">
        <f>ROUND(I131*H131,2)</f>
        <v>0</v>
      </c>
      <c r="BL131" s="18" t="s">
        <v>118</v>
      </c>
      <c r="BM131" s="230" t="s">
        <v>236</v>
      </c>
    </row>
    <row r="132" spans="1:65" s="2" customFormat="1" ht="16.5" customHeight="1">
      <c r="A132" s="39"/>
      <c r="B132" s="40"/>
      <c r="C132" s="219" t="s">
        <v>237</v>
      </c>
      <c r="D132" s="219" t="s">
        <v>114</v>
      </c>
      <c r="E132" s="220" t="s">
        <v>238</v>
      </c>
      <c r="F132" s="221" t="s">
        <v>239</v>
      </c>
      <c r="G132" s="222" t="s">
        <v>166</v>
      </c>
      <c r="H132" s="223">
        <v>150</v>
      </c>
      <c r="I132" s="224"/>
      <c r="J132" s="225">
        <f>ROUND(I132*H132,2)</f>
        <v>0</v>
      </c>
      <c r="K132" s="221" t="s">
        <v>167</v>
      </c>
      <c r="L132" s="45"/>
      <c r="M132" s="226" t="s">
        <v>21</v>
      </c>
      <c r="N132" s="227" t="s">
        <v>44</v>
      </c>
      <c r="O132" s="85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118</v>
      </c>
      <c r="AT132" s="230" t="s">
        <v>114</v>
      </c>
      <c r="AU132" s="230" t="s">
        <v>83</v>
      </c>
      <c r="AY132" s="18" t="s">
        <v>111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81</v>
      </c>
      <c r="BK132" s="231">
        <f>ROUND(I132*H132,2)</f>
        <v>0</v>
      </c>
      <c r="BL132" s="18" t="s">
        <v>118</v>
      </c>
      <c r="BM132" s="230" t="s">
        <v>240</v>
      </c>
    </row>
    <row r="133" spans="1:65" s="2" customFormat="1" ht="16.5" customHeight="1">
      <c r="A133" s="39"/>
      <c r="B133" s="40"/>
      <c r="C133" s="219" t="s">
        <v>241</v>
      </c>
      <c r="D133" s="219" t="s">
        <v>114</v>
      </c>
      <c r="E133" s="220" t="s">
        <v>242</v>
      </c>
      <c r="F133" s="221" t="s">
        <v>243</v>
      </c>
      <c r="G133" s="222" t="s">
        <v>166</v>
      </c>
      <c r="H133" s="223">
        <v>150</v>
      </c>
      <c r="I133" s="224"/>
      <c r="J133" s="225">
        <f>ROUND(I133*H133,2)</f>
        <v>0</v>
      </c>
      <c r="K133" s="221" t="s">
        <v>21</v>
      </c>
      <c r="L133" s="45"/>
      <c r="M133" s="226" t="s">
        <v>21</v>
      </c>
      <c r="N133" s="227" t="s">
        <v>44</v>
      </c>
      <c r="O133" s="85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118</v>
      </c>
      <c r="AT133" s="230" t="s">
        <v>114</v>
      </c>
      <c r="AU133" s="230" t="s">
        <v>83</v>
      </c>
      <c r="AY133" s="18" t="s">
        <v>111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81</v>
      </c>
      <c r="BK133" s="231">
        <f>ROUND(I133*H133,2)</f>
        <v>0</v>
      </c>
      <c r="BL133" s="18" t="s">
        <v>118</v>
      </c>
      <c r="BM133" s="230" t="s">
        <v>244</v>
      </c>
    </row>
    <row r="134" spans="1:65" s="2" customFormat="1" ht="16.5" customHeight="1">
      <c r="A134" s="39"/>
      <c r="B134" s="40"/>
      <c r="C134" s="219" t="s">
        <v>245</v>
      </c>
      <c r="D134" s="219" t="s">
        <v>114</v>
      </c>
      <c r="E134" s="220" t="s">
        <v>246</v>
      </c>
      <c r="F134" s="221" t="s">
        <v>247</v>
      </c>
      <c r="G134" s="222" t="s">
        <v>166</v>
      </c>
      <c r="H134" s="223">
        <v>150</v>
      </c>
      <c r="I134" s="224"/>
      <c r="J134" s="225">
        <f>ROUND(I134*H134,2)</f>
        <v>0</v>
      </c>
      <c r="K134" s="221" t="s">
        <v>167</v>
      </c>
      <c r="L134" s="45"/>
      <c r="M134" s="226" t="s">
        <v>21</v>
      </c>
      <c r="N134" s="227" t="s">
        <v>44</v>
      </c>
      <c r="O134" s="85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118</v>
      </c>
      <c r="AT134" s="230" t="s">
        <v>114</v>
      </c>
      <c r="AU134" s="230" t="s">
        <v>83</v>
      </c>
      <c r="AY134" s="18" t="s">
        <v>111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81</v>
      </c>
      <c r="BK134" s="231">
        <f>ROUND(I134*H134,2)</f>
        <v>0</v>
      </c>
      <c r="BL134" s="18" t="s">
        <v>118</v>
      </c>
      <c r="BM134" s="230" t="s">
        <v>248</v>
      </c>
    </row>
    <row r="135" spans="1:65" s="2" customFormat="1" ht="16.5" customHeight="1">
      <c r="A135" s="39"/>
      <c r="B135" s="40"/>
      <c r="C135" s="219" t="s">
        <v>7</v>
      </c>
      <c r="D135" s="219" t="s">
        <v>114</v>
      </c>
      <c r="E135" s="220" t="s">
        <v>249</v>
      </c>
      <c r="F135" s="221" t="s">
        <v>250</v>
      </c>
      <c r="G135" s="222" t="s">
        <v>188</v>
      </c>
      <c r="H135" s="223">
        <v>6</v>
      </c>
      <c r="I135" s="224"/>
      <c r="J135" s="225">
        <f>ROUND(I135*H135,2)</f>
        <v>0</v>
      </c>
      <c r="K135" s="221" t="s">
        <v>167</v>
      </c>
      <c r="L135" s="45"/>
      <c r="M135" s="226" t="s">
        <v>21</v>
      </c>
      <c r="N135" s="227" t="s">
        <v>44</v>
      </c>
      <c r="O135" s="85"/>
      <c r="P135" s="228">
        <f>O135*H135</f>
        <v>0</v>
      </c>
      <c r="Q135" s="228">
        <v>0</v>
      </c>
      <c r="R135" s="228">
        <f>Q135*H135</f>
        <v>0</v>
      </c>
      <c r="S135" s="228">
        <v>0.16</v>
      </c>
      <c r="T135" s="229">
        <f>S135*H135</f>
        <v>0.96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118</v>
      </c>
      <c r="AT135" s="230" t="s">
        <v>114</v>
      </c>
      <c r="AU135" s="230" t="s">
        <v>83</v>
      </c>
      <c r="AY135" s="18" t="s">
        <v>111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81</v>
      </c>
      <c r="BK135" s="231">
        <f>ROUND(I135*H135,2)</f>
        <v>0</v>
      </c>
      <c r="BL135" s="18" t="s">
        <v>118</v>
      </c>
      <c r="BM135" s="230" t="s">
        <v>251</v>
      </c>
    </row>
    <row r="136" spans="1:65" s="2" customFormat="1" ht="21.75" customHeight="1">
      <c r="A136" s="39"/>
      <c r="B136" s="40"/>
      <c r="C136" s="219" t="s">
        <v>252</v>
      </c>
      <c r="D136" s="219" t="s">
        <v>114</v>
      </c>
      <c r="E136" s="220" t="s">
        <v>253</v>
      </c>
      <c r="F136" s="221" t="s">
        <v>254</v>
      </c>
      <c r="G136" s="222" t="s">
        <v>166</v>
      </c>
      <c r="H136" s="223">
        <v>9.8</v>
      </c>
      <c r="I136" s="224"/>
      <c r="J136" s="225">
        <f>ROUND(I136*H136,2)</f>
        <v>0</v>
      </c>
      <c r="K136" s="221" t="s">
        <v>167</v>
      </c>
      <c r="L136" s="45"/>
      <c r="M136" s="226" t="s">
        <v>21</v>
      </c>
      <c r="N136" s="227" t="s">
        <v>44</v>
      </c>
      <c r="O136" s="85"/>
      <c r="P136" s="228">
        <f>O136*H136</f>
        <v>0</v>
      </c>
      <c r="Q136" s="228">
        <v>0</v>
      </c>
      <c r="R136" s="228">
        <f>Q136*H136</f>
        <v>0</v>
      </c>
      <c r="S136" s="228">
        <v>0.055</v>
      </c>
      <c r="T136" s="229">
        <f>S136*H136</f>
        <v>0.539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118</v>
      </c>
      <c r="AT136" s="230" t="s">
        <v>114</v>
      </c>
      <c r="AU136" s="230" t="s">
        <v>83</v>
      </c>
      <c r="AY136" s="18" t="s">
        <v>111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81</v>
      </c>
      <c r="BK136" s="231">
        <f>ROUND(I136*H136,2)</f>
        <v>0</v>
      </c>
      <c r="BL136" s="18" t="s">
        <v>118</v>
      </c>
      <c r="BM136" s="230" t="s">
        <v>255</v>
      </c>
    </row>
    <row r="137" spans="1:51" s="13" customFormat="1" ht="12">
      <c r="A137" s="13"/>
      <c r="B137" s="232"/>
      <c r="C137" s="233"/>
      <c r="D137" s="234" t="s">
        <v>120</v>
      </c>
      <c r="E137" s="235" t="s">
        <v>21</v>
      </c>
      <c r="F137" s="236" t="s">
        <v>170</v>
      </c>
      <c r="G137" s="233"/>
      <c r="H137" s="237">
        <v>9.8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120</v>
      </c>
      <c r="AU137" s="243" t="s">
        <v>83</v>
      </c>
      <c r="AV137" s="13" t="s">
        <v>83</v>
      </c>
      <c r="AW137" s="13" t="s">
        <v>34</v>
      </c>
      <c r="AX137" s="13" t="s">
        <v>81</v>
      </c>
      <c r="AY137" s="243" t="s">
        <v>111</v>
      </c>
    </row>
    <row r="138" spans="1:65" s="2" customFormat="1" ht="16.5" customHeight="1">
      <c r="A138" s="39"/>
      <c r="B138" s="40"/>
      <c r="C138" s="219" t="s">
        <v>256</v>
      </c>
      <c r="D138" s="219" t="s">
        <v>114</v>
      </c>
      <c r="E138" s="220" t="s">
        <v>257</v>
      </c>
      <c r="F138" s="221" t="s">
        <v>258</v>
      </c>
      <c r="G138" s="222" t="s">
        <v>188</v>
      </c>
      <c r="H138" s="223">
        <v>28</v>
      </c>
      <c r="I138" s="224"/>
      <c r="J138" s="225">
        <f>ROUND(I138*H138,2)</f>
        <v>0</v>
      </c>
      <c r="K138" s="221" t="s">
        <v>167</v>
      </c>
      <c r="L138" s="45"/>
      <c r="M138" s="226" t="s">
        <v>21</v>
      </c>
      <c r="N138" s="227" t="s">
        <v>44</v>
      </c>
      <c r="O138" s="85"/>
      <c r="P138" s="228">
        <f>O138*H138</f>
        <v>0</v>
      </c>
      <c r="Q138" s="228">
        <v>0</v>
      </c>
      <c r="R138" s="228">
        <f>Q138*H138</f>
        <v>0</v>
      </c>
      <c r="S138" s="228">
        <v>0.005</v>
      </c>
      <c r="T138" s="229">
        <f>S138*H138</f>
        <v>0.14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118</v>
      </c>
      <c r="AT138" s="230" t="s">
        <v>114</v>
      </c>
      <c r="AU138" s="230" t="s">
        <v>83</v>
      </c>
      <c r="AY138" s="18" t="s">
        <v>111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81</v>
      </c>
      <c r="BK138" s="231">
        <f>ROUND(I138*H138,2)</f>
        <v>0</v>
      </c>
      <c r="BL138" s="18" t="s">
        <v>118</v>
      </c>
      <c r="BM138" s="230" t="s">
        <v>259</v>
      </c>
    </row>
    <row r="139" spans="1:51" s="13" customFormat="1" ht="12">
      <c r="A139" s="13"/>
      <c r="B139" s="232"/>
      <c r="C139" s="233"/>
      <c r="D139" s="234" t="s">
        <v>120</v>
      </c>
      <c r="E139" s="235" t="s">
        <v>21</v>
      </c>
      <c r="F139" s="236" t="s">
        <v>260</v>
      </c>
      <c r="G139" s="233"/>
      <c r="H139" s="237">
        <v>28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120</v>
      </c>
      <c r="AU139" s="243" t="s">
        <v>83</v>
      </c>
      <c r="AV139" s="13" t="s">
        <v>83</v>
      </c>
      <c r="AW139" s="13" t="s">
        <v>34</v>
      </c>
      <c r="AX139" s="13" t="s">
        <v>81</v>
      </c>
      <c r="AY139" s="243" t="s">
        <v>111</v>
      </c>
    </row>
    <row r="140" spans="1:65" s="2" customFormat="1" ht="16.5" customHeight="1">
      <c r="A140" s="39"/>
      <c r="B140" s="40"/>
      <c r="C140" s="219" t="s">
        <v>261</v>
      </c>
      <c r="D140" s="219" t="s">
        <v>114</v>
      </c>
      <c r="E140" s="220" t="s">
        <v>262</v>
      </c>
      <c r="F140" s="221" t="s">
        <v>263</v>
      </c>
      <c r="G140" s="222" t="s">
        <v>188</v>
      </c>
      <c r="H140" s="223">
        <v>45.6</v>
      </c>
      <c r="I140" s="224"/>
      <c r="J140" s="225">
        <f>ROUND(I140*H140,2)</f>
        <v>0</v>
      </c>
      <c r="K140" s="221" t="s">
        <v>167</v>
      </c>
      <c r="L140" s="45"/>
      <c r="M140" s="226" t="s">
        <v>21</v>
      </c>
      <c r="N140" s="227" t="s">
        <v>44</v>
      </c>
      <c r="O140" s="85"/>
      <c r="P140" s="228">
        <f>O140*H140</f>
        <v>0</v>
      </c>
      <c r="Q140" s="228">
        <v>4E-05</v>
      </c>
      <c r="R140" s="228">
        <f>Q140*H140</f>
        <v>0.001824</v>
      </c>
      <c r="S140" s="228">
        <v>0.001</v>
      </c>
      <c r="T140" s="229">
        <f>S140*H140</f>
        <v>0.0456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118</v>
      </c>
      <c r="AT140" s="230" t="s">
        <v>114</v>
      </c>
      <c r="AU140" s="230" t="s">
        <v>83</v>
      </c>
      <c r="AY140" s="18" t="s">
        <v>111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81</v>
      </c>
      <c r="BK140" s="231">
        <f>ROUND(I140*H140,2)</f>
        <v>0</v>
      </c>
      <c r="BL140" s="18" t="s">
        <v>118</v>
      </c>
      <c r="BM140" s="230" t="s">
        <v>264</v>
      </c>
    </row>
    <row r="141" spans="1:51" s="13" customFormat="1" ht="12">
      <c r="A141" s="13"/>
      <c r="B141" s="232"/>
      <c r="C141" s="233"/>
      <c r="D141" s="234" t="s">
        <v>120</v>
      </c>
      <c r="E141" s="235" t="s">
        <v>21</v>
      </c>
      <c r="F141" s="236" t="s">
        <v>265</v>
      </c>
      <c r="G141" s="233"/>
      <c r="H141" s="237">
        <v>45.6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120</v>
      </c>
      <c r="AU141" s="243" t="s">
        <v>83</v>
      </c>
      <c r="AV141" s="13" t="s">
        <v>83</v>
      </c>
      <c r="AW141" s="13" t="s">
        <v>34</v>
      </c>
      <c r="AX141" s="13" t="s">
        <v>81</v>
      </c>
      <c r="AY141" s="243" t="s">
        <v>111</v>
      </c>
    </row>
    <row r="142" spans="1:65" s="2" customFormat="1" ht="16.5" customHeight="1">
      <c r="A142" s="39"/>
      <c r="B142" s="40"/>
      <c r="C142" s="219" t="s">
        <v>266</v>
      </c>
      <c r="D142" s="219" t="s">
        <v>114</v>
      </c>
      <c r="E142" s="220" t="s">
        <v>267</v>
      </c>
      <c r="F142" s="221" t="s">
        <v>268</v>
      </c>
      <c r="G142" s="222" t="s">
        <v>188</v>
      </c>
      <c r="H142" s="223">
        <v>57.1</v>
      </c>
      <c r="I142" s="224"/>
      <c r="J142" s="225">
        <f>ROUND(I142*H142,2)</f>
        <v>0</v>
      </c>
      <c r="K142" s="221" t="s">
        <v>21</v>
      </c>
      <c r="L142" s="45"/>
      <c r="M142" s="226" t="s">
        <v>21</v>
      </c>
      <c r="N142" s="227" t="s">
        <v>44</v>
      </c>
      <c r="O142" s="85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118</v>
      </c>
      <c r="AT142" s="230" t="s">
        <v>114</v>
      </c>
      <c r="AU142" s="230" t="s">
        <v>83</v>
      </c>
      <c r="AY142" s="18" t="s">
        <v>111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81</v>
      </c>
      <c r="BK142" s="231">
        <f>ROUND(I142*H142,2)</f>
        <v>0</v>
      </c>
      <c r="BL142" s="18" t="s">
        <v>118</v>
      </c>
      <c r="BM142" s="230" t="s">
        <v>269</v>
      </c>
    </row>
    <row r="143" spans="1:51" s="13" customFormat="1" ht="12">
      <c r="A143" s="13"/>
      <c r="B143" s="232"/>
      <c r="C143" s="233"/>
      <c r="D143" s="234" t="s">
        <v>120</v>
      </c>
      <c r="E143" s="235" t="s">
        <v>21</v>
      </c>
      <c r="F143" s="236" t="s">
        <v>270</v>
      </c>
      <c r="G143" s="233"/>
      <c r="H143" s="237">
        <v>57.1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120</v>
      </c>
      <c r="AU143" s="243" t="s">
        <v>83</v>
      </c>
      <c r="AV143" s="13" t="s">
        <v>83</v>
      </c>
      <c r="AW143" s="13" t="s">
        <v>34</v>
      </c>
      <c r="AX143" s="13" t="s">
        <v>81</v>
      </c>
      <c r="AY143" s="243" t="s">
        <v>111</v>
      </c>
    </row>
    <row r="144" spans="1:63" s="12" customFormat="1" ht="22.8" customHeight="1">
      <c r="A144" s="12"/>
      <c r="B144" s="203"/>
      <c r="C144" s="204"/>
      <c r="D144" s="205" t="s">
        <v>72</v>
      </c>
      <c r="E144" s="217" t="s">
        <v>271</v>
      </c>
      <c r="F144" s="217" t="s">
        <v>272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SUM(P145:P148)</f>
        <v>0</v>
      </c>
      <c r="Q144" s="211"/>
      <c r="R144" s="212">
        <f>SUM(R145:R148)</f>
        <v>0</v>
      </c>
      <c r="S144" s="211"/>
      <c r="T144" s="213">
        <f>SUM(T145:T148)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81</v>
      </c>
      <c r="AT144" s="215" t="s">
        <v>72</v>
      </c>
      <c r="AU144" s="215" t="s">
        <v>81</v>
      </c>
      <c r="AY144" s="214" t="s">
        <v>111</v>
      </c>
      <c r="BK144" s="216">
        <f>SUM(BK145:BK148)</f>
        <v>0</v>
      </c>
    </row>
    <row r="145" spans="1:65" s="2" customFormat="1" ht="21.75" customHeight="1">
      <c r="A145" s="39"/>
      <c r="B145" s="40"/>
      <c r="C145" s="219" t="s">
        <v>273</v>
      </c>
      <c r="D145" s="219" t="s">
        <v>114</v>
      </c>
      <c r="E145" s="220" t="s">
        <v>274</v>
      </c>
      <c r="F145" s="221" t="s">
        <v>275</v>
      </c>
      <c r="G145" s="222" t="s">
        <v>276</v>
      </c>
      <c r="H145" s="223">
        <v>1.753</v>
      </c>
      <c r="I145" s="224"/>
      <c r="J145" s="225">
        <f>ROUND(I145*H145,2)</f>
        <v>0</v>
      </c>
      <c r="K145" s="221" t="s">
        <v>167</v>
      </c>
      <c r="L145" s="45"/>
      <c r="M145" s="226" t="s">
        <v>21</v>
      </c>
      <c r="N145" s="227" t="s">
        <v>44</v>
      </c>
      <c r="O145" s="85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118</v>
      </c>
      <c r="AT145" s="230" t="s">
        <v>114</v>
      </c>
      <c r="AU145" s="230" t="s">
        <v>83</v>
      </c>
      <c r="AY145" s="18" t="s">
        <v>111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81</v>
      </c>
      <c r="BK145" s="231">
        <f>ROUND(I145*H145,2)</f>
        <v>0</v>
      </c>
      <c r="BL145" s="18" t="s">
        <v>118</v>
      </c>
      <c r="BM145" s="230" t="s">
        <v>277</v>
      </c>
    </row>
    <row r="146" spans="1:65" s="2" customFormat="1" ht="16.5" customHeight="1">
      <c r="A146" s="39"/>
      <c r="B146" s="40"/>
      <c r="C146" s="219" t="s">
        <v>278</v>
      </c>
      <c r="D146" s="219" t="s">
        <v>114</v>
      </c>
      <c r="E146" s="220" t="s">
        <v>279</v>
      </c>
      <c r="F146" s="221" t="s">
        <v>280</v>
      </c>
      <c r="G146" s="222" t="s">
        <v>276</v>
      </c>
      <c r="H146" s="223">
        <v>1.753</v>
      </c>
      <c r="I146" s="224"/>
      <c r="J146" s="225">
        <f>ROUND(I146*H146,2)</f>
        <v>0</v>
      </c>
      <c r="K146" s="221" t="s">
        <v>167</v>
      </c>
      <c r="L146" s="45"/>
      <c r="M146" s="226" t="s">
        <v>21</v>
      </c>
      <c r="N146" s="227" t="s">
        <v>44</v>
      </c>
      <c r="O146" s="85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118</v>
      </c>
      <c r="AT146" s="230" t="s">
        <v>114</v>
      </c>
      <c r="AU146" s="230" t="s">
        <v>83</v>
      </c>
      <c r="AY146" s="18" t="s">
        <v>111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81</v>
      </c>
      <c r="BK146" s="231">
        <f>ROUND(I146*H146,2)</f>
        <v>0</v>
      </c>
      <c r="BL146" s="18" t="s">
        <v>118</v>
      </c>
      <c r="BM146" s="230" t="s">
        <v>281</v>
      </c>
    </row>
    <row r="147" spans="1:65" s="2" customFormat="1" ht="16.5" customHeight="1">
      <c r="A147" s="39"/>
      <c r="B147" s="40"/>
      <c r="C147" s="219" t="s">
        <v>282</v>
      </c>
      <c r="D147" s="219" t="s">
        <v>114</v>
      </c>
      <c r="E147" s="220" t="s">
        <v>283</v>
      </c>
      <c r="F147" s="221" t="s">
        <v>284</v>
      </c>
      <c r="G147" s="222" t="s">
        <v>276</v>
      </c>
      <c r="H147" s="223">
        <v>1.753</v>
      </c>
      <c r="I147" s="224"/>
      <c r="J147" s="225">
        <f>ROUND(I147*H147,2)</f>
        <v>0</v>
      </c>
      <c r="K147" s="221" t="s">
        <v>21</v>
      </c>
      <c r="L147" s="45"/>
      <c r="M147" s="226" t="s">
        <v>21</v>
      </c>
      <c r="N147" s="227" t="s">
        <v>44</v>
      </c>
      <c r="O147" s="85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118</v>
      </c>
      <c r="AT147" s="230" t="s">
        <v>114</v>
      </c>
      <c r="AU147" s="230" t="s">
        <v>83</v>
      </c>
      <c r="AY147" s="18" t="s">
        <v>111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81</v>
      </c>
      <c r="BK147" s="231">
        <f>ROUND(I147*H147,2)</f>
        <v>0</v>
      </c>
      <c r="BL147" s="18" t="s">
        <v>118</v>
      </c>
      <c r="BM147" s="230" t="s">
        <v>285</v>
      </c>
    </row>
    <row r="148" spans="1:65" s="2" customFormat="1" ht="16.5" customHeight="1">
      <c r="A148" s="39"/>
      <c r="B148" s="40"/>
      <c r="C148" s="219" t="s">
        <v>286</v>
      </c>
      <c r="D148" s="219" t="s">
        <v>114</v>
      </c>
      <c r="E148" s="220" t="s">
        <v>287</v>
      </c>
      <c r="F148" s="221" t="s">
        <v>288</v>
      </c>
      <c r="G148" s="222" t="s">
        <v>276</v>
      </c>
      <c r="H148" s="223">
        <v>1.753</v>
      </c>
      <c r="I148" s="224"/>
      <c r="J148" s="225">
        <f>ROUND(I148*H148,2)</f>
        <v>0</v>
      </c>
      <c r="K148" s="221" t="s">
        <v>21</v>
      </c>
      <c r="L148" s="45"/>
      <c r="M148" s="226" t="s">
        <v>21</v>
      </c>
      <c r="N148" s="227" t="s">
        <v>44</v>
      </c>
      <c r="O148" s="85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118</v>
      </c>
      <c r="AT148" s="230" t="s">
        <v>114</v>
      </c>
      <c r="AU148" s="230" t="s">
        <v>83</v>
      </c>
      <c r="AY148" s="18" t="s">
        <v>111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81</v>
      </c>
      <c r="BK148" s="231">
        <f>ROUND(I148*H148,2)</f>
        <v>0</v>
      </c>
      <c r="BL148" s="18" t="s">
        <v>118</v>
      </c>
      <c r="BM148" s="230" t="s">
        <v>289</v>
      </c>
    </row>
    <row r="149" spans="1:63" s="12" customFormat="1" ht="22.8" customHeight="1">
      <c r="A149" s="12"/>
      <c r="B149" s="203"/>
      <c r="C149" s="204"/>
      <c r="D149" s="205" t="s">
        <v>72</v>
      </c>
      <c r="E149" s="217" t="s">
        <v>290</v>
      </c>
      <c r="F149" s="217" t="s">
        <v>291</v>
      </c>
      <c r="G149" s="204"/>
      <c r="H149" s="204"/>
      <c r="I149" s="207"/>
      <c r="J149" s="218">
        <f>BK149</f>
        <v>0</v>
      </c>
      <c r="K149" s="204"/>
      <c r="L149" s="209"/>
      <c r="M149" s="210"/>
      <c r="N149" s="211"/>
      <c r="O149" s="211"/>
      <c r="P149" s="212">
        <f>P150</f>
        <v>0</v>
      </c>
      <c r="Q149" s="211"/>
      <c r="R149" s="212">
        <f>R150</f>
        <v>0</v>
      </c>
      <c r="S149" s="211"/>
      <c r="T149" s="213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4" t="s">
        <v>81</v>
      </c>
      <c r="AT149" s="215" t="s">
        <v>72</v>
      </c>
      <c r="AU149" s="215" t="s">
        <v>81</v>
      </c>
      <c r="AY149" s="214" t="s">
        <v>111</v>
      </c>
      <c r="BK149" s="216">
        <f>BK150</f>
        <v>0</v>
      </c>
    </row>
    <row r="150" spans="1:65" s="2" customFormat="1" ht="21.75" customHeight="1">
      <c r="A150" s="39"/>
      <c r="B150" s="40"/>
      <c r="C150" s="219" t="s">
        <v>292</v>
      </c>
      <c r="D150" s="219" t="s">
        <v>114</v>
      </c>
      <c r="E150" s="220" t="s">
        <v>293</v>
      </c>
      <c r="F150" s="221" t="s">
        <v>294</v>
      </c>
      <c r="G150" s="222" t="s">
        <v>276</v>
      </c>
      <c r="H150" s="223">
        <v>2.681</v>
      </c>
      <c r="I150" s="224"/>
      <c r="J150" s="225">
        <f>ROUND(I150*H150,2)</f>
        <v>0</v>
      </c>
      <c r="K150" s="221" t="s">
        <v>167</v>
      </c>
      <c r="L150" s="45"/>
      <c r="M150" s="226" t="s">
        <v>21</v>
      </c>
      <c r="N150" s="227" t="s">
        <v>44</v>
      </c>
      <c r="O150" s="85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118</v>
      </c>
      <c r="AT150" s="230" t="s">
        <v>114</v>
      </c>
      <c r="AU150" s="230" t="s">
        <v>83</v>
      </c>
      <c r="AY150" s="18" t="s">
        <v>111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81</v>
      </c>
      <c r="BK150" s="231">
        <f>ROUND(I150*H150,2)</f>
        <v>0</v>
      </c>
      <c r="BL150" s="18" t="s">
        <v>118</v>
      </c>
      <c r="BM150" s="230" t="s">
        <v>295</v>
      </c>
    </row>
    <row r="151" spans="1:63" s="12" customFormat="1" ht="25.9" customHeight="1">
      <c r="A151" s="12"/>
      <c r="B151" s="203"/>
      <c r="C151" s="204"/>
      <c r="D151" s="205" t="s">
        <v>72</v>
      </c>
      <c r="E151" s="206" t="s">
        <v>296</v>
      </c>
      <c r="F151" s="206" t="s">
        <v>297</v>
      </c>
      <c r="G151" s="204"/>
      <c r="H151" s="204"/>
      <c r="I151" s="207"/>
      <c r="J151" s="208">
        <f>BK151</f>
        <v>0</v>
      </c>
      <c r="K151" s="204"/>
      <c r="L151" s="209"/>
      <c r="M151" s="210"/>
      <c r="N151" s="211"/>
      <c r="O151" s="211"/>
      <c r="P151" s="212">
        <f>P152+P165</f>
        <v>0</v>
      </c>
      <c r="Q151" s="211"/>
      <c r="R151" s="212">
        <f>R152+R165</f>
        <v>0.14143740000000002</v>
      </c>
      <c r="S151" s="211"/>
      <c r="T151" s="213">
        <f>T152+T165</f>
        <v>0.06854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4" t="s">
        <v>83</v>
      </c>
      <c r="AT151" s="215" t="s">
        <v>72</v>
      </c>
      <c r="AU151" s="215" t="s">
        <v>73</v>
      </c>
      <c r="AY151" s="214" t="s">
        <v>111</v>
      </c>
      <c r="BK151" s="216">
        <f>BK152+BK165</f>
        <v>0</v>
      </c>
    </row>
    <row r="152" spans="1:63" s="12" customFormat="1" ht="22.8" customHeight="1">
      <c r="A152" s="12"/>
      <c r="B152" s="203"/>
      <c r="C152" s="204"/>
      <c r="D152" s="205" t="s">
        <v>72</v>
      </c>
      <c r="E152" s="217" t="s">
        <v>298</v>
      </c>
      <c r="F152" s="217" t="s">
        <v>299</v>
      </c>
      <c r="G152" s="204"/>
      <c r="H152" s="204"/>
      <c r="I152" s="207"/>
      <c r="J152" s="218">
        <f>BK152</f>
        <v>0</v>
      </c>
      <c r="K152" s="204"/>
      <c r="L152" s="209"/>
      <c r="M152" s="210"/>
      <c r="N152" s="211"/>
      <c r="O152" s="211"/>
      <c r="P152" s="212">
        <f>SUM(P153:P164)</f>
        <v>0</v>
      </c>
      <c r="Q152" s="211"/>
      <c r="R152" s="212">
        <f>SUM(R153:R164)</f>
        <v>0.12726</v>
      </c>
      <c r="S152" s="211"/>
      <c r="T152" s="213">
        <f>SUM(T153:T164)</f>
        <v>0.06854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4" t="s">
        <v>83</v>
      </c>
      <c r="AT152" s="215" t="s">
        <v>72</v>
      </c>
      <c r="AU152" s="215" t="s">
        <v>81</v>
      </c>
      <c r="AY152" s="214" t="s">
        <v>111</v>
      </c>
      <c r="BK152" s="216">
        <f>SUM(BK153:BK164)</f>
        <v>0</v>
      </c>
    </row>
    <row r="153" spans="1:65" s="2" customFormat="1" ht="16.5" customHeight="1">
      <c r="A153" s="39"/>
      <c r="B153" s="40"/>
      <c r="C153" s="219" t="s">
        <v>300</v>
      </c>
      <c r="D153" s="219" t="s">
        <v>114</v>
      </c>
      <c r="E153" s="220" t="s">
        <v>301</v>
      </c>
      <c r="F153" s="221" t="s">
        <v>302</v>
      </c>
      <c r="G153" s="222" t="s">
        <v>188</v>
      </c>
      <c r="H153" s="223">
        <v>1.2</v>
      </c>
      <c r="I153" s="224"/>
      <c r="J153" s="225">
        <f>ROUND(I153*H153,2)</f>
        <v>0</v>
      </c>
      <c r="K153" s="221" t="s">
        <v>167</v>
      </c>
      <c r="L153" s="45"/>
      <c r="M153" s="226" t="s">
        <v>21</v>
      </c>
      <c r="N153" s="227" t="s">
        <v>44</v>
      </c>
      <c r="O153" s="85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229</v>
      </c>
      <c r="AT153" s="230" t="s">
        <v>114</v>
      </c>
      <c r="AU153" s="230" t="s">
        <v>83</v>
      </c>
      <c r="AY153" s="18" t="s">
        <v>111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81</v>
      </c>
      <c r="BK153" s="231">
        <f>ROUND(I153*H153,2)</f>
        <v>0</v>
      </c>
      <c r="BL153" s="18" t="s">
        <v>229</v>
      </c>
      <c r="BM153" s="230" t="s">
        <v>303</v>
      </c>
    </row>
    <row r="154" spans="1:65" s="2" customFormat="1" ht="16.5" customHeight="1">
      <c r="A154" s="39"/>
      <c r="B154" s="40"/>
      <c r="C154" s="219" t="s">
        <v>304</v>
      </c>
      <c r="D154" s="219" t="s">
        <v>114</v>
      </c>
      <c r="E154" s="220" t="s">
        <v>305</v>
      </c>
      <c r="F154" s="221" t="s">
        <v>306</v>
      </c>
      <c r="G154" s="222" t="s">
        <v>188</v>
      </c>
      <c r="H154" s="223">
        <v>1.2</v>
      </c>
      <c r="I154" s="224"/>
      <c r="J154" s="225">
        <f>ROUND(I154*H154,2)</f>
        <v>0</v>
      </c>
      <c r="K154" s="221" t="s">
        <v>21</v>
      </c>
      <c r="L154" s="45"/>
      <c r="M154" s="226" t="s">
        <v>21</v>
      </c>
      <c r="N154" s="227" t="s">
        <v>44</v>
      </c>
      <c r="O154" s="85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229</v>
      </c>
      <c r="AT154" s="230" t="s">
        <v>114</v>
      </c>
      <c r="AU154" s="230" t="s">
        <v>83</v>
      </c>
      <c r="AY154" s="18" t="s">
        <v>111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81</v>
      </c>
      <c r="BK154" s="231">
        <f>ROUND(I154*H154,2)</f>
        <v>0</v>
      </c>
      <c r="BL154" s="18" t="s">
        <v>229</v>
      </c>
      <c r="BM154" s="230" t="s">
        <v>307</v>
      </c>
    </row>
    <row r="155" spans="1:51" s="13" customFormat="1" ht="12">
      <c r="A155" s="13"/>
      <c r="B155" s="232"/>
      <c r="C155" s="233"/>
      <c r="D155" s="234" t="s">
        <v>120</v>
      </c>
      <c r="E155" s="235" t="s">
        <v>21</v>
      </c>
      <c r="F155" s="236" t="s">
        <v>308</v>
      </c>
      <c r="G155" s="233"/>
      <c r="H155" s="237">
        <v>1.2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120</v>
      </c>
      <c r="AU155" s="243" t="s">
        <v>83</v>
      </c>
      <c r="AV155" s="13" t="s">
        <v>83</v>
      </c>
      <c r="AW155" s="13" t="s">
        <v>34</v>
      </c>
      <c r="AX155" s="13" t="s">
        <v>81</v>
      </c>
      <c r="AY155" s="243" t="s">
        <v>111</v>
      </c>
    </row>
    <row r="156" spans="1:65" s="2" customFormat="1" ht="16.5" customHeight="1">
      <c r="A156" s="39"/>
      <c r="B156" s="40"/>
      <c r="C156" s="219" t="s">
        <v>309</v>
      </c>
      <c r="D156" s="219" t="s">
        <v>114</v>
      </c>
      <c r="E156" s="220" t="s">
        <v>310</v>
      </c>
      <c r="F156" s="221" t="s">
        <v>311</v>
      </c>
      <c r="G156" s="222" t="s">
        <v>188</v>
      </c>
      <c r="H156" s="223">
        <v>6</v>
      </c>
      <c r="I156" s="224"/>
      <c r="J156" s="225">
        <f>ROUND(I156*H156,2)</f>
        <v>0</v>
      </c>
      <c r="K156" s="221" t="s">
        <v>167</v>
      </c>
      <c r="L156" s="45"/>
      <c r="M156" s="226" t="s">
        <v>21</v>
      </c>
      <c r="N156" s="227" t="s">
        <v>44</v>
      </c>
      <c r="O156" s="85"/>
      <c r="P156" s="228">
        <f>O156*H156</f>
        <v>0</v>
      </c>
      <c r="Q156" s="228">
        <v>0</v>
      </c>
      <c r="R156" s="228">
        <f>Q156*H156</f>
        <v>0</v>
      </c>
      <c r="S156" s="228">
        <v>0.00223</v>
      </c>
      <c r="T156" s="229">
        <f>S156*H156</f>
        <v>0.013380000000000001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229</v>
      </c>
      <c r="AT156" s="230" t="s">
        <v>114</v>
      </c>
      <c r="AU156" s="230" t="s">
        <v>83</v>
      </c>
      <c r="AY156" s="18" t="s">
        <v>111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81</v>
      </c>
      <c r="BK156" s="231">
        <f>ROUND(I156*H156,2)</f>
        <v>0</v>
      </c>
      <c r="BL156" s="18" t="s">
        <v>229</v>
      </c>
      <c r="BM156" s="230" t="s">
        <v>312</v>
      </c>
    </row>
    <row r="157" spans="1:65" s="2" customFormat="1" ht="16.5" customHeight="1">
      <c r="A157" s="39"/>
      <c r="B157" s="40"/>
      <c r="C157" s="219" t="s">
        <v>313</v>
      </c>
      <c r="D157" s="219" t="s">
        <v>114</v>
      </c>
      <c r="E157" s="220" t="s">
        <v>314</v>
      </c>
      <c r="F157" s="221" t="s">
        <v>315</v>
      </c>
      <c r="G157" s="222" t="s">
        <v>188</v>
      </c>
      <c r="H157" s="223">
        <v>12</v>
      </c>
      <c r="I157" s="224"/>
      <c r="J157" s="225">
        <f>ROUND(I157*H157,2)</f>
        <v>0</v>
      </c>
      <c r="K157" s="221" t="s">
        <v>167</v>
      </c>
      <c r="L157" s="45"/>
      <c r="M157" s="226" t="s">
        <v>21</v>
      </c>
      <c r="N157" s="227" t="s">
        <v>44</v>
      </c>
      <c r="O157" s="85"/>
      <c r="P157" s="228">
        <f>O157*H157</f>
        <v>0</v>
      </c>
      <c r="Q157" s="228">
        <v>0</v>
      </c>
      <c r="R157" s="228">
        <f>Q157*H157</f>
        <v>0</v>
      </c>
      <c r="S157" s="228">
        <v>0.00394</v>
      </c>
      <c r="T157" s="229">
        <f>S157*H157</f>
        <v>0.04728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229</v>
      </c>
      <c r="AT157" s="230" t="s">
        <v>114</v>
      </c>
      <c r="AU157" s="230" t="s">
        <v>83</v>
      </c>
      <c r="AY157" s="18" t="s">
        <v>111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81</v>
      </c>
      <c r="BK157" s="231">
        <f>ROUND(I157*H157,2)</f>
        <v>0</v>
      </c>
      <c r="BL157" s="18" t="s">
        <v>229</v>
      </c>
      <c r="BM157" s="230" t="s">
        <v>316</v>
      </c>
    </row>
    <row r="158" spans="1:51" s="13" customFormat="1" ht="12">
      <c r="A158" s="13"/>
      <c r="B158" s="232"/>
      <c r="C158" s="233"/>
      <c r="D158" s="234" t="s">
        <v>120</v>
      </c>
      <c r="E158" s="235" t="s">
        <v>21</v>
      </c>
      <c r="F158" s="236" t="s">
        <v>317</v>
      </c>
      <c r="G158" s="233"/>
      <c r="H158" s="237">
        <v>12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120</v>
      </c>
      <c r="AU158" s="243" t="s">
        <v>83</v>
      </c>
      <c r="AV158" s="13" t="s">
        <v>83</v>
      </c>
      <c r="AW158" s="13" t="s">
        <v>34</v>
      </c>
      <c r="AX158" s="13" t="s">
        <v>81</v>
      </c>
      <c r="AY158" s="243" t="s">
        <v>111</v>
      </c>
    </row>
    <row r="159" spans="1:65" s="2" customFormat="1" ht="16.5" customHeight="1">
      <c r="A159" s="39"/>
      <c r="B159" s="40"/>
      <c r="C159" s="219" t="s">
        <v>318</v>
      </c>
      <c r="D159" s="219" t="s">
        <v>114</v>
      </c>
      <c r="E159" s="220" t="s">
        <v>319</v>
      </c>
      <c r="F159" s="221" t="s">
        <v>320</v>
      </c>
      <c r="G159" s="222" t="s">
        <v>127</v>
      </c>
      <c r="H159" s="223">
        <v>2</v>
      </c>
      <c r="I159" s="224"/>
      <c r="J159" s="225">
        <f>ROUND(I159*H159,2)</f>
        <v>0</v>
      </c>
      <c r="K159" s="221" t="s">
        <v>21</v>
      </c>
      <c r="L159" s="45"/>
      <c r="M159" s="226" t="s">
        <v>21</v>
      </c>
      <c r="N159" s="227" t="s">
        <v>44</v>
      </c>
      <c r="O159" s="85"/>
      <c r="P159" s="228">
        <f>O159*H159</f>
        <v>0</v>
      </c>
      <c r="Q159" s="228">
        <v>0</v>
      </c>
      <c r="R159" s="228">
        <f>Q159*H159</f>
        <v>0</v>
      </c>
      <c r="S159" s="228">
        <v>0.00394</v>
      </c>
      <c r="T159" s="229">
        <f>S159*H159</f>
        <v>0.00788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229</v>
      </c>
      <c r="AT159" s="230" t="s">
        <v>114</v>
      </c>
      <c r="AU159" s="230" t="s">
        <v>83</v>
      </c>
      <c r="AY159" s="18" t="s">
        <v>111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81</v>
      </c>
      <c r="BK159" s="231">
        <f>ROUND(I159*H159,2)</f>
        <v>0</v>
      </c>
      <c r="BL159" s="18" t="s">
        <v>229</v>
      </c>
      <c r="BM159" s="230" t="s">
        <v>321</v>
      </c>
    </row>
    <row r="160" spans="1:65" s="2" customFormat="1" ht="21.75" customHeight="1">
      <c r="A160" s="39"/>
      <c r="B160" s="40"/>
      <c r="C160" s="219" t="s">
        <v>322</v>
      </c>
      <c r="D160" s="219" t="s">
        <v>114</v>
      </c>
      <c r="E160" s="220" t="s">
        <v>323</v>
      </c>
      <c r="F160" s="221" t="s">
        <v>324</v>
      </c>
      <c r="G160" s="222" t="s">
        <v>188</v>
      </c>
      <c r="H160" s="223">
        <v>28</v>
      </c>
      <c r="I160" s="224"/>
      <c r="J160" s="225">
        <f>ROUND(I160*H160,2)</f>
        <v>0</v>
      </c>
      <c r="K160" s="221" t="s">
        <v>21</v>
      </c>
      <c r="L160" s="45"/>
      <c r="M160" s="226" t="s">
        <v>21</v>
      </c>
      <c r="N160" s="227" t="s">
        <v>44</v>
      </c>
      <c r="O160" s="85"/>
      <c r="P160" s="228">
        <f>O160*H160</f>
        <v>0</v>
      </c>
      <c r="Q160" s="228">
        <v>0.00453</v>
      </c>
      <c r="R160" s="228">
        <f>Q160*H160</f>
        <v>0.12684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229</v>
      </c>
      <c r="AT160" s="230" t="s">
        <v>114</v>
      </c>
      <c r="AU160" s="230" t="s">
        <v>83</v>
      </c>
      <c r="AY160" s="18" t="s">
        <v>111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81</v>
      </c>
      <c r="BK160" s="231">
        <f>ROUND(I160*H160,2)</f>
        <v>0</v>
      </c>
      <c r="BL160" s="18" t="s">
        <v>229</v>
      </c>
      <c r="BM160" s="230" t="s">
        <v>325</v>
      </c>
    </row>
    <row r="161" spans="1:65" s="2" customFormat="1" ht="21.75" customHeight="1">
      <c r="A161" s="39"/>
      <c r="B161" s="40"/>
      <c r="C161" s="219" t="s">
        <v>326</v>
      </c>
      <c r="D161" s="219" t="s">
        <v>114</v>
      </c>
      <c r="E161" s="220" t="s">
        <v>327</v>
      </c>
      <c r="F161" s="221" t="s">
        <v>328</v>
      </c>
      <c r="G161" s="222" t="s">
        <v>127</v>
      </c>
      <c r="H161" s="223">
        <v>2</v>
      </c>
      <c r="I161" s="224"/>
      <c r="J161" s="225">
        <f>ROUND(I161*H161,2)</f>
        <v>0</v>
      </c>
      <c r="K161" s="221" t="s">
        <v>21</v>
      </c>
      <c r="L161" s="45"/>
      <c r="M161" s="226" t="s">
        <v>21</v>
      </c>
      <c r="N161" s="227" t="s">
        <v>44</v>
      </c>
      <c r="O161" s="85"/>
      <c r="P161" s="228">
        <f>O161*H161</f>
        <v>0</v>
      </c>
      <c r="Q161" s="228">
        <v>0.00021</v>
      </c>
      <c r="R161" s="228">
        <f>Q161*H161</f>
        <v>0.00042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229</v>
      </c>
      <c r="AT161" s="230" t="s">
        <v>114</v>
      </c>
      <c r="AU161" s="230" t="s">
        <v>83</v>
      </c>
      <c r="AY161" s="18" t="s">
        <v>111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81</v>
      </c>
      <c r="BK161" s="231">
        <f>ROUND(I161*H161,2)</f>
        <v>0</v>
      </c>
      <c r="BL161" s="18" t="s">
        <v>229</v>
      </c>
      <c r="BM161" s="230" t="s">
        <v>329</v>
      </c>
    </row>
    <row r="162" spans="1:65" s="2" customFormat="1" ht="16.5" customHeight="1">
      <c r="A162" s="39"/>
      <c r="B162" s="40"/>
      <c r="C162" s="219" t="s">
        <v>330</v>
      </c>
      <c r="D162" s="219" t="s">
        <v>114</v>
      </c>
      <c r="E162" s="220" t="s">
        <v>331</v>
      </c>
      <c r="F162" s="221" t="s">
        <v>332</v>
      </c>
      <c r="G162" s="222" t="s">
        <v>188</v>
      </c>
      <c r="H162" s="223">
        <v>12</v>
      </c>
      <c r="I162" s="224"/>
      <c r="J162" s="225">
        <f>ROUND(I162*H162,2)</f>
        <v>0</v>
      </c>
      <c r="K162" s="221" t="s">
        <v>167</v>
      </c>
      <c r="L162" s="45"/>
      <c r="M162" s="226" t="s">
        <v>21</v>
      </c>
      <c r="N162" s="227" t="s">
        <v>44</v>
      </c>
      <c r="O162" s="85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229</v>
      </c>
      <c r="AT162" s="230" t="s">
        <v>114</v>
      </c>
      <c r="AU162" s="230" t="s">
        <v>83</v>
      </c>
      <c r="AY162" s="18" t="s">
        <v>111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81</v>
      </c>
      <c r="BK162" s="231">
        <f>ROUND(I162*H162,2)</f>
        <v>0</v>
      </c>
      <c r="BL162" s="18" t="s">
        <v>229</v>
      </c>
      <c r="BM162" s="230" t="s">
        <v>333</v>
      </c>
    </row>
    <row r="163" spans="1:65" s="2" customFormat="1" ht="21.75" customHeight="1">
      <c r="A163" s="39"/>
      <c r="B163" s="40"/>
      <c r="C163" s="219" t="s">
        <v>334</v>
      </c>
      <c r="D163" s="219" t="s">
        <v>114</v>
      </c>
      <c r="E163" s="220" t="s">
        <v>335</v>
      </c>
      <c r="F163" s="221" t="s">
        <v>336</v>
      </c>
      <c r="G163" s="222" t="s">
        <v>276</v>
      </c>
      <c r="H163" s="223">
        <v>0.127</v>
      </c>
      <c r="I163" s="224"/>
      <c r="J163" s="225">
        <f>ROUND(I163*H163,2)</f>
        <v>0</v>
      </c>
      <c r="K163" s="221" t="s">
        <v>167</v>
      </c>
      <c r="L163" s="45"/>
      <c r="M163" s="226" t="s">
        <v>21</v>
      </c>
      <c r="N163" s="227" t="s">
        <v>44</v>
      </c>
      <c r="O163" s="85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229</v>
      </c>
      <c r="AT163" s="230" t="s">
        <v>114</v>
      </c>
      <c r="AU163" s="230" t="s">
        <v>83</v>
      </c>
      <c r="AY163" s="18" t="s">
        <v>111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81</v>
      </c>
      <c r="BK163" s="231">
        <f>ROUND(I163*H163,2)</f>
        <v>0</v>
      </c>
      <c r="BL163" s="18" t="s">
        <v>229</v>
      </c>
      <c r="BM163" s="230" t="s">
        <v>337</v>
      </c>
    </row>
    <row r="164" spans="1:65" s="2" customFormat="1" ht="21.75" customHeight="1">
      <c r="A164" s="39"/>
      <c r="B164" s="40"/>
      <c r="C164" s="219" t="s">
        <v>338</v>
      </c>
      <c r="D164" s="219" t="s">
        <v>114</v>
      </c>
      <c r="E164" s="220" t="s">
        <v>339</v>
      </c>
      <c r="F164" s="221" t="s">
        <v>340</v>
      </c>
      <c r="G164" s="222" t="s">
        <v>276</v>
      </c>
      <c r="H164" s="223">
        <v>0.127</v>
      </c>
      <c r="I164" s="224"/>
      <c r="J164" s="225">
        <f>ROUND(I164*H164,2)</f>
        <v>0</v>
      </c>
      <c r="K164" s="221" t="s">
        <v>167</v>
      </c>
      <c r="L164" s="45"/>
      <c r="M164" s="226" t="s">
        <v>21</v>
      </c>
      <c r="N164" s="227" t="s">
        <v>44</v>
      </c>
      <c r="O164" s="85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229</v>
      </c>
      <c r="AT164" s="230" t="s">
        <v>114</v>
      </c>
      <c r="AU164" s="230" t="s">
        <v>83</v>
      </c>
      <c r="AY164" s="18" t="s">
        <v>111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81</v>
      </c>
      <c r="BK164" s="231">
        <f>ROUND(I164*H164,2)</f>
        <v>0</v>
      </c>
      <c r="BL164" s="18" t="s">
        <v>229</v>
      </c>
      <c r="BM164" s="230" t="s">
        <v>341</v>
      </c>
    </row>
    <row r="165" spans="1:63" s="12" customFormat="1" ht="22.8" customHeight="1">
      <c r="A165" s="12"/>
      <c r="B165" s="203"/>
      <c r="C165" s="204"/>
      <c r="D165" s="205" t="s">
        <v>72</v>
      </c>
      <c r="E165" s="217" t="s">
        <v>342</v>
      </c>
      <c r="F165" s="217" t="s">
        <v>343</v>
      </c>
      <c r="G165" s="204"/>
      <c r="H165" s="204"/>
      <c r="I165" s="207"/>
      <c r="J165" s="218">
        <f>BK165</f>
        <v>0</v>
      </c>
      <c r="K165" s="204"/>
      <c r="L165" s="209"/>
      <c r="M165" s="210"/>
      <c r="N165" s="211"/>
      <c r="O165" s="211"/>
      <c r="P165" s="212">
        <f>SUM(P166:P169)</f>
        <v>0</v>
      </c>
      <c r="Q165" s="211"/>
      <c r="R165" s="212">
        <f>SUM(R166:R169)</f>
        <v>0.0141774</v>
      </c>
      <c r="S165" s="211"/>
      <c r="T165" s="213">
        <f>SUM(T166:T169)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4" t="s">
        <v>83</v>
      </c>
      <c r="AT165" s="215" t="s">
        <v>72</v>
      </c>
      <c r="AU165" s="215" t="s">
        <v>81</v>
      </c>
      <c r="AY165" s="214" t="s">
        <v>111</v>
      </c>
      <c r="BK165" s="216">
        <f>SUM(BK166:BK169)</f>
        <v>0</v>
      </c>
    </row>
    <row r="166" spans="1:65" s="2" customFormat="1" ht="16.5" customHeight="1">
      <c r="A166" s="39"/>
      <c r="B166" s="40"/>
      <c r="C166" s="219" t="s">
        <v>344</v>
      </c>
      <c r="D166" s="219" t="s">
        <v>114</v>
      </c>
      <c r="E166" s="220" t="s">
        <v>345</v>
      </c>
      <c r="F166" s="221" t="s">
        <v>346</v>
      </c>
      <c r="G166" s="222" t="s">
        <v>166</v>
      </c>
      <c r="H166" s="223">
        <v>23.629</v>
      </c>
      <c r="I166" s="224"/>
      <c r="J166" s="225">
        <f>ROUND(I166*H166,2)</f>
        <v>0</v>
      </c>
      <c r="K166" s="221" t="s">
        <v>21</v>
      </c>
      <c r="L166" s="45"/>
      <c r="M166" s="226" t="s">
        <v>21</v>
      </c>
      <c r="N166" s="227" t="s">
        <v>44</v>
      </c>
      <c r="O166" s="85"/>
      <c r="P166" s="228">
        <f>O166*H166</f>
        <v>0</v>
      </c>
      <c r="Q166" s="228">
        <v>0.0006</v>
      </c>
      <c r="R166" s="228">
        <f>Q166*H166</f>
        <v>0.0141774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229</v>
      </c>
      <c r="AT166" s="230" t="s">
        <v>114</v>
      </c>
      <c r="AU166" s="230" t="s">
        <v>83</v>
      </c>
      <c r="AY166" s="18" t="s">
        <v>111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81</v>
      </c>
      <c r="BK166" s="231">
        <f>ROUND(I166*H166,2)</f>
        <v>0</v>
      </c>
      <c r="BL166" s="18" t="s">
        <v>229</v>
      </c>
      <c r="BM166" s="230" t="s">
        <v>347</v>
      </c>
    </row>
    <row r="167" spans="1:51" s="13" customFormat="1" ht="12">
      <c r="A167" s="13"/>
      <c r="B167" s="232"/>
      <c r="C167" s="233"/>
      <c r="D167" s="234" t="s">
        <v>120</v>
      </c>
      <c r="E167" s="235" t="s">
        <v>21</v>
      </c>
      <c r="F167" s="236" t="s">
        <v>184</v>
      </c>
      <c r="G167" s="233"/>
      <c r="H167" s="237">
        <v>19.04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120</v>
      </c>
      <c r="AU167" s="243" t="s">
        <v>83</v>
      </c>
      <c r="AV167" s="13" t="s">
        <v>83</v>
      </c>
      <c r="AW167" s="13" t="s">
        <v>34</v>
      </c>
      <c r="AX167" s="13" t="s">
        <v>73</v>
      </c>
      <c r="AY167" s="243" t="s">
        <v>111</v>
      </c>
    </row>
    <row r="168" spans="1:51" s="13" customFormat="1" ht="12">
      <c r="A168" s="13"/>
      <c r="B168" s="232"/>
      <c r="C168" s="233"/>
      <c r="D168" s="234" t="s">
        <v>120</v>
      </c>
      <c r="E168" s="235" t="s">
        <v>21</v>
      </c>
      <c r="F168" s="236" t="s">
        <v>348</v>
      </c>
      <c r="G168" s="233"/>
      <c r="H168" s="237">
        <v>4.589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120</v>
      </c>
      <c r="AU168" s="243" t="s">
        <v>83</v>
      </c>
      <c r="AV168" s="13" t="s">
        <v>83</v>
      </c>
      <c r="AW168" s="13" t="s">
        <v>34</v>
      </c>
      <c r="AX168" s="13" t="s">
        <v>73</v>
      </c>
      <c r="AY168" s="243" t="s">
        <v>111</v>
      </c>
    </row>
    <row r="169" spans="1:51" s="15" customFormat="1" ht="12">
      <c r="A169" s="15"/>
      <c r="B169" s="260"/>
      <c r="C169" s="261"/>
      <c r="D169" s="234" t="s">
        <v>120</v>
      </c>
      <c r="E169" s="262" t="s">
        <v>21</v>
      </c>
      <c r="F169" s="263" t="s">
        <v>200</v>
      </c>
      <c r="G169" s="261"/>
      <c r="H169" s="264">
        <v>23.628999999999998</v>
      </c>
      <c r="I169" s="265"/>
      <c r="J169" s="261"/>
      <c r="K169" s="261"/>
      <c r="L169" s="266"/>
      <c r="M169" s="267"/>
      <c r="N169" s="268"/>
      <c r="O169" s="268"/>
      <c r="P169" s="268"/>
      <c r="Q169" s="268"/>
      <c r="R169" s="268"/>
      <c r="S169" s="268"/>
      <c r="T169" s="269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0" t="s">
        <v>120</v>
      </c>
      <c r="AU169" s="270" t="s">
        <v>83</v>
      </c>
      <c r="AV169" s="15" t="s">
        <v>112</v>
      </c>
      <c r="AW169" s="15" t="s">
        <v>34</v>
      </c>
      <c r="AX169" s="15" t="s">
        <v>81</v>
      </c>
      <c r="AY169" s="270" t="s">
        <v>111</v>
      </c>
    </row>
    <row r="170" spans="1:63" s="12" customFormat="1" ht="25.9" customHeight="1">
      <c r="A170" s="12"/>
      <c r="B170" s="203"/>
      <c r="C170" s="204"/>
      <c r="D170" s="205" t="s">
        <v>72</v>
      </c>
      <c r="E170" s="206" t="s">
        <v>349</v>
      </c>
      <c r="F170" s="206" t="s">
        <v>350</v>
      </c>
      <c r="G170" s="204"/>
      <c r="H170" s="204"/>
      <c r="I170" s="207"/>
      <c r="J170" s="208">
        <f>BK170</f>
        <v>0</v>
      </c>
      <c r="K170" s="204"/>
      <c r="L170" s="209"/>
      <c r="M170" s="210"/>
      <c r="N170" s="211"/>
      <c r="O170" s="211"/>
      <c r="P170" s="212">
        <f>P171+P173+P175</f>
        <v>0</v>
      </c>
      <c r="Q170" s="211"/>
      <c r="R170" s="212">
        <f>R171+R173+R175</f>
        <v>0</v>
      </c>
      <c r="S170" s="211"/>
      <c r="T170" s="213">
        <f>T171+T173+T175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133</v>
      </c>
      <c r="AT170" s="215" t="s">
        <v>72</v>
      </c>
      <c r="AU170" s="215" t="s">
        <v>73</v>
      </c>
      <c r="AY170" s="214" t="s">
        <v>111</v>
      </c>
      <c r="BK170" s="216">
        <f>BK171+BK173+BK175</f>
        <v>0</v>
      </c>
    </row>
    <row r="171" spans="1:63" s="12" customFormat="1" ht="22.8" customHeight="1">
      <c r="A171" s="12"/>
      <c r="B171" s="203"/>
      <c r="C171" s="204"/>
      <c r="D171" s="205" t="s">
        <v>72</v>
      </c>
      <c r="E171" s="217" t="s">
        <v>351</v>
      </c>
      <c r="F171" s="217" t="s">
        <v>352</v>
      </c>
      <c r="G171" s="204"/>
      <c r="H171" s="204"/>
      <c r="I171" s="207"/>
      <c r="J171" s="218">
        <f>BK171</f>
        <v>0</v>
      </c>
      <c r="K171" s="204"/>
      <c r="L171" s="209"/>
      <c r="M171" s="210"/>
      <c r="N171" s="211"/>
      <c r="O171" s="211"/>
      <c r="P171" s="212">
        <f>P172</f>
        <v>0</v>
      </c>
      <c r="Q171" s="211"/>
      <c r="R171" s="212">
        <f>R172</f>
        <v>0</v>
      </c>
      <c r="S171" s="211"/>
      <c r="T171" s="213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4" t="s">
        <v>133</v>
      </c>
      <c r="AT171" s="215" t="s">
        <v>72</v>
      </c>
      <c r="AU171" s="215" t="s">
        <v>81</v>
      </c>
      <c r="AY171" s="214" t="s">
        <v>111</v>
      </c>
      <c r="BK171" s="216">
        <f>BK172</f>
        <v>0</v>
      </c>
    </row>
    <row r="172" spans="1:65" s="2" customFormat="1" ht="21.75" customHeight="1">
      <c r="A172" s="39"/>
      <c r="B172" s="40"/>
      <c r="C172" s="219" t="s">
        <v>353</v>
      </c>
      <c r="D172" s="219" t="s">
        <v>114</v>
      </c>
      <c r="E172" s="220" t="s">
        <v>354</v>
      </c>
      <c r="F172" s="221" t="s">
        <v>355</v>
      </c>
      <c r="G172" s="222" t="s">
        <v>117</v>
      </c>
      <c r="H172" s="223">
        <v>1</v>
      </c>
      <c r="I172" s="224"/>
      <c r="J172" s="225">
        <f>ROUND(I172*H172,2)</f>
        <v>0</v>
      </c>
      <c r="K172" s="221" t="s">
        <v>21</v>
      </c>
      <c r="L172" s="45"/>
      <c r="M172" s="226" t="s">
        <v>21</v>
      </c>
      <c r="N172" s="227" t="s">
        <v>44</v>
      </c>
      <c r="O172" s="85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356</v>
      </c>
      <c r="AT172" s="230" t="s">
        <v>114</v>
      </c>
      <c r="AU172" s="230" t="s">
        <v>83</v>
      </c>
      <c r="AY172" s="18" t="s">
        <v>111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81</v>
      </c>
      <c r="BK172" s="231">
        <f>ROUND(I172*H172,2)</f>
        <v>0</v>
      </c>
      <c r="BL172" s="18" t="s">
        <v>356</v>
      </c>
      <c r="BM172" s="230" t="s">
        <v>357</v>
      </c>
    </row>
    <row r="173" spans="1:63" s="12" customFormat="1" ht="22.8" customHeight="1">
      <c r="A173" s="12"/>
      <c r="B173" s="203"/>
      <c r="C173" s="204"/>
      <c r="D173" s="205" t="s">
        <v>72</v>
      </c>
      <c r="E173" s="217" t="s">
        <v>358</v>
      </c>
      <c r="F173" s="217" t="s">
        <v>359</v>
      </c>
      <c r="G173" s="204"/>
      <c r="H173" s="204"/>
      <c r="I173" s="207"/>
      <c r="J173" s="218">
        <f>BK173</f>
        <v>0</v>
      </c>
      <c r="K173" s="204"/>
      <c r="L173" s="209"/>
      <c r="M173" s="210"/>
      <c r="N173" s="211"/>
      <c r="O173" s="211"/>
      <c r="P173" s="212">
        <f>P174</f>
        <v>0</v>
      </c>
      <c r="Q173" s="211"/>
      <c r="R173" s="212">
        <f>R174</f>
        <v>0</v>
      </c>
      <c r="S173" s="211"/>
      <c r="T173" s="213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4" t="s">
        <v>133</v>
      </c>
      <c r="AT173" s="215" t="s">
        <v>72</v>
      </c>
      <c r="AU173" s="215" t="s">
        <v>81</v>
      </c>
      <c r="AY173" s="214" t="s">
        <v>111</v>
      </c>
      <c r="BK173" s="216">
        <f>BK174</f>
        <v>0</v>
      </c>
    </row>
    <row r="174" spans="1:65" s="2" customFormat="1" ht="16.5" customHeight="1">
      <c r="A174" s="39"/>
      <c r="B174" s="40"/>
      <c r="C174" s="219" t="s">
        <v>360</v>
      </c>
      <c r="D174" s="219" t="s">
        <v>114</v>
      </c>
      <c r="E174" s="220" t="s">
        <v>361</v>
      </c>
      <c r="F174" s="221" t="s">
        <v>362</v>
      </c>
      <c r="G174" s="222" t="s">
        <v>127</v>
      </c>
      <c r="H174" s="223">
        <v>2</v>
      </c>
      <c r="I174" s="224"/>
      <c r="J174" s="225">
        <f>ROUND(I174*H174,2)</f>
        <v>0</v>
      </c>
      <c r="K174" s="221" t="s">
        <v>21</v>
      </c>
      <c r="L174" s="45"/>
      <c r="M174" s="226" t="s">
        <v>21</v>
      </c>
      <c r="N174" s="227" t="s">
        <v>44</v>
      </c>
      <c r="O174" s="85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356</v>
      </c>
      <c r="AT174" s="230" t="s">
        <v>114</v>
      </c>
      <c r="AU174" s="230" t="s">
        <v>83</v>
      </c>
      <c r="AY174" s="18" t="s">
        <v>111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81</v>
      </c>
      <c r="BK174" s="231">
        <f>ROUND(I174*H174,2)</f>
        <v>0</v>
      </c>
      <c r="BL174" s="18" t="s">
        <v>356</v>
      </c>
      <c r="BM174" s="230" t="s">
        <v>363</v>
      </c>
    </row>
    <row r="175" spans="1:63" s="12" customFormat="1" ht="22.8" customHeight="1">
      <c r="A175" s="12"/>
      <c r="B175" s="203"/>
      <c r="C175" s="204"/>
      <c r="D175" s="205" t="s">
        <v>72</v>
      </c>
      <c r="E175" s="217" t="s">
        <v>364</v>
      </c>
      <c r="F175" s="217" t="s">
        <v>365</v>
      </c>
      <c r="G175" s="204"/>
      <c r="H175" s="204"/>
      <c r="I175" s="207"/>
      <c r="J175" s="218">
        <f>BK175</f>
        <v>0</v>
      </c>
      <c r="K175" s="204"/>
      <c r="L175" s="209"/>
      <c r="M175" s="210"/>
      <c r="N175" s="211"/>
      <c r="O175" s="211"/>
      <c r="P175" s="212">
        <f>P176</f>
        <v>0</v>
      </c>
      <c r="Q175" s="211"/>
      <c r="R175" s="212">
        <f>R176</f>
        <v>0</v>
      </c>
      <c r="S175" s="211"/>
      <c r="T175" s="213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133</v>
      </c>
      <c r="AT175" s="215" t="s">
        <v>72</v>
      </c>
      <c r="AU175" s="215" t="s">
        <v>81</v>
      </c>
      <c r="AY175" s="214" t="s">
        <v>111</v>
      </c>
      <c r="BK175" s="216">
        <f>BK176</f>
        <v>0</v>
      </c>
    </row>
    <row r="176" spans="1:65" s="2" customFormat="1" ht="21.75" customHeight="1">
      <c r="A176" s="39"/>
      <c r="B176" s="40"/>
      <c r="C176" s="219" t="s">
        <v>366</v>
      </c>
      <c r="D176" s="219" t="s">
        <v>114</v>
      </c>
      <c r="E176" s="220" t="s">
        <v>367</v>
      </c>
      <c r="F176" s="221" t="s">
        <v>368</v>
      </c>
      <c r="G176" s="222" t="s">
        <v>117</v>
      </c>
      <c r="H176" s="223">
        <v>1</v>
      </c>
      <c r="I176" s="224"/>
      <c r="J176" s="225">
        <f>ROUND(I176*H176,2)</f>
        <v>0</v>
      </c>
      <c r="K176" s="221" t="s">
        <v>21</v>
      </c>
      <c r="L176" s="45"/>
      <c r="M176" s="244" t="s">
        <v>21</v>
      </c>
      <c r="N176" s="245" t="s">
        <v>44</v>
      </c>
      <c r="O176" s="246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356</v>
      </c>
      <c r="AT176" s="230" t="s">
        <v>114</v>
      </c>
      <c r="AU176" s="230" t="s">
        <v>83</v>
      </c>
      <c r="AY176" s="18" t="s">
        <v>111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81</v>
      </c>
      <c r="BK176" s="231">
        <f>ROUND(I176*H176,2)</f>
        <v>0</v>
      </c>
      <c r="BL176" s="18" t="s">
        <v>356</v>
      </c>
      <c r="BM176" s="230" t="s">
        <v>369</v>
      </c>
    </row>
    <row r="177" spans="1:31" s="2" customFormat="1" ht="6.95" customHeight="1">
      <c r="A177" s="39"/>
      <c r="B177" s="60"/>
      <c r="C177" s="61"/>
      <c r="D177" s="61"/>
      <c r="E177" s="61"/>
      <c r="F177" s="61"/>
      <c r="G177" s="61"/>
      <c r="H177" s="61"/>
      <c r="I177" s="167"/>
      <c r="J177" s="61"/>
      <c r="K177" s="61"/>
      <c r="L177" s="45"/>
      <c r="M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</row>
  </sheetData>
  <sheetProtection password="CC35" sheet="1" objects="1" scenarios="1" formatColumns="0" formatRows="0" autoFilter="0"/>
  <autoFilter ref="C91:K176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1" customWidth="1"/>
    <col min="2" max="2" width="1.7109375" style="271" customWidth="1"/>
    <col min="3" max="4" width="5.00390625" style="271" customWidth="1"/>
    <col min="5" max="5" width="11.7109375" style="271" customWidth="1"/>
    <col min="6" max="6" width="9.140625" style="271" customWidth="1"/>
    <col min="7" max="7" width="5.00390625" style="271" customWidth="1"/>
    <col min="8" max="8" width="77.8515625" style="271" customWidth="1"/>
    <col min="9" max="10" width="20.00390625" style="271" customWidth="1"/>
    <col min="11" max="11" width="1.7109375" style="271" customWidth="1"/>
  </cols>
  <sheetData>
    <row r="1" s="1" customFormat="1" ht="37.5" customHeight="1"/>
    <row r="2" spans="2:11" s="1" customFormat="1" ht="7.5" customHeight="1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pans="2:11" s="16" customFormat="1" ht="45" customHeight="1">
      <c r="B3" s="275"/>
      <c r="C3" s="276" t="s">
        <v>370</v>
      </c>
      <c r="D3" s="276"/>
      <c r="E3" s="276"/>
      <c r="F3" s="276"/>
      <c r="G3" s="276"/>
      <c r="H3" s="276"/>
      <c r="I3" s="276"/>
      <c r="J3" s="276"/>
      <c r="K3" s="277"/>
    </row>
    <row r="4" spans="2:11" s="1" customFormat="1" ht="25.5" customHeight="1">
      <c r="B4" s="278"/>
      <c r="C4" s="279" t="s">
        <v>371</v>
      </c>
      <c r="D4" s="279"/>
      <c r="E4" s="279"/>
      <c r="F4" s="279"/>
      <c r="G4" s="279"/>
      <c r="H4" s="279"/>
      <c r="I4" s="279"/>
      <c r="J4" s="279"/>
      <c r="K4" s="280"/>
    </row>
    <row r="5" spans="2:11" s="1" customFormat="1" ht="5.25" customHeight="1">
      <c r="B5" s="278"/>
      <c r="C5" s="281"/>
      <c r="D5" s="281"/>
      <c r="E5" s="281"/>
      <c r="F5" s="281"/>
      <c r="G5" s="281"/>
      <c r="H5" s="281"/>
      <c r="I5" s="281"/>
      <c r="J5" s="281"/>
      <c r="K5" s="280"/>
    </row>
    <row r="6" spans="2:11" s="1" customFormat="1" ht="15" customHeight="1">
      <c r="B6" s="278"/>
      <c r="C6" s="282" t="s">
        <v>372</v>
      </c>
      <c r="D6" s="282"/>
      <c r="E6" s="282"/>
      <c r="F6" s="282"/>
      <c r="G6" s="282"/>
      <c r="H6" s="282"/>
      <c r="I6" s="282"/>
      <c r="J6" s="282"/>
      <c r="K6" s="280"/>
    </row>
    <row r="7" spans="2:11" s="1" customFormat="1" ht="15" customHeight="1">
      <c r="B7" s="283"/>
      <c r="C7" s="282" t="s">
        <v>373</v>
      </c>
      <c r="D7" s="282"/>
      <c r="E7" s="282"/>
      <c r="F7" s="282"/>
      <c r="G7" s="282"/>
      <c r="H7" s="282"/>
      <c r="I7" s="282"/>
      <c r="J7" s="282"/>
      <c r="K7" s="280"/>
    </row>
    <row r="8" spans="2:11" s="1" customFormat="1" ht="12.75" customHeight="1">
      <c r="B8" s="283"/>
      <c r="C8" s="282"/>
      <c r="D8" s="282"/>
      <c r="E8" s="282"/>
      <c r="F8" s="282"/>
      <c r="G8" s="282"/>
      <c r="H8" s="282"/>
      <c r="I8" s="282"/>
      <c r="J8" s="282"/>
      <c r="K8" s="280"/>
    </row>
    <row r="9" spans="2:11" s="1" customFormat="1" ht="15" customHeight="1">
      <c r="B9" s="283"/>
      <c r="C9" s="282" t="s">
        <v>374</v>
      </c>
      <c r="D9" s="282"/>
      <c r="E9" s="282"/>
      <c r="F9" s="282"/>
      <c r="G9" s="282"/>
      <c r="H9" s="282"/>
      <c r="I9" s="282"/>
      <c r="J9" s="282"/>
      <c r="K9" s="280"/>
    </row>
    <row r="10" spans="2:11" s="1" customFormat="1" ht="15" customHeight="1">
      <c r="B10" s="283"/>
      <c r="C10" s="282"/>
      <c r="D10" s="282" t="s">
        <v>375</v>
      </c>
      <c r="E10" s="282"/>
      <c r="F10" s="282"/>
      <c r="G10" s="282"/>
      <c r="H10" s="282"/>
      <c r="I10" s="282"/>
      <c r="J10" s="282"/>
      <c r="K10" s="280"/>
    </row>
    <row r="11" spans="2:11" s="1" customFormat="1" ht="15" customHeight="1">
      <c r="B11" s="283"/>
      <c r="C11" s="284"/>
      <c r="D11" s="282" t="s">
        <v>376</v>
      </c>
      <c r="E11" s="282"/>
      <c r="F11" s="282"/>
      <c r="G11" s="282"/>
      <c r="H11" s="282"/>
      <c r="I11" s="282"/>
      <c r="J11" s="282"/>
      <c r="K11" s="280"/>
    </row>
    <row r="12" spans="2:11" s="1" customFormat="1" ht="15" customHeight="1">
      <c r="B12" s="283"/>
      <c r="C12" s="284"/>
      <c r="D12" s="282"/>
      <c r="E12" s="282"/>
      <c r="F12" s="282"/>
      <c r="G12" s="282"/>
      <c r="H12" s="282"/>
      <c r="I12" s="282"/>
      <c r="J12" s="282"/>
      <c r="K12" s="280"/>
    </row>
    <row r="13" spans="2:11" s="1" customFormat="1" ht="15" customHeight="1">
      <c r="B13" s="283"/>
      <c r="C13" s="284"/>
      <c r="D13" s="285" t="s">
        <v>377</v>
      </c>
      <c r="E13" s="282"/>
      <c r="F13" s="282"/>
      <c r="G13" s="282"/>
      <c r="H13" s="282"/>
      <c r="I13" s="282"/>
      <c r="J13" s="282"/>
      <c r="K13" s="280"/>
    </row>
    <row r="14" spans="2:11" s="1" customFormat="1" ht="12.75" customHeight="1">
      <c r="B14" s="283"/>
      <c r="C14" s="284"/>
      <c r="D14" s="284"/>
      <c r="E14" s="284"/>
      <c r="F14" s="284"/>
      <c r="G14" s="284"/>
      <c r="H14" s="284"/>
      <c r="I14" s="284"/>
      <c r="J14" s="284"/>
      <c r="K14" s="280"/>
    </row>
    <row r="15" spans="2:11" s="1" customFormat="1" ht="15" customHeight="1">
      <c r="B15" s="283"/>
      <c r="C15" s="284"/>
      <c r="D15" s="282" t="s">
        <v>378</v>
      </c>
      <c r="E15" s="282"/>
      <c r="F15" s="282"/>
      <c r="G15" s="282"/>
      <c r="H15" s="282"/>
      <c r="I15" s="282"/>
      <c r="J15" s="282"/>
      <c r="K15" s="280"/>
    </row>
    <row r="16" spans="2:11" s="1" customFormat="1" ht="15" customHeight="1">
      <c r="B16" s="283"/>
      <c r="C16" s="284"/>
      <c r="D16" s="282" t="s">
        <v>379</v>
      </c>
      <c r="E16" s="282"/>
      <c r="F16" s="282"/>
      <c r="G16" s="282"/>
      <c r="H16" s="282"/>
      <c r="I16" s="282"/>
      <c r="J16" s="282"/>
      <c r="K16" s="280"/>
    </row>
    <row r="17" spans="2:11" s="1" customFormat="1" ht="15" customHeight="1">
      <c r="B17" s="283"/>
      <c r="C17" s="284"/>
      <c r="D17" s="282" t="s">
        <v>380</v>
      </c>
      <c r="E17" s="282"/>
      <c r="F17" s="282"/>
      <c r="G17" s="282"/>
      <c r="H17" s="282"/>
      <c r="I17" s="282"/>
      <c r="J17" s="282"/>
      <c r="K17" s="280"/>
    </row>
    <row r="18" spans="2:11" s="1" customFormat="1" ht="15" customHeight="1">
      <c r="B18" s="283"/>
      <c r="C18" s="284"/>
      <c r="D18" s="284"/>
      <c r="E18" s="286" t="s">
        <v>80</v>
      </c>
      <c r="F18" s="282" t="s">
        <v>381</v>
      </c>
      <c r="G18" s="282"/>
      <c r="H18" s="282"/>
      <c r="I18" s="282"/>
      <c r="J18" s="282"/>
      <c r="K18" s="280"/>
    </row>
    <row r="19" spans="2:11" s="1" customFormat="1" ht="15" customHeight="1">
      <c r="B19" s="283"/>
      <c r="C19" s="284"/>
      <c r="D19" s="284"/>
      <c r="E19" s="286" t="s">
        <v>382</v>
      </c>
      <c r="F19" s="282" t="s">
        <v>383</v>
      </c>
      <c r="G19" s="282"/>
      <c r="H19" s="282"/>
      <c r="I19" s="282"/>
      <c r="J19" s="282"/>
      <c r="K19" s="280"/>
    </row>
    <row r="20" spans="2:11" s="1" customFormat="1" ht="15" customHeight="1">
      <c r="B20" s="283"/>
      <c r="C20" s="284"/>
      <c r="D20" s="284"/>
      <c r="E20" s="286" t="s">
        <v>384</v>
      </c>
      <c r="F20" s="282" t="s">
        <v>385</v>
      </c>
      <c r="G20" s="282"/>
      <c r="H20" s="282"/>
      <c r="I20" s="282"/>
      <c r="J20" s="282"/>
      <c r="K20" s="280"/>
    </row>
    <row r="21" spans="2:11" s="1" customFormat="1" ht="15" customHeight="1">
      <c r="B21" s="283"/>
      <c r="C21" s="284"/>
      <c r="D21" s="284"/>
      <c r="E21" s="286" t="s">
        <v>386</v>
      </c>
      <c r="F21" s="282" t="s">
        <v>387</v>
      </c>
      <c r="G21" s="282"/>
      <c r="H21" s="282"/>
      <c r="I21" s="282"/>
      <c r="J21" s="282"/>
      <c r="K21" s="280"/>
    </row>
    <row r="22" spans="2:11" s="1" customFormat="1" ht="15" customHeight="1">
      <c r="B22" s="283"/>
      <c r="C22" s="284"/>
      <c r="D22" s="284"/>
      <c r="E22" s="286" t="s">
        <v>388</v>
      </c>
      <c r="F22" s="282" t="s">
        <v>389</v>
      </c>
      <c r="G22" s="282"/>
      <c r="H22" s="282"/>
      <c r="I22" s="282"/>
      <c r="J22" s="282"/>
      <c r="K22" s="280"/>
    </row>
    <row r="23" spans="2:11" s="1" customFormat="1" ht="15" customHeight="1">
      <c r="B23" s="283"/>
      <c r="C23" s="284"/>
      <c r="D23" s="284"/>
      <c r="E23" s="286" t="s">
        <v>390</v>
      </c>
      <c r="F23" s="282" t="s">
        <v>391</v>
      </c>
      <c r="G23" s="282"/>
      <c r="H23" s="282"/>
      <c r="I23" s="282"/>
      <c r="J23" s="282"/>
      <c r="K23" s="280"/>
    </row>
    <row r="24" spans="2:11" s="1" customFormat="1" ht="12.75" customHeight="1">
      <c r="B24" s="283"/>
      <c r="C24" s="284"/>
      <c r="D24" s="284"/>
      <c r="E24" s="284"/>
      <c r="F24" s="284"/>
      <c r="G24" s="284"/>
      <c r="H24" s="284"/>
      <c r="I24" s="284"/>
      <c r="J24" s="284"/>
      <c r="K24" s="280"/>
    </row>
    <row r="25" spans="2:11" s="1" customFormat="1" ht="15" customHeight="1">
      <c r="B25" s="283"/>
      <c r="C25" s="282" t="s">
        <v>392</v>
      </c>
      <c r="D25" s="282"/>
      <c r="E25" s="282"/>
      <c r="F25" s="282"/>
      <c r="G25" s="282"/>
      <c r="H25" s="282"/>
      <c r="I25" s="282"/>
      <c r="J25" s="282"/>
      <c r="K25" s="280"/>
    </row>
    <row r="26" spans="2:11" s="1" customFormat="1" ht="15" customHeight="1">
      <c r="B26" s="283"/>
      <c r="C26" s="282" t="s">
        <v>393</v>
      </c>
      <c r="D26" s="282"/>
      <c r="E26" s="282"/>
      <c r="F26" s="282"/>
      <c r="G26" s="282"/>
      <c r="H26" s="282"/>
      <c r="I26" s="282"/>
      <c r="J26" s="282"/>
      <c r="K26" s="280"/>
    </row>
    <row r="27" spans="2:11" s="1" customFormat="1" ht="15" customHeight="1">
      <c r="B27" s="283"/>
      <c r="C27" s="282"/>
      <c r="D27" s="282" t="s">
        <v>394</v>
      </c>
      <c r="E27" s="282"/>
      <c r="F27" s="282"/>
      <c r="G27" s="282"/>
      <c r="H27" s="282"/>
      <c r="I27" s="282"/>
      <c r="J27" s="282"/>
      <c r="K27" s="280"/>
    </row>
    <row r="28" spans="2:11" s="1" customFormat="1" ht="15" customHeight="1">
      <c r="B28" s="283"/>
      <c r="C28" s="284"/>
      <c r="D28" s="282" t="s">
        <v>395</v>
      </c>
      <c r="E28" s="282"/>
      <c r="F28" s="282"/>
      <c r="G28" s="282"/>
      <c r="H28" s="282"/>
      <c r="I28" s="282"/>
      <c r="J28" s="282"/>
      <c r="K28" s="280"/>
    </row>
    <row r="29" spans="2:11" s="1" customFormat="1" ht="12.75" customHeight="1">
      <c r="B29" s="283"/>
      <c r="C29" s="284"/>
      <c r="D29" s="284"/>
      <c r="E29" s="284"/>
      <c r="F29" s="284"/>
      <c r="G29" s="284"/>
      <c r="H29" s="284"/>
      <c r="I29" s="284"/>
      <c r="J29" s="284"/>
      <c r="K29" s="280"/>
    </row>
    <row r="30" spans="2:11" s="1" customFormat="1" ht="15" customHeight="1">
      <c r="B30" s="283"/>
      <c r="C30" s="284"/>
      <c r="D30" s="282" t="s">
        <v>396</v>
      </c>
      <c r="E30" s="282"/>
      <c r="F30" s="282"/>
      <c r="G30" s="282"/>
      <c r="H30" s="282"/>
      <c r="I30" s="282"/>
      <c r="J30" s="282"/>
      <c r="K30" s="280"/>
    </row>
    <row r="31" spans="2:11" s="1" customFormat="1" ht="15" customHeight="1">
      <c r="B31" s="283"/>
      <c r="C31" s="284"/>
      <c r="D31" s="282" t="s">
        <v>397</v>
      </c>
      <c r="E31" s="282"/>
      <c r="F31" s="282"/>
      <c r="G31" s="282"/>
      <c r="H31" s="282"/>
      <c r="I31" s="282"/>
      <c r="J31" s="282"/>
      <c r="K31" s="280"/>
    </row>
    <row r="32" spans="2:11" s="1" customFormat="1" ht="12.75" customHeight="1">
      <c r="B32" s="283"/>
      <c r="C32" s="284"/>
      <c r="D32" s="284"/>
      <c r="E32" s="284"/>
      <c r="F32" s="284"/>
      <c r="G32" s="284"/>
      <c r="H32" s="284"/>
      <c r="I32" s="284"/>
      <c r="J32" s="284"/>
      <c r="K32" s="280"/>
    </row>
    <row r="33" spans="2:11" s="1" customFormat="1" ht="15" customHeight="1">
      <c r="B33" s="283"/>
      <c r="C33" s="284"/>
      <c r="D33" s="282" t="s">
        <v>398</v>
      </c>
      <c r="E33" s="282"/>
      <c r="F33" s="282"/>
      <c r="G33" s="282"/>
      <c r="H33" s="282"/>
      <c r="I33" s="282"/>
      <c r="J33" s="282"/>
      <c r="K33" s="280"/>
    </row>
    <row r="34" spans="2:11" s="1" customFormat="1" ht="15" customHeight="1">
      <c r="B34" s="283"/>
      <c r="C34" s="284"/>
      <c r="D34" s="282" t="s">
        <v>399</v>
      </c>
      <c r="E34" s="282"/>
      <c r="F34" s="282"/>
      <c r="G34" s="282"/>
      <c r="H34" s="282"/>
      <c r="I34" s="282"/>
      <c r="J34" s="282"/>
      <c r="K34" s="280"/>
    </row>
    <row r="35" spans="2:11" s="1" customFormat="1" ht="15" customHeight="1">
      <c r="B35" s="283"/>
      <c r="C35" s="284"/>
      <c r="D35" s="282" t="s">
        <v>400</v>
      </c>
      <c r="E35" s="282"/>
      <c r="F35" s="282"/>
      <c r="G35" s="282"/>
      <c r="H35" s="282"/>
      <c r="I35" s="282"/>
      <c r="J35" s="282"/>
      <c r="K35" s="280"/>
    </row>
    <row r="36" spans="2:11" s="1" customFormat="1" ht="15" customHeight="1">
      <c r="B36" s="283"/>
      <c r="C36" s="284"/>
      <c r="D36" s="282"/>
      <c r="E36" s="285" t="s">
        <v>97</v>
      </c>
      <c r="F36" s="282"/>
      <c r="G36" s="282" t="s">
        <v>401</v>
      </c>
      <c r="H36" s="282"/>
      <c r="I36" s="282"/>
      <c r="J36" s="282"/>
      <c r="K36" s="280"/>
    </row>
    <row r="37" spans="2:11" s="1" customFormat="1" ht="30.75" customHeight="1">
      <c r="B37" s="283"/>
      <c r="C37" s="284"/>
      <c r="D37" s="282"/>
      <c r="E37" s="285" t="s">
        <v>402</v>
      </c>
      <c r="F37" s="282"/>
      <c r="G37" s="282" t="s">
        <v>403</v>
      </c>
      <c r="H37" s="282"/>
      <c r="I37" s="282"/>
      <c r="J37" s="282"/>
      <c r="K37" s="280"/>
    </row>
    <row r="38" spans="2:11" s="1" customFormat="1" ht="15" customHeight="1">
      <c r="B38" s="283"/>
      <c r="C38" s="284"/>
      <c r="D38" s="282"/>
      <c r="E38" s="285" t="s">
        <v>54</v>
      </c>
      <c r="F38" s="282"/>
      <c r="G38" s="282" t="s">
        <v>404</v>
      </c>
      <c r="H38" s="282"/>
      <c r="I38" s="282"/>
      <c r="J38" s="282"/>
      <c r="K38" s="280"/>
    </row>
    <row r="39" spans="2:11" s="1" customFormat="1" ht="15" customHeight="1">
      <c r="B39" s="283"/>
      <c r="C39" s="284"/>
      <c r="D39" s="282"/>
      <c r="E39" s="285" t="s">
        <v>55</v>
      </c>
      <c r="F39" s="282"/>
      <c r="G39" s="282" t="s">
        <v>405</v>
      </c>
      <c r="H39" s="282"/>
      <c r="I39" s="282"/>
      <c r="J39" s="282"/>
      <c r="K39" s="280"/>
    </row>
    <row r="40" spans="2:11" s="1" customFormat="1" ht="15" customHeight="1">
      <c r="B40" s="283"/>
      <c r="C40" s="284"/>
      <c r="D40" s="282"/>
      <c r="E40" s="285" t="s">
        <v>98</v>
      </c>
      <c r="F40" s="282"/>
      <c r="G40" s="282" t="s">
        <v>406</v>
      </c>
      <c r="H40" s="282"/>
      <c r="I40" s="282"/>
      <c r="J40" s="282"/>
      <c r="K40" s="280"/>
    </row>
    <row r="41" spans="2:11" s="1" customFormat="1" ht="15" customHeight="1">
      <c r="B41" s="283"/>
      <c r="C41" s="284"/>
      <c r="D41" s="282"/>
      <c r="E41" s="285" t="s">
        <v>99</v>
      </c>
      <c r="F41" s="282"/>
      <c r="G41" s="282" t="s">
        <v>407</v>
      </c>
      <c r="H41" s="282"/>
      <c r="I41" s="282"/>
      <c r="J41" s="282"/>
      <c r="K41" s="280"/>
    </row>
    <row r="42" spans="2:11" s="1" customFormat="1" ht="15" customHeight="1">
      <c r="B42" s="283"/>
      <c r="C42" s="284"/>
      <c r="D42" s="282"/>
      <c r="E42" s="285" t="s">
        <v>408</v>
      </c>
      <c r="F42" s="282"/>
      <c r="G42" s="282" t="s">
        <v>409</v>
      </c>
      <c r="H42" s="282"/>
      <c r="I42" s="282"/>
      <c r="J42" s="282"/>
      <c r="K42" s="280"/>
    </row>
    <row r="43" spans="2:11" s="1" customFormat="1" ht="15" customHeight="1">
      <c r="B43" s="283"/>
      <c r="C43" s="284"/>
      <c r="D43" s="282"/>
      <c r="E43" s="285"/>
      <c r="F43" s="282"/>
      <c r="G43" s="282" t="s">
        <v>410</v>
      </c>
      <c r="H43" s="282"/>
      <c r="I43" s="282"/>
      <c r="J43" s="282"/>
      <c r="K43" s="280"/>
    </row>
    <row r="44" spans="2:11" s="1" customFormat="1" ht="15" customHeight="1">
      <c r="B44" s="283"/>
      <c r="C44" s="284"/>
      <c r="D44" s="282"/>
      <c r="E44" s="285" t="s">
        <v>411</v>
      </c>
      <c r="F44" s="282"/>
      <c r="G44" s="282" t="s">
        <v>412</v>
      </c>
      <c r="H44" s="282"/>
      <c r="I44" s="282"/>
      <c r="J44" s="282"/>
      <c r="K44" s="280"/>
    </row>
    <row r="45" spans="2:11" s="1" customFormat="1" ht="15" customHeight="1">
      <c r="B45" s="283"/>
      <c r="C45" s="284"/>
      <c r="D45" s="282"/>
      <c r="E45" s="285" t="s">
        <v>101</v>
      </c>
      <c r="F45" s="282"/>
      <c r="G45" s="282" t="s">
        <v>413</v>
      </c>
      <c r="H45" s="282"/>
      <c r="I45" s="282"/>
      <c r="J45" s="282"/>
      <c r="K45" s="280"/>
    </row>
    <row r="46" spans="2:11" s="1" customFormat="1" ht="12.75" customHeight="1">
      <c r="B46" s="283"/>
      <c r="C46" s="284"/>
      <c r="D46" s="282"/>
      <c r="E46" s="282"/>
      <c r="F46" s="282"/>
      <c r="G46" s="282"/>
      <c r="H46" s="282"/>
      <c r="I46" s="282"/>
      <c r="J46" s="282"/>
      <c r="K46" s="280"/>
    </row>
    <row r="47" spans="2:11" s="1" customFormat="1" ht="15" customHeight="1">
      <c r="B47" s="283"/>
      <c r="C47" s="284"/>
      <c r="D47" s="282" t="s">
        <v>414</v>
      </c>
      <c r="E47" s="282"/>
      <c r="F47" s="282"/>
      <c r="G47" s="282"/>
      <c r="H47" s="282"/>
      <c r="I47" s="282"/>
      <c r="J47" s="282"/>
      <c r="K47" s="280"/>
    </row>
    <row r="48" spans="2:11" s="1" customFormat="1" ht="15" customHeight="1">
      <c r="B48" s="283"/>
      <c r="C48" s="284"/>
      <c r="D48" s="284"/>
      <c r="E48" s="282" t="s">
        <v>415</v>
      </c>
      <c r="F48" s="282"/>
      <c r="G48" s="282"/>
      <c r="H48" s="282"/>
      <c r="I48" s="282"/>
      <c r="J48" s="282"/>
      <c r="K48" s="280"/>
    </row>
    <row r="49" spans="2:11" s="1" customFormat="1" ht="15" customHeight="1">
      <c r="B49" s="283"/>
      <c r="C49" s="284"/>
      <c r="D49" s="284"/>
      <c r="E49" s="282" t="s">
        <v>416</v>
      </c>
      <c r="F49" s="282"/>
      <c r="G49" s="282"/>
      <c r="H49" s="282"/>
      <c r="I49" s="282"/>
      <c r="J49" s="282"/>
      <c r="K49" s="280"/>
    </row>
    <row r="50" spans="2:11" s="1" customFormat="1" ht="15" customHeight="1">
      <c r="B50" s="283"/>
      <c r="C50" s="284"/>
      <c r="D50" s="284"/>
      <c r="E50" s="282" t="s">
        <v>417</v>
      </c>
      <c r="F50" s="282"/>
      <c r="G50" s="282"/>
      <c r="H50" s="282"/>
      <c r="I50" s="282"/>
      <c r="J50" s="282"/>
      <c r="K50" s="280"/>
    </row>
    <row r="51" spans="2:11" s="1" customFormat="1" ht="15" customHeight="1">
      <c r="B51" s="283"/>
      <c r="C51" s="284"/>
      <c r="D51" s="282" t="s">
        <v>418</v>
      </c>
      <c r="E51" s="282"/>
      <c r="F51" s="282"/>
      <c r="G51" s="282"/>
      <c r="H51" s="282"/>
      <c r="I51" s="282"/>
      <c r="J51" s="282"/>
      <c r="K51" s="280"/>
    </row>
    <row r="52" spans="2:11" s="1" customFormat="1" ht="25.5" customHeight="1">
      <c r="B52" s="278"/>
      <c r="C52" s="279" t="s">
        <v>419</v>
      </c>
      <c r="D52" s="279"/>
      <c r="E52" s="279"/>
      <c r="F52" s="279"/>
      <c r="G52" s="279"/>
      <c r="H52" s="279"/>
      <c r="I52" s="279"/>
      <c r="J52" s="279"/>
      <c r="K52" s="280"/>
    </row>
    <row r="53" spans="2:11" s="1" customFormat="1" ht="5.25" customHeight="1">
      <c r="B53" s="278"/>
      <c r="C53" s="281"/>
      <c r="D53" s="281"/>
      <c r="E53" s="281"/>
      <c r="F53" s="281"/>
      <c r="G53" s="281"/>
      <c r="H53" s="281"/>
      <c r="I53" s="281"/>
      <c r="J53" s="281"/>
      <c r="K53" s="280"/>
    </row>
    <row r="54" spans="2:11" s="1" customFormat="1" ht="15" customHeight="1">
      <c r="B54" s="278"/>
      <c r="C54" s="282" t="s">
        <v>420</v>
      </c>
      <c r="D54" s="282"/>
      <c r="E54" s="282"/>
      <c r="F54" s="282"/>
      <c r="G54" s="282"/>
      <c r="H54" s="282"/>
      <c r="I54" s="282"/>
      <c r="J54" s="282"/>
      <c r="K54" s="280"/>
    </row>
    <row r="55" spans="2:11" s="1" customFormat="1" ht="15" customHeight="1">
      <c r="B55" s="278"/>
      <c r="C55" s="282" t="s">
        <v>421</v>
      </c>
      <c r="D55" s="282"/>
      <c r="E55" s="282"/>
      <c r="F55" s="282"/>
      <c r="G55" s="282"/>
      <c r="H55" s="282"/>
      <c r="I55" s="282"/>
      <c r="J55" s="282"/>
      <c r="K55" s="280"/>
    </row>
    <row r="56" spans="2:11" s="1" customFormat="1" ht="12.75" customHeight="1">
      <c r="B56" s="278"/>
      <c r="C56" s="282"/>
      <c r="D56" s="282"/>
      <c r="E56" s="282"/>
      <c r="F56" s="282"/>
      <c r="G56" s="282"/>
      <c r="H56" s="282"/>
      <c r="I56" s="282"/>
      <c r="J56" s="282"/>
      <c r="K56" s="280"/>
    </row>
    <row r="57" spans="2:11" s="1" customFormat="1" ht="15" customHeight="1">
      <c r="B57" s="278"/>
      <c r="C57" s="282" t="s">
        <v>422</v>
      </c>
      <c r="D57" s="282"/>
      <c r="E57" s="282"/>
      <c r="F57" s="282"/>
      <c r="G57" s="282"/>
      <c r="H57" s="282"/>
      <c r="I57" s="282"/>
      <c r="J57" s="282"/>
      <c r="K57" s="280"/>
    </row>
    <row r="58" spans="2:11" s="1" customFormat="1" ht="15" customHeight="1">
      <c r="B58" s="278"/>
      <c r="C58" s="284"/>
      <c r="D58" s="282" t="s">
        <v>423</v>
      </c>
      <c r="E58" s="282"/>
      <c r="F58" s="282"/>
      <c r="G58" s="282"/>
      <c r="H58" s="282"/>
      <c r="I58" s="282"/>
      <c r="J58" s="282"/>
      <c r="K58" s="280"/>
    </row>
    <row r="59" spans="2:11" s="1" customFormat="1" ht="15" customHeight="1">
      <c r="B59" s="278"/>
      <c r="C59" s="284"/>
      <c r="D59" s="282" t="s">
        <v>424</v>
      </c>
      <c r="E59" s="282"/>
      <c r="F59" s="282"/>
      <c r="G59" s="282"/>
      <c r="H59" s="282"/>
      <c r="I59" s="282"/>
      <c r="J59" s="282"/>
      <c r="K59" s="280"/>
    </row>
    <row r="60" spans="2:11" s="1" customFormat="1" ht="15" customHeight="1">
      <c r="B60" s="278"/>
      <c r="C60" s="284"/>
      <c r="D60" s="282" t="s">
        <v>425</v>
      </c>
      <c r="E60" s="282"/>
      <c r="F60" s="282"/>
      <c r="G60" s="282"/>
      <c r="H60" s="282"/>
      <c r="I60" s="282"/>
      <c r="J60" s="282"/>
      <c r="K60" s="280"/>
    </row>
    <row r="61" spans="2:11" s="1" customFormat="1" ht="15" customHeight="1">
      <c r="B61" s="278"/>
      <c r="C61" s="284"/>
      <c r="D61" s="282" t="s">
        <v>426</v>
      </c>
      <c r="E61" s="282"/>
      <c r="F61" s="282"/>
      <c r="G61" s="282"/>
      <c r="H61" s="282"/>
      <c r="I61" s="282"/>
      <c r="J61" s="282"/>
      <c r="K61" s="280"/>
    </row>
    <row r="62" spans="2:11" s="1" customFormat="1" ht="15" customHeight="1">
      <c r="B62" s="278"/>
      <c r="C62" s="284"/>
      <c r="D62" s="287" t="s">
        <v>427</v>
      </c>
      <c r="E62" s="287"/>
      <c r="F62" s="287"/>
      <c r="G62" s="287"/>
      <c r="H62" s="287"/>
      <c r="I62" s="287"/>
      <c r="J62" s="287"/>
      <c r="K62" s="280"/>
    </row>
    <row r="63" spans="2:11" s="1" customFormat="1" ht="15" customHeight="1">
      <c r="B63" s="278"/>
      <c r="C63" s="284"/>
      <c r="D63" s="282" t="s">
        <v>428</v>
      </c>
      <c r="E63" s="282"/>
      <c r="F63" s="282"/>
      <c r="G63" s="282"/>
      <c r="H63" s="282"/>
      <c r="I63" s="282"/>
      <c r="J63" s="282"/>
      <c r="K63" s="280"/>
    </row>
    <row r="64" spans="2:11" s="1" customFormat="1" ht="12.75" customHeight="1">
      <c r="B64" s="278"/>
      <c r="C64" s="284"/>
      <c r="D64" s="284"/>
      <c r="E64" s="288"/>
      <c r="F64" s="284"/>
      <c r="G64" s="284"/>
      <c r="H64" s="284"/>
      <c r="I64" s="284"/>
      <c r="J64" s="284"/>
      <c r="K64" s="280"/>
    </row>
    <row r="65" spans="2:11" s="1" customFormat="1" ht="15" customHeight="1">
      <c r="B65" s="278"/>
      <c r="C65" s="284"/>
      <c r="D65" s="282" t="s">
        <v>429</v>
      </c>
      <c r="E65" s="282"/>
      <c r="F65" s="282"/>
      <c r="G65" s="282"/>
      <c r="H65" s="282"/>
      <c r="I65" s="282"/>
      <c r="J65" s="282"/>
      <c r="K65" s="280"/>
    </row>
    <row r="66" spans="2:11" s="1" customFormat="1" ht="15" customHeight="1">
      <c r="B66" s="278"/>
      <c r="C66" s="284"/>
      <c r="D66" s="287" t="s">
        <v>430</v>
      </c>
      <c r="E66" s="287"/>
      <c r="F66" s="287"/>
      <c r="G66" s="287"/>
      <c r="H66" s="287"/>
      <c r="I66" s="287"/>
      <c r="J66" s="287"/>
      <c r="K66" s="280"/>
    </row>
    <row r="67" spans="2:11" s="1" customFormat="1" ht="15" customHeight="1">
      <c r="B67" s="278"/>
      <c r="C67" s="284"/>
      <c r="D67" s="282" t="s">
        <v>431</v>
      </c>
      <c r="E67" s="282"/>
      <c r="F67" s="282"/>
      <c r="G67" s="282"/>
      <c r="H67" s="282"/>
      <c r="I67" s="282"/>
      <c r="J67" s="282"/>
      <c r="K67" s="280"/>
    </row>
    <row r="68" spans="2:11" s="1" customFormat="1" ht="15" customHeight="1">
      <c r="B68" s="278"/>
      <c r="C68" s="284"/>
      <c r="D68" s="282" t="s">
        <v>432</v>
      </c>
      <c r="E68" s="282"/>
      <c r="F68" s="282"/>
      <c r="G68" s="282"/>
      <c r="H68" s="282"/>
      <c r="I68" s="282"/>
      <c r="J68" s="282"/>
      <c r="K68" s="280"/>
    </row>
    <row r="69" spans="2:11" s="1" customFormat="1" ht="15" customHeight="1">
      <c r="B69" s="278"/>
      <c r="C69" s="284"/>
      <c r="D69" s="282" t="s">
        <v>433</v>
      </c>
      <c r="E69" s="282"/>
      <c r="F69" s="282"/>
      <c r="G69" s="282"/>
      <c r="H69" s="282"/>
      <c r="I69" s="282"/>
      <c r="J69" s="282"/>
      <c r="K69" s="280"/>
    </row>
    <row r="70" spans="2:11" s="1" customFormat="1" ht="15" customHeight="1">
      <c r="B70" s="278"/>
      <c r="C70" s="284"/>
      <c r="D70" s="282" t="s">
        <v>434</v>
      </c>
      <c r="E70" s="282"/>
      <c r="F70" s="282"/>
      <c r="G70" s="282"/>
      <c r="H70" s="282"/>
      <c r="I70" s="282"/>
      <c r="J70" s="282"/>
      <c r="K70" s="280"/>
    </row>
    <row r="71" spans="2:11" s="1" customFormat="1" ht="12.75" customHeight="1">
      <c r="B71" s="289"/>
      <c r="C71" s="290"/>
      <c r="D71" s="290"/>
      <c r="E71" s="290"/>
      <c r="F71" s="290"/>
      <c r="G71" s="290"/>
      <c r="H71" s="290"/>
      <c r="I71" s="290"/>
      <c r="J71" s="290"/>
      <c r="K71" s="291"/>
    </row>
    <row r="72" spans="2:11" s="1" customFormat="1" ht="18.75" customHeight="1">
      <c r="B72" s="292"/>
      <c r="C72" s="292"/>
      <c r="D72" s="292"/>
      <c r="E72" s="292"/>
      <c r="F72" s="292"/>
      <c r="G72" s="292"/>
      <c r="H72" s="292"/>
      <c r="I72" s="292"/>
      <c r="J72" s="292"/>
      <c r="K72" s="293"/>
    </row>
    <row r="73" spans="2:11" s="1" customFormat="1" ht="18.75" customHeight="1">
      <c r="B73" s="293"/>
      <c r="C73" s="293"/>
      <c r="D73" s="293"/>
      <c r="E73" s="293"/>
      <c r="F73" s="293"/>
      <c r="G73" s="293"/>
      <c r="H73" s="293"/>
      <c r="I73" s="293"/>
      <c r="J73" s="293"/>
      <c r="K73" s="293"/>
    </row>
    <row r="74" spans="2:11" s="1" customFormat="1" ht="7.5" customHeight="1">
      <c r="B74" s="294"/>
      <c r="C74" s="295"/>
      <c r="D74" s="295"/>
      <c r="E74" s="295"/>
      <c r="F74" s="295"/>
      <c r="G74" s="295"/>
      <c r="H74" s="295"/>
      <c r="I74" s="295"/>
      <c r="J74" s="295"/>
      <c r="K74" s="296"/>
    </row>
    <row r="75" spans="2:11" s="1" customFormat="1" ht="45" customHeight="1">
      <c r="B75" s="297"/>
      <c r="C75" s="298" t="s">
        <v>435</v>
      </c>
      <c r="D75" s="298"/>
      <c r="E75" s="298"/>
      <c r="F75" s="298"/>
      <c r="G75" s="298"/>
      <c r="H75" s="298"/>
      <c r="I75" s="298"/>
      <c r="J75" s="298"/>
      <c r="K75" s="299"/>
    </row>
    <row r="76" spans="2:11" s="1" customFormat="1" ht="17.25" customHeight="1">
      <c r="B76" s="297"/>
      <c r="C76" s="300" t="s">
        <v>436</v>
      </c>
      <c r="D76" s="300"/>
      <c r="E76" s="300"/>
      <c r="F76" s="300" t="s">
        <v>437</v>
      </c>
      <c r="G76" s="301"/>
      <c r="H76" s="300" t="s">
        <v>55</v>
      </c>
      <c r="I76" s="300" t="s">
        <v>58</v>
      </c>
      <c r="J76" s="300" t="s">
        <v>438</v>
      </c>
      <c r="K76" s="299"/>
    </row>
    <row r="77" spans="2:11" s="1" customFormat="1" ht="17.25" customHeight="1">
      <c r="B77" s="297"/>
      <c r="C77" s="302" t="s">
        <v>439</v>
      </c>
      <c r="D77" s="302"/>
      <c r="E77" s="302"/>
      <c r="F77" s="303" t="s">
        <v>440</v>
      </c>
      <c r="G77" s="304"/>
      <c r="H77" s="302"/>
      <c r="I77" s="302"/>
      <c r="J77" s="302" t="s">
        <v>441</v>
      </c>
      <c r="K77" s="299"/>
    </row>
    <row r="78" spans="2:11" s="1" customFormat="1" ht="5.25" customHeight="1">
      <c r="B78" s="297"/>
      <c r="C78" s="305"/>
      <c r="D78" s="305"/>
      <c r="E78" s="305"/>
      <c r="F78" s="305"/>
      <c r="G78" s="306"/>
      <c r="H78" s="305"/>
      <c r="I78" s="305"/>
      <c r="J78" s="305"/>
      <c r="K78" s="299"/>
    </row>
    <row r="79" spans="2:11" s="1" customFormat="1" ht="15" customHeight="1">
      <c r="B79" s="297"/>
      <c r="C79" s="285" t="s">
        <v>54</v>
      </c>
      <c r="D79" s="305"/>
      <c r="E79" s="305"/>
      <c r="F79" s="307" t="s">
        <v>442</v>
      </c>
      <c r="G79" s="306"/>
      <c r="H79" s="285" t="s">
        <v>443</v>
      </c>
      <c r="I79" s="285" t="s">
        <v>444</v>
      </c>
      <c r="J79" s="285">
        <v>20</v>
      </c>
      <c r="K79" s="299"/>
    </row>
    <row r="80" spans="2:11" s="1" customFormat="1" ht="15" customHeight="1">
      <c r="B80" s="297"/>
      <c r="C80" s="285" t="s">
        <v>445</v>
      </c>
      <c r="D80" s="285"/>
      <c r="E80" s="285"/>
      <c r="F80" s="307" t="s">
        <v>442</v>
      </c>
      <c r="G80" s="306"/>
      <c r="H80" s="285" t="s">
        <v>446</v>
      </c>
      <c r="I80" s="285" t="s">
        <v>444</v>
      </c>
      <c r="J80" s="285">
        <v>120</v>
      </c>
      <c r="K80" s="299"/>
    </row>
    <row r="81" spans="2:11" s="1" customFormat="1" ht="15" customHeight="1">
      <c r="B81" s="308"/>
      <c r="C81" s="285" t="s">
        <v>447</v>
      </c>
      <c r="D81" s="285"/>
      <c r="E81" s="285"/>
      <c r="F81" s="307" t="s">
        <v>448</v>
      </c>
      <c r="G81" s="306"/>
      <c r="H81" s="285" t="s">
        <v>449</v>
      </c>
      <c r="I81" s="285" t="s">
        <v>444</v>
      </c>
      <c r="J81" s="285">
        <v>50</v>
      </c>
      <c r="K81" s="299"/>
    </row>
    <row r="82" spans="2:11" s="1" customFormat="1" ht="15" customHeight="1">
      <c r="B82" s="308"/>
      <c r="C82" s="285" t="s">
        <v>450</v>
      </c>
      <c r="D82" s="285"/>
      <c r="E82" s="285"/>
      <c r="F82" s="307" t="s">
        <v>442</v>
      </c>
      <c r="G82" s="306"/>
      <c r="H82" s="285" t="s">
        <v>451</v>
      </c>
      <c r="I82" s="285" t="s">
        <v>452</v>
      </c>
      <c r="J82" s="285"/>
      <c r="K82" s="299"/>
    </row>
    <row r="83" spans="2:11" s="1" customFormat="1" ht="15" customHeight="1">
      <c r="B83" s="308"/>
      <c r="C83" s="309" t="s">
        <v>453</v>
      </c>
      <c r="D83" s="309"/>
      <c r="E83" s="309"/>
      <c r="F83" s="310" t="s">
        <v>448</v>
      </c>
      <c r="G83" s="309"/>
      <c r="H83" s="309" t="s">
        <v>454</v>
      </c>
      <c r="I83" s="309" t="s">
        <v>444</v>
      </c>
      <c r="J83" s="309">
        <v>15</v>
      </c>
      <c r="K83" s="299"/>
    </row>
    <row r="84" spans="2:11" s="1" customFormat="1" ht="15" customHeight="1">
      <c r="B84" s="308"/>
      <c r="C84" s="309" t="s">
        <v>455</v>
      </c>
      <c r="D84" s="309"/>
      <c r="E84" s="309"/>
      <c r="F84" s="310" t="s">
        <v>448</v>
      </c>
      <c r="G84" s="309"/>
      <c r="H84" s="309" t="s">
        <v>456</v>
      </c>
      <c r="I84" s="309" t="s">
        <v>444</v>
      </c>
      <c r="J84" s="309">
        <v>15</v>
      </c>
      <c r="K84" s="299"/>
    </row>
    <row r="85" spans="2:11" s="1" customFormat="1" ht="15" customHeight="1">
      <c r="B85" s="308"/>
      <c r="C85" s="309" t="s">
        <v>457</v>
      </c>
      <c r="D85" s="309"/>
      <c r="E85" s="309"/>
      <c r="F85" s="310" t="s">
        <v>448</v>
      </c>
      <c r="G85" s="309"/>
      <c r="H85" s="309" t="s">
        <v>458</v>
      </c>
      <c r="I85" s="309" t="s">
        <v>444</v>
      </c>
      <c r="J85" s="309">
        <v>20</v>
      </c>
      <c r="K85" s="299"/>
    </row>
    <row r="86" spans="2:11" s="1" customFormat="1" ht="15" customHeight="1">
      <c r="B86" s="308"/>
      <c r="C86" s="309" t="s">
        <v>459</v>
      </c>
      <c r="D86" s="309"/>
      <c r="E86" s="309"/>
      <c r="F86" s="310" t="s">
        <v>448</v>
      </c>
      <c r="G86" s="309"/>
      <c r="H86" s="309" t="s">
        <v>460</v>
      </c>
      <c r="I86" s="309" t="s">
        <v>444</v>
      </c>
      <c r="J86" s="309">
        <v>20</v>
      </c>
      <c r="K86" s="299"/>
    </row>
    <row r="87" spans="2:11" s="1" customFormat="1" ht="15" customHeight="1">
      <c r="B87" s="308"/>
      <c r="C87" s="285" t="s">
        <v>461</v>
      </c>
      <c r="D87" s="285"/>
      <c r="E87" s="285"/>
      <c r="F87" s="307" t="s">
        <v>448</v>
      </c>
      <c r="G87" s="306"/>
      <c r="H87" s="285" t="s">
        <v>462</v>
      </c>
      <c r="I87" s="285" t="s">
        <v>444</v>
      </c>
      <c r="J87" s="285">
        <v>50</v>
      </c>
      <c r="K87" s="299"/>
    </row>
    <row r="88" spans="2:11" s="1" customFormat="1" ht="15" customHeight="1">
      <c r="B88" s="308"/>
      <c r="C88" s="285" t="s">
        <v>463</v>
      </c>
      <c r="D88" s="285"/>
      <c r="E88" s="285"/>
      <c r="F88" s="307" t="s">
        <v>448</v>
      </c>
      <c r="G88" s="306"/>
      <c r="H88" s="285" t="s">
        <v>464</v>
      </c>
      <c r="I88" s="285" t="s">
        <v>444</v>
      </c>
      <c r="J88" s="285">
        <v>20</v>
      </c>
      <c r="K88" s="299"/>
    </row>
    <row r="89" spans="2:11" s="1" customFormat="1" ht="15" customHeight="1">
      <c r="B89" s="308"/>
      <c r="C89" s="285" t="s">
        <v>465</v>
      </c>
      <c r="D89" s="285"/>
      <c r="E89" s="285"/>
      <c r="F89" s="307" t="s">
        <v>448</v>
      </c>
      <c r="G89" s="306"/>
      <c r="H89" s="285" t="s">
        <v>466</v>
      </c>
      <c r="I89" s="285" t="s">
        <v>444</v>
      </c>
      <c r="J89" s="285">
        <v>20</v>
      </c>
      <c r="K89" s="299"/>
    </row>
    <row r="90" spans="2:11" s="1" customFormat="1" ht="15" customHeight="1">
      <c r="B90" s="308"/>
      <c r="C90" s="285" t="s">
        <v>467</v>
      </c>
      <c r="D90" s="285"/>
      <c r="E90" s="285"/>
      <c r="F90" s="307" t="s">
        <v>448</v>
      </c>
      <c r="G90" s="306"/>
      <c r="H90" s="285" t="s">
        <v>468</v>
      </c>
      <c r="I90" s="285" t="s">
        <v>444</v>
      </c>
      <c r="J90" s="285">
        <v>50</v>
      </c>
      <c r="K90" s="299"/>
    </row>
    <row r="91" spans="2:11" s="1" customFormat="1" ht="15" customHeight="1">
      <c r="B91" s="308"/>
      <c r="C91" s="285" t="s">
        <v>469</v>
      </c>
      <c r="D91" s="285"/>
      <c r="E91" s="285"/>
      <c r="F91" s="307" t="s">
        <v>448</v>
      </c>
      <c r="G91" s="306"/>
      <c r="H91" s="285" t="s">
        <v>469</v>
      </c>
      <c r="I91" s="285" t="s">
        <v>444</v>
      </c>
      <c r="J91" s="285">
        <v>50</v>
      </c>
      <c r="K91" s="299"/>
    </row>
    <row r="92" spans="2:11" s="1" customFormat="1" ht="15" customHeight="1">
      <c r="B92" s="308"/>
      <c r="C92" s="285" t="s">
        <v>470</v>
      </c>
      <c r="D92" s="285"/>
      <c r="E92" s="285"/>
      <c r="F92" s="307" t="s">
        <v>448</v>
      </c>
      <c r="G92" s="306"/>
      <c r="H92" s="285" t="s">
        <v>471</v>
      </c>
      <c r="I92" s="285" t="s">
        <v>444</v>
      </c>
      <c r="J92" s="285">
        <v>255</v>
      </c>
      <c r="K92" s="299"/>
    </row>
    <row r="93" spans="2:11" s="1" customFormat="1" ht="15" customHeight="1">
      <c r="B93" s="308"/>
      <c r="C93" s="285" t="s">
        <v>472</v>
      </c>
      <c r="D93" s="285"/>
      <c r="E93" s="285"/>
      <c r="F93" s="307" t="s">
        <v>442</v>
      </c>
      <c r="G93" s="306"/>
      <c r="H93" s="285" t="s">
        <v>473</v>
      </c>
      <c r="I93" s="285" t="s">
        <v>474</v>
      </c>
      <c r="J93" s="285"/>
      <c r="K93" s="299"/>
    </row>
    <row r="94" spans="2:11" s="1" customFormat="1" ht="15" customHeight="1">
      <c r="B94" s="308"/>
      <c r="C94" s="285" t="s">
        <v>475</v>
      </c>
      <c r="D94" s="285"/>
      <c r="E94" s="285"/>
      <c r="F94" s="307" t="s">
        <v>442</v>
      </c>
      <c r="G94" s="306"/>
      <c r="H94" s="285" t="s">
        <v>476</v>
      </c>
      <c r="I94" s="285" t="s">
        <v>477</v>
      </c>
      <c r="J94" s="285"/>
      <c r="K94" s="299"/>
    </row>
    <row r="95" spans="2:11" s="1" customFormat="1" ht="15" customHeight="1">
      <c r="B95" s="308"/>
      <c r="C95" s="285" t="s">
        <v>478</v>
      </c>
      <c r="D95" s="285"/>
      <c r="E95" s="285"/>
      <c r="F95" s="307" t="s">
        <v>442</v>
      </c>
      <c r="G95" s="306"/>
      <c r="H95" s="285" t="s">
        <v>478</v>
      </c>
      <c r="I95" s="285" t="s">
        <v>477</v>
      </c>
      <c r="J95" s="285"/>
      <c r="K95" s="299"/>
    </row>
    <row r="96" spans="2:11" s="1" customFormat="1" ht="15" customHeight="1">
      <c r="B96" s="308"/>
      <c r="C96" s="285" t="s">
        <v>39</v>
      </c>
      <c r="D96" s="285"/>
      <c r="E96" s="285"/>
      <c r="F96" s="307" t="s">
        <v>442</v>
      </c>
      <c r="G96" s="306"/>
      <c r="H96" s="285" t="s">
        <v>479</v>
      </c>
      <c r="I96" s="285" t="s">
        <v>477</v>
      </c>
      <c r="J96" s="285"/>
      <c r="K96" s="299"/>
    </row>
    <row r="97" spans="2:11" s="1" customFormat="1" ht="15" customHeight="1">
      <c r="B97" s="308"/>
      <c r="C97" s="285" t="s">
        <v>49</v>
      </c>
      <c r="D97" s="285"/>
      <c r="E97" s="285"/>
      <c r="F97" s="307" t="s">
        <v>442</v>
      </c>
      <c r="G97" s="306"/>
      <c r="H97" s="285" t="s">
        <v>480</v>
      </c>
      <c r="I97" s="285" t="s">
        <v>477</v>
      </c>
      <c r="J97" s="285"/>
      <c r="K97" s="299"/>
    </row>
    <row r="98" spans="2:11" s="1" customFormat="1" ht="15" customHeight="1">
      <c r="B98" s="311"/>
      <c r="C98" s="312"/>
      <c r="D98" s="312"/>
      <c r="E98" s="312"/>
      <c r="F98" s="312"/>
      <c r="G98" s="312"/>
      <c r="H98" s="312"/>
      <c r="I98" s="312"/>
      <c r="J98" s="312"/>
      <c r="K98" s="313"/>
    </row>
    <row r="99" spans="2:11" s="1" customFormat="1" ht="18.7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4"/>
    </row>
    <row r="100" spans="2:11" s="1" customFormat="1" ht="18.75" customHeight="1"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</row>
    <row r="101" spans="2:11" s="1" customFormat="1" ht="7.5" customHeight="1">
      <c r="B101" s="294"/>
      <c r="C101" s="295"/>
      <c r="D101" s="295"/>
      <c r="E101" s="295"/>
      <c r="F101" s="295"/>
      <c r="G101" s="295"/>
      <c r="H101" s="295"/>
      <c r="I101" s="295"/>
      <c r="J101" s="295"/>
      <c r="K101" s="296"/>
    </row>
    <row r="102" spans="2:11" s="1" customFormat="1" ht="45" customHeight="1">
      <c r="B102" s="297"/>
      <c r="C102" s="298" t="s">
        <v>481</v>
      </c>
      <c r="D102" s="298"/>
      <c r="E102" s="298"/>
      <c r="F102" s="298"/>
      <c r="G102" s="298"/>
      <c r="H102" s="298"/>
      <c r="I102" s="298"/>
      <c r="J102" s="298"/>
      <c r="K102" s="299"/>
    </row>
    <row r="103" spans="2:11" s="1" customFormat="1" ht="17.25" customHeight="1">
      <c r="B103" s="297"/>
      <c r="C103" s="300" t="s">
        <v>436</v>
      </c>
      <c r="D103" s="300"/>
      <c r="E103" s="300"/>
      <c r="F103" s="300" t="s">
        <v>437</v>
      </c>
      <c r="G103" s="301"/>
      <c r="H103" s="300" t="s">
        <v>55</v>
      </c>
      <c r="I103" s="300" t="s">
        <v>58</v>
      </c>
      <c r="J103" s="300" t="s">
        <v>438</v>
      </c>
      <c r="K103" s="299"/>
    </row>
    <row r="104" spans="2:11" s="1" customFormat="1" ht="17.25" customHeight="1">
      <c r="B104" s="297"/>
      <c r="C104" s="302" t="s">
        <v>439</v>
      </c>
      <c r="D104" s="302"/>
      <c r="E104" s="302"/>
      <c r="F104" s="303" t="s">
        <v>440</v>
      </c>
      <c r="G104" s="304"/>
      <c r="H104" s="302"/>
      <c r="I104" s="302"/>
      <c r="J104" s="302" t="s">
        <v>441</v>
      </c>
      <c r="K104" s="299"/>
    </row>
    <row r="105" spans="2:11" s="1" customFormat="1" ht="5.25" customHeight="1">
      <c r="B105" s="297"/>
      <c r="C105" s="300"/>
      <c r="D105" s="300"/>
      <c r="E105" s="300"/>
      <c r="F105" s="300"/>
      <c r="G105" s="316"/>
      <c r="H105" s="300"/>
      <c r="I105" s="300"/>
      <c r="J105" s="300"/>
      <c r="K105" s="299"/>
    </row>
    <row r="106" spans="2:11" s="1" customFormat="1" ht="15" customHeight="1">
      <c r="B106" s="297"/>
      <c r="C106" s="285" t="s">
        <v>54</v>
      </c>
      <c r="D106" s="305"/>
      <c r="E106" s="305"/>
      <c r="F106" s="307" t="s">
        <v>442</v>
      </c>
      <c r="G106" s="316"/>
      <c r="H106" s="285" t="s">
        <v>482</v>
      </c>
      <c r="I106" s="285" t="s">
        <v>444</v>
      </c>
      <c r="J106" s="285">
        <v>20</v>
      </c>
      <c r="K106" s="299"/>
    </row>
    <row r="107" spans="2:11" s="1" customFormat="1" ht="15" customHeight="1">
      <c r="B107" s="297"/>
      <c r="C107" s="285" t="s">
        <v>445</v>
      </c>
      <c r="D107" s="285"/>
      <c r="E107" s="285"/>
      <c r="F107" s="307" t="s">
        <v>442</v>
      </c>
      <c r="G107" s="285"/>
      <c r="H107" s="285" t="s">
        <v>482</v>
      </c>
      <c r="I107" s="285" t="s">
        <v>444</v>
      </c>
      <c r="J107" s="285">
        <v>120</v>
      </c>
      <c r="K107" s="299"/>
    </row>
    <row r="108" spans="2:11" s="1" customFormat="1" ht="15" customHeight="1">
      <c r="B108" s="308"/>
      <c r="C108" s="285" t="s">
        <v>447</v>
      </c>
      <c r="D108" s="285"/>
      <c r="E108" s="285"/>
      <c r="F108" s="307" t="s">
        <v>448</v>
      </c>
      <c r="G108" s="285"/>
      <c r="H108" s="285" t="s">
        <v>482</v>
      </c>
      <c r="I108" s="285" t="s">
        <v>444</v>
      </c>
      <c r="J108" s="285">
        <v>50</v>
      </c>
      <c r="K108" s="299"/>
    </row>
    <row r="109" spans="2:11" s="1" customFormat="1" ht="15" customHeight="1">
      <c r="B109" s="308"/>
      <c r="C109" s="285" t="s">
        <v>450</v>
      </c>
      <c r="D109" s="285"/>
      <c r="E109" s="285"/>
      <c r="F109" s="307" t="s">
        <v>442</v>
      </c>
      <c r="G109" s="285"/>
      <c r="H109" s="285" t="s">
        <v>482</v>
      </c>
      <c r="I109" s="285" t="s">
        <v>452</v>
      </c>
      <c r="J109" s="285"/>
      <c r="K109" s="299"/>
    </row>
    <row r="110" spans="2:11" s="1" customFormat="1" ht="15" customHeight="1">
      <c r="B110" s="308"/>
      <c r="C110" s="285" t="s">
        <v>461</v>
      </c>
      <c r="D110" s="285"/>
      <c r="E110" s="285"/>
      <c r="F110" s="307" t="s">
        <v>448</v>
      </c>
      <c r="G110" s="285"/>
      <c r="H110" s="285" t="s">
        <v>482</v>
      </c>
      <c r="I110" s="285" t="s">
        <v>444</v>
      </c>
      <c r="J110" s="285">
        <v>50</v>
      </c>
      <c r="K110" s="299"/>
    </row>
    <row r="111" spans="2:11" s="1" customFormat="1" ht="15" customHeight="1">
      <c r="B111" s="308"/>
      <c r="C111" s="285" t="s">
        <v>469</v>
      </c>
      <c r="D111" s="285"/>
      <c r="E111" s="285"/>
      <c r="F111" s="307" t="s">
        <v>448</v>
      </c>
      <c r="G111" s="285"/>
      <c r="H111" s="285" t="s">
        <v>482</v>
      </c>
      <c r="I111" s="285" t="s">
        <v>444</v>
      </c>
      <c r="J111" s="285">
        <v>50</v>
      </c>
      <c r="K111" s="299"/>
    </row>
    <row r="112" spans="2:11" s="1" customFormat="1" ht="15" customHeight="1">
      <c r="B112" s="308"/>
      <c r="C112" s="285" t="s">
        <v>467</v>
      </c>
      <c r="D112" s="285"/>
      <c r="E112" s="285"/>
      <c r="F112" s="307" t="s">
        <v>448</v>
      </c>
      <c r="G112" s="285"/>
      <c r="H112" s="285" t="s">
        <v>482</v>
      </c>
      <c r="I112" s="285" t="s">
        <v>444</v>
      </c>
      <c r="J112" s="285">
        <v>50</v>
      </c>
      <c r="K112" s="299"/>
    </row>
    <row r="113" spans="2:11" s="1" customFormat="1" ht="15" customHeight="1">
      <c r="B113" s="308"/>
      <c r="C113" s="285" t="s">
        <v>54</v>
      </c>
      <c r="D113" s="285"/>
      <c r="E113" s="285"/>
      <c r="F113" s="307" t="s">
        <v>442</v>
      </c>
      <c r="G113" s="285"/>
      <c r="H113" s="285" t="s">
        <v>483</v>
      </c>
      <c r="I113" s="285" t="s">
        <v>444</v>
      </c>
      <c r="J113" s="285">
        <v>20</v>
      </c>
      <c r="K113" s="299"/>
    </row>
    <row r="114" spans="2:11" s="1" customFormat="1" ht="15" customHeight="1">
      <c r="B114" s="308"/>
      <c r="C114" s="285" t="s">
        <v>484</v>
      </c>
      <c r="D114" s="285"/>
      <c r="E114" s="285"/>
      <c r="F114" s="307" t="s">
        <v>442</v>
      </c>
      <c r="G114" s="285"/>
      <c r="H114" s="285" t="s">
        <v>485</v>
      </c>
      <c r="I114" s="285" t="s">
        <v>444</v>
      </c>
      <c r="J114" s="285">
        <v>120</v>
      </c>
      <c r="K114" s="299"/>
    </row>
    <row r="115" spans="2:11" s="1" customFormat="1" ht="15" customHeight="1">
      <c r="B115" s="308"/>
      <c r="C115" s="285" t="s">
        <v>39</v>
      </c>
      <c r="D115" s="285"/>
      <c r="E115" s="285"/>
      <c r="F115" s="307" t="s">
        <v>442</v>
      </c>
      <c r="G115" s="285"/>
      <c r="H115" s="285" t="s">
        <v>486</v>
      </c>
      <c r="I115" s="285" t="s">
        <v>477</v>
      </c>
      <c r="J115" s="285"/>
      <c r="K115" s="299"/>
    </row>
    <row r="116" spans="2:11" s="1" customFormat="1" ht="15" customHeight="1">
      <c r="B116" s="308"/>
      <c r="C116" s="285" t="s">
        <v>49</v>
      </c>
      <c r="D116" s="285"/>
      <c r="E116" s="285"/>
      <c r="F116" s="307" t="s">
        <v>442</v>
      </c>
      <c r="G116" s="285"/>
      <c r="H116" s="285" t="s">
        <v>487</v>
      </c>
      <c r="I116" s="285" t="s">
        <v>477</v>
      </c>
      <c r="J116" s="285"/>
      <c r="K116" s="299"/>
    </row>
    <row r="117" spans="2:11" s="1" customFormat="1" ht="15" customHeight="1">
      <c r="B117" s="308"/>
      <c r="C117" s="285" t="s">
        <v>58</v>
      </c>
      <c r="D117" s="285"/>
      <c r="E117" s="285"/>
      <c r="F117" s="307" t="s">
        <v>442</v>
      </c>
      <c r="G117" s="285"/>
      <c r="H117" s="285" t="s">
        <v>488</v>
      </c>
      <c r="I117" s="285" t="s">
        <v>489</v>
      </c>
      <c r="J117" s="285"/>
      <c r="K117" s="299"/>
    </row>
    <row r="118" spans="2:11" s="1" customFormat="1" ht="15" customHeight="1">
      <c r="B118" s="311"/>
      <c r="C118" s="317"/>
      <c r="D118" s="317"/>
      <c r="E118" s="317"/>
      <c r="F118" s="317"/>
      <c r="G118" s="317"/>
      <c r="H118" s="317"/>
      <c r="I118" s="317"/>
      <c r="J118" s="317"/>
      <c r="K118" s="313"/>
    </row>
    <row r="119" spans="2:11" s="1" customFormat="1" ht="18.75" customHeight="1">
      <c r="B119" s="318"/>
      <c r="C119" s="282"/>
      <c r="D119" s="282"/>
      <c r="E119" s="282"/>
      <c r="F119" s="319"/>
      <c r="G119" s="282"/>
      <c r="H119" s="282"/>
      <c r="I119" s="282"/>
      <c r="J119" s="282"/>
      <c r="K119" s="318"/>
    </row>
    <row r="120" spans="2:11" s="1" customFormat="1" ht="18.75" customHeight="1"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</row>
    <row r="121" spans="2:11" s="1" customFormat="1" ht="7.5" customHeight="1">
      <c r="B121" s="320"/>
      <c r="C121" s="321"/>
      <c r="D121" s="321"/>
      <c r="E121" s="321"/>
      <c r="F121" s="321"/>
      <c r="G121" s="321"/>
      <c r="H121" s="321"/>
      <c r="I121" s="321"/>
      <c r="J121" s="321"/>
      <c r="K121" s="322"/>
    </row>
    <row r="122" spans="2:11" s="1" customFormat="1" ht="45" customHeight="1">
      <c r="B122" s="323"/>
      <c r="C122" s="276" t="s">
        <v>490</v>
      </c>
      <c r="D122" s="276"/>
      <c r="E122" s="276"/>
      <c r="F122" s="276"/>
      <c r="G122" s="276"/>
      <c r="H122" s="276"/>
      <c r="I122" s="276"/>
      <c r="J122" s="276"/>
      <c r="K122" s="324"/>
    </row>
    <row r="123" spans="2:11" s="1" customFormat="1" ht="17.25" customHeight="1">
      <c r="B123" s="325"/>
      <c r="C123" s="300" t="s">
        <v>436</v>
      </c>
      <c r="D123" s="300"/>
      <c r="E123" s="300"/>
      <c r="F123" s="300" t="s">
        <v>437</v>
      </c>
      <c r="G123" s="301"/>
      <c r="H123" s="300" t="s">
        <v>55</v>
      </c>
      <c r="I123" s="300" t="s">
        <v>58</v>
      </c>
      <c r="J123" s="300" t="s">
        <v>438</v>
      </c>
      <c r="K123" s="326"/>
    </row>
    <row r="124" spans="2:11" s="1" customFormat="1" ht="17.25" customHeight="1">
      <c r="B124" s="325"/>
      <c r="C124" s="302" t="s">
        <v>439</v>
      </c>
      <c r="D124" s="302"/>
      <c r="E124" s="302"/>
      <c r="F124" s="303" t="s">
        <v>440</v>
      </c>
      <c r="G124" s="304"/>
      <c r="H124" s="302"/>
      <c r="I124" s="302"/>
      <c r="J124" s="302" t="s">
        <v>441</v>
      </c>
      <c r="K124" s="326"/>
    </row>
    <row r="125" spans="2:11" s="1" customFormat="1" ht="5.25" customHeight="1">
      <c r="B125" s="327"/>
      <c r="C125" s="305"/>
      <c r="D125" s="305"/>
      <c r="E125" s="305"/>
      <c r="F125" s="305"/>
      <c r="G125" s="285"/>
      <c r="H125" s="305"/>
      <c r="I125" s="305"/>
      <c r="J125" s="305"/>
      <c r="K125" s="328"/>
    </row>
    <row r="126" spans="2:11" s="1" customFormat="1" ht="15" customHeight="1">
      <c r="B126" s="327"/>
      <c r="C126" s="285" t="s">
        <v>445</v>
      </c>
      <c r="D126" s="305"/>
      <c r="E126" s="305"/>
      <c r="F126" s="307" t="s">
        <v>442</v>
      </c>
      <c r="G126" s="285"/>
      <c r="H126" s="285" t="s">
        <v>482</v>
      </c>
      <c r="I126" s="285" t="s">
        <v>444</v>
      </c>
      <c r="J126" s="285">
        <v>120</v>
      </c>
      <c r="K126" s="329"/>
    </row>
    <row r="127" spans="2:11" s="1" customFormat="1" ht="15" customHeight="1">
      <c r="B127" s="327"/>
      <c r="C127" s="285" t="s">
        <v>491</v>
      </c>
      <c r="D127" s="285"/>
      <c r="E127" s="285"/>
      <c r="F127" s="307" t="s">
        <v>442</v>
      </c>
      <c r="G127" s="285"/>
      <c r="H127" s="285" t="s">
        <v>492</v>
      </c>
      <c r="I127" s="285" t="s">
        <v>444</v>
      </c>
      <c r="J127" s="285" t="s">
        <v>493</v>
      </c>
      <c r="K127" s="329"/>
    </row>
    <row r="128" spans="2:11" s="1" customFormat="1" ht="15" customHeight="1">
      <c r="B128" s="327"/>
      <c r="C128" s="285" t="s">
        <v>390</v>
      </c>
      <c r="D128" s="285"/>
      <c r="E128" s="285"/>
      <c r="F128" s="307" t="s">
        <v>442</v>
      </c>
      <c r="G128" s="285"/>
      <c r="H128" s="285" t="s">
        <v>494</v>
      </c>
      <c r="I128" s="285" t="s">
        <v>444</v>
      </c>
      <c r="J128" s="285" t="s">
        <v>493</v>
      </c>
      <c r="K128" s="329"/>
    </row>
    <row r="129" spans="2:11" s="1" customFormat="1" ht="15" customHeight="1">
      <c r="B129" s="327"/>
      <c r="C129" s="285" t="s">
        <v>453</v>
      </c>
      <c r="D129" s="285"/>
      <c r="E129" s="285"/>
      <c r="F129" s="307" t="s">
        <v>448</v>
      </c>
      <c r="G129" s="285"/>
      <c r="H129" s="285" t="s">
        <v>454</v>
      </c>
      <c r="I129" s="285" t="s">
        <v>444</v>
      </c>
      <c r="J129" s="285">
        <v>15</v>
      </c>
      <c r="K129" s="329"/>
    </row>
    <row r="130" spans="2:11" s="1" customFormat="1" ht="15" customHeight="1">
      <c r="B130" s="327"/>
      <c r="C130" s="309" t="s">
        <v>455</v>
      </c>
      <c r="D130" s="309"/>
      <c r="E130" s="309"/>
      <c r="F130" s="310" t="s">
        <v>448</v>
      </c>
      <c r="G130" s="309"/>
      <c r="H130" s="309" t="s">
        <v>456</v>
      </c>
      <c r="I130" s="309" t="s">
        <v>444</v>
      </c>
      <c r="J130" s="309">
        <v>15</v>
      </c>
      <c r="K130" s="329"/>
    </row>
    <row r="131" spans="2:11" s="1" customFormat="1" ht="15" customHeight="1">
      <c r="B131" s="327"/>
      <c r="C131" s="309" t="s">
        <v>457</v>
      </c>
      <c r="D131" s="309"/>
      <c r="E131" s="309"/>
      <c r="F131" s="310" t="s">
        <v>448</v>
      </c>
      <c r="G131" s="309"/>
      <c r="H131" s="309" t="s">
        <v>458</v>
      </c>
      <c r="I131" s="309" t="s">
        <v>444</v>
      </c>
      <c r="J131" s="309">
        <v>20</v>
      </c>
      <c r="K131" s="329"/>
    </row>
    <row r="132" spans="2:11" s="1" customFormat="1" ht="15" customHeight="1">
      <c r="B132" s="327"/>
      <c r="C132" s="309" t="s">
        <v>459</v>
      </c>
      <c r="D132" s="309"/>
      <c r="E132" s="309"/>
      <c r="F132" s="310" t="s">
        <v>448</v>
      </c>
      <c r="G132" s="309"/>
      <c r="H132" s="309" t="s">
        <v>460</v>
      </c>
      <c r="I132" s="309" t="s">
        <v>444</v>
      </c>
      <c r="J132" s="309">
        <v>20</v>
      </c>
      <c r="K132" s="329"/>
    </row>
    <row r="133" spans="2:11" s="1" customFormat="1" ht="15" customHeight="1">
      <c r="B133" s="327"/>
      <c r="C133" s="285" t="s">
        <v>447</v>
      </c>
      <c r="D133" s="285"/>
      <c r="E133" s="285"/>
      <c r="F133" s="307" t="s">
        <v>448</v>
      </c>
      <c r="G133" s="285"/>
      <c r="H133" s="285" t="s">
        <v>482</v>
      </c>
      <c r="I133" s="285" t="s">
        <v>444</v>
      </c>
      <c r="J133" s="285">
        <v>50</v>
      </c>
      <c r="K133" s="329"/>
    </row>
    <row r="134" spans="2:11" s="1" customFormat="1" ht="15" customHeight="1">
      <c r="B134" s="327"/>
      <c r="C134" s="285" t="s">
        <v>461</v>
      </c>
      <c r="D134" s="285"/>
      <c r="E134" s="285"/>
      <c r="F134" s="307" t="s">
        <v>448</v>
      </c>
      <c r="G134" s="285"/>
      <c r="H134" s="285" t="s">
        <v>482</v>
      </c>
      <c r="I134" s="285" t="s">
        <v>444</v>
      </c>
      <c r="J134" s="285">
        <v>50</v>
      </c>
      <c r="K134" s="329"/>
    </row>
    <row r="135" spans="2:11" s="1" customFormat="1" ht="15" customHeight="1">
      <c r="B135" s="327"/>
      <c r="C135" s="285" t="s">
        <v>467</v>
      </c>
      <c r="D135" s="285"/>
      <c r="E135" s="285"/>
      <c r="F135" s="307" t="s">
        <v>448</v>
      </c>
      <c r="G135" s="285"/>
      <c r="H135" s="285" t="s">
        <v>482</v>
      </c>
      <c r="I135" s="285" t="s">
        <v>444</v>
      </c>
      <c r="J135" s="285">
        <v>50</v>
      </c>
      <c r="K135" s="329"/>
    </row>
    <row r="136" spans="2:11" s="1" customFormat="1" ht="15" customHeight="1">
      <c r="B136" s="327"/>
      <c r="C136" s="285" t="s">
        <v>469</v>
      </c>
      <c r="D136" s="285"/>
      <c r="E136" s="285"/>
      <c r="F136" s="307" t="s">
        <v>448</v>
      </c>
      <c r="G136" s="285"/>
      <c r="H136" s="285" t="s">
        <v>482</v>
      </c>
      <c r="I136" s="285" t="s">
        <v>444</v>
      </c>
      <c r="J136" s="285">
        <v>50</v>
      </c>
      <c r="K136" s="329"/>
    </row>
    <row r="137" spans="2:11" s="1" customFormat="1" ht="15" customHeight="1">
      <c r="B137" s="327"/>
      <c r="C137" s="285" t="s">
        <v>470</v>
      </c>
      <c r="D137" s="285"/>
      <c r="E137" s="285"/>
      <c r="F137" s="307" t="s">
        <v>448</v>
      </c>
      <c r="G137" s="285"/>
      <c r="H137" s="285" t="s">
        <v>495</v>
      </c>
      <c r="I137" s="285" t="s">
        <v>444</v>
      </c>
      <c r="J137" s="285">
        <v>255</v>
      </c>
      <c r="K137" s="329"/>
    </row>
    <row r="138" spans="2:11" s="1" customFormat="1" ht="15" customHeight="1">
      <c r="B138" s="327"/>
      <c r="C138" s="285" t="s">
        <v>472</v>
      </c>
      <c r="D138" s="285"/>
      <c r="E138" s="285"/>
      <c r="F138" s="307" t="s">
        <v>442</v>
      </c>
      <c r="G138" s="285"/>
      <c r="H138" s="285" t="s">
        <v>496</v>
      </c>
      <c r="I138" s="285" t="s">
        <v>474</v>
      </c>
      <c r="J138" s="285"/>
      <c r="K138" s="329"/>
    </row>
    <row r="139" spans="2:11" s="1" customFormat="1" ht="15" customHeight="1">
      <c r="B139" s="327"/>
      <c r="C139" s="285" t="s">
        <v>475</v>
      </c>
      <c r="D139" s="285"/>
      <c r="E139" s="285"/>
      <c r="F139" s="307" t="s">
        <v>442</v>
      </c>
      <c r="G139" s="285"/>
      <c r="H139" s="285" t="s">
        <v>497</v>
      </c>
      <c r="I139" s="285" t="s">
        <v>477</v>
      </c>
      <c r="J139" s="285"/>
      <c r="K139" s="329"/>
    </row>
    <row r="140" spans="2:11" s="1" customFormat="1" ht="15" customHeight="1">
      <c r="B140" s="327"/>
      <c r="C140" s="285" t="s">
        <v>478</v>
      </c>
      <c r="D140" s="285"/>
      <c r="E140" s="285"/>
      <c r="F140" s="307" t="s">
        <v>442</v>
      </c>
      <c r="G140" s="285"/>
      <c r="H140" s="285" t="s">
        <v>478</v>
      </c>
      <c r="I140" s="285" t="s">
        <v>477</v>
      </c>
      <c r="J140" s="285"/>
      <c r="K140" s="329"/>
    </row>
    <row r="141" spans="2:11" s="1" customFormat="1" ht="15" customHeight="1">
      <c r="B141" s="327"/>
      <c r="C141" s="285" t="s">
        <v>39</v>
      </c>
      <c r="D141" s="285"/>
      <c r="E141" s="285"/>
      <c r="F141" s="307" t="s">
        <v>442</v>
      </c>
      <c r="G141" s="285"/>
      <c r="H141" s="285" t="s">
        <v>498</v>
      </c>
      <c r="I141" s="285" t="s">
        <v>477</v>
      </c>
      <c r="J141" s="285"/>
      <c r="K141" s="329"/>
    </row>
    <row r="142" spans="2:11" s="1" customFormat="1" ht="15" customHeight="1">
      <c r="B142" s="327"/>
      <c r="C142" s="285" t="s">
        <v>499</v>
      </c>
      <c r="D142" s="285"/>
      <c r="E142" s="285"/>
      <c r="F142" s="307" t="s">
        <v>442</v>
      </c>
      <c r="G142" s="285"/>
      <c r="H142" s="285" t="s">
        <v>500</v>
      </c>
      <c r="I142" s="285" t="s">
        <v>477</v>
      </c>
      <c r="J142" s="285"/>
      <c r="K142" s="329"/>
    </row>
    <row r="143" spans="2:11" s="1" customFormat="1" ht="15" customHeight="1">
      <c r="B143" s="330"/>
      <c r="C143" s="331"/>
      <c r="D143" s="331"/>
      <c r="E143" s="331"/>
      <c r="F143" s="331"/>
      <c r="G143" s="331"/>
      <c r="H143" s="331"/>
      <c r="I143" s="331"/>
      <c r="J143" s="331"/>
      <c r="K143" s="332"/>
    </row>
    <row r="144" spans="2:11" s="1" customFormat="1" ht="18.75" customHeight="1">
      <c r="B144" s="282"/>
      <c r="C144" s="282"/>
      <c r="D144" s="282"/>
      <c r="E144" s="282"/>
      <c r="F144" s="319"/>
      <c r="G144" s="282"/>
      <c r="H144" s="282"/>
      <c r="I144" s="282"/>
      <c r="J144" s="282"/>
      <c r="K144" s="282"/>
    </row>
    <row r="145" spans="2:11" s="1" customFormat="1" ht="18.75" customHeight="1">
      <c r="B145" s="293"/>
      <c r="C145" s="293"/>
      <c r="D145" s="293"/>
      <c r="E145" s="293"/>
      <c r="F145" s="293"/>
      <c r="G145" s="293"/>
      <c r="H145" s="293"/>
      <c r="I145" s="293"/>
      <c r="J145" s="293"/>
      <c r="K145" s="293"/>
    </row>
    <row r="146" spans="2:11" s="1" customFormat="1" ht="7.5" customHeight="1">
      <c r="B146" s="294"/>
      <c r="C146" s="295"/>
      <c r="D146" s="295"/>
      <c r="E146" s="295"/>
      <c r="F146" s="295"/>
      <c r="G146" s="295"/>
      <c r="H146" s="295"/>
      <c r="I146" s="295"/>
      <c r="J146" s="295"/>
      <c r="K146" s="296"/>
    </row>
    <row r="147" spans="2:11" s="1" customFormat="1" ht="45" customHeight="1">
      <c r="B147" s="297"/>
      <c r="C147" s="298" t="s">
        <v>501</v>
      </c>
      <c r="D147" s="298"/>
      <c r="E147" s="298"/>
      <c r="F147" s="298"/>
      <c r="G147" s="298"/>
      <c r="H147" s="298"/>
      <c r="I147" s="298"/>
      <c r="J147" s="298"/>
      <c r="K147" s="299"/>
    </row>
    <row r="148" spans="2:11" s="1" customFormat="1" ht="17.25" customHeight="1">
      <c r="B148" s="297"/>
      <c r="C148" s="300" t="s">
        <v>436</v>
      </c>
      <c r="D148" s="300"/>
      <c r="E148" s="300"/>
      <c r="F148" s="300" t="s">
        <v>437</v>
      </c>
      <c r="G148" s="301"/>
      <c r="H148" s="300" t="s">
        <v>55</v>
      </c>
      <c r="I148" s="300" t="s">
        <v>58</v>
      </c>
      <c r="J148" s="300" t="s">
        <v>438</v>
      </c>
      <c r="K148" s="299"/>
    </row>
    <row r="149" spans="2:11" s="1" customFormat="1" ht="17.25" customHeight="1">
      <c r="B149" s="297"/>
      <c r="C149" s="302" t="s">
        <v>439</v>
      </c>
      <c r="D149" s="302"/>
      <c r="E149" s="302"/>
      <c r="F149" s="303" t="s">
        <v>440</v>
      </c>
      <c r="G149" s="304"/>
      <c r="H149" s="302"/>
      <c r="I149" s="302"/>
      <c r="J149" s="302" t="s">
        <v>441</v>
      </c>
      <c r="K149" s="299"/>
    </row>
    <row r="150" spans="2:11" s="1" customFormat="1" ht="5.25" customHeight="1">
      <c r="B150" s="308"/>
      <c r="C150" s="305"/>
      <c r="D150" s="305"/>
      <c r="E150" s="305"/>
      <c r="F150" s="305"/>
      <c r="G150" s="306"/>
      <c r="H150" s="305"/>
      <c r="I150" s="305"/>
      <c r="J150" s="305"/>
      <c r="K150" s="329"/>
    </row>
    <row r="151" spans="2:11" s="1" customFormat="1" ht="15" customHeight="1">
      <c r="B151" s="308"/>
      <c r="C151" s="333" t="s">
        <v>445</v>
      </c>
      <c r="D151" s="285"/>
      <c r="E151" s="285"/>
      <c r="F151" s="334" t="s">
        <v>442</v>
      </c>
      <c r="G151" s="285"/>
      <c r="H151" s="333" t="s">
        <v>482</v>
      </c>
      <c r="I151" s="333" t="s">
        <v>444</v>
      </c>
      <c r="J151" s="333">
        <v>120</v>
      </c>
      <c r="K151" s="329"/>
    </row>
    <row r="152" spans="2:11" s="1" customFormat="1" ht="15" customHeight="1">
      <c r="B152" s="308"/>
      <c r="C152" s="333" t="s">
        <v>491</v>
      </c>
      <c r="D152" s="285"/>
      <c r="E152" s="285"/>
      <c r="F152" s="334" t="s">
        <v>442</v>
      </c>
      <c r="G152" s="285"/>
      <c r="H152" s="333" t="s">
        <v>502</v>
      </c>
      <c r="I152" s="333" t="s">
        <v>444</v>
      </c>
      <c r="J152" s="333" t="s">
        <v>493</v>
      </c>
      <c r="K152" s="329"/>
    </row>
    <row r="153" spans="2:11" s="1" customFormat="1" ht="15" customHeight="1">
      <c r="B153" s="308"/>
      <c r="C153" s="333" t="s">
        <v>390</v>
      </c>
      <c r="D153" s="285"/>
      <c r="E153" s="285"/>
      <c r="F153" s="334" t="s">
        <v>442</v>
      </c>
      <c r="G153" s="285"/>
      <c r="H153" s="333" t="s">
        <v>503</v>
      </c>
      <c r="I153" s="333" t="s">
        <v>444</v>
      </c>
      <c r="J153" s="333" t="s">
        <v>493</v>
      </c>
      <c r="K153" s="329"/>
    </row>
    <row r="154" spans="2:11" s="1" customFormat="1" ht="15" customHeight="1">
      <c r="B154" s="308"/>
      <c r="C154" s="333" t="s">
        <v>447</v>
      </c>
      <c r="D154" s="285"/>
      <c r="E154" s="285"/>
      <c r="F154" s="334" t="s">
        <v>448</v>
      </c>
      <c r="G154" s="285"/>
      <c r="H154" s="333" t="s">
        <v>482</v>
      </c>
      <c r="I154" s="333" t="s">
        <v>444</v>
      </c>
      <c r="J154" s="333">
        <v>50</v>
      </c>
      <c r="K154" s="329"/>
    </row>
    <row r="155" spans="2:11" s="1" customFormat="1" ht="15" customHeight="1">
      <c r="B155" s="308"/>
      <c r="C155" s="333" t="s">
        <v>450</v>
      </c>
      <c r="D155" s="285"/>
      <c r="E155" s="285"/>
      <c r="F155" s="334" t="s">
        <v>442</v>
      </c>
      <c r="G155" s="285"/>
      <c r="H155" s="333" t="s">
        <v>482</v>
      </c>
      <c r="I155" s="333" t="s">
        <v>452</v>
      </c>
      <c r="J155" s="333"/>
      <c r="K155" s="329"/>
    </row>
    <row r="156" spans="2:11" s="1" customFormat="1" ht="15" customHeight="1">
      <c r="B156" s="308"/>
      <c r="C156" s="333" t="s">
        <v>461</v>
      </c>
      <c r="D156" s="285"/>
      <c r="E156" s="285"/>
      <c r="F156" s="334" t="s">
        <v>448</v>
      </c>
      <c r="G156" s="285"/>
      <c r="H156" s="333" t="s">
        <v>482</v>
      </c>
      <c r="I156" s="333" t="s">
        <v>444</v>
      </c>
      <c r="J156" s="333">
        <v>50</v>
      </c>
      <c r="K156" s="329"/>
    </row>
    <row r="157" spans="2:11" s="1" customFormat="1" ht="15" customHeight="1">
      <c r="B157" s="308"/>
      <c r="C157" s="333" t="s">
        <v>469</v>
      </c>
      <c r="D157" s="285"/>
      <c r="E157" s="285"/>
      <c r="F157" s="334" t="s">
        <v>448</v>
      </c>
      <c r="G157" s="285"/>
      <c r="H157" s="333" t="s">
        <v>482</v>
      </c>
      <c r="I157" s="333" t="s">
        <v>444</v>
      </c>
      <c r="J157" s="333">
        <v>50</v>
      </c>
      <c r="K157" s="329"/>
    </row>
    <row r="158" spans="2:11" s="1" customFormat="1" ht="15" customHeight="1">
      <c r="B158" s="308"/>
      <c r="C158" s="333" t="s">
        <v>467</v>
      </c>
      <c r="D158" s="285"/>
      <c r="E158" s="285"/>
      <c r="F158" s="334" t="s">
        <v>448</v>
      </c>
      <c r="G158" s="285"/>
      <c r="H158" s="333" t="s">
        <v>482</v>
      </c>
      <c r="I158" s="333" t="s">
        <v>444</v>
      </c>
      <c r="J158" s="333">
        <v>50</v>
      </c>
      <c r="K158" s="329"/>
    </row>
    <row r="159" spans="2:11" s="1" customFormat="1" ht="15" customHeight="1">
      <c r="B159" s="308"/>
      <c r="C159" s="333" t="s">
        <v>91</v>
      </c>
      <c r="D159" s="285"/>
      <c r="E159" s="285"/>
      <c r="F159" s="334" t="s">
        <v>442</v>
      </c>
      <c r="G159" s="285"/>
      <c r="H159" s="333" t="s">
        <v>504</v>
      </c>
      <c r="I159" s="333" t="s">
        <v>444</v>
      </c>
      <c r="J159" s="333" t="s">
        <v>505</v>
      </c>
      <c r="K159" s="329"/>
    </row>
    <row r="160" spans="2:11" s="1" customFormat="1" ht="15" customHeight="1">
      <c r="B160" s="308"/>
      <c r="C160" s="333" t="s">
        <v>506</v>
      </c>
      <c r="D160" s="285"/>
      <c r="E160" s="285"/>
      <c r="F160" s="334" t="s">
        <v>442</v>
      </c>
      <c r="G160" s="285"/>
      <c r="H160" s="333" t="s">
        <v>507</v>
      </c>
      <c r="I160" s="333" t="s">
        <v>477</v>
      </c>
      <c r="J160" s="333"/>
      <c r="K160" s="329"/>
    </row>
    <row r="161" spans="2:11" s="1" customFormat="1" ht="15" customHeight="1">
      <c r="B161" s="335"/>
      <c r="C161" s="317"/>
      <c r="D161" s="317"/>
      <c r="E161" s="317"/>
      <c r="F161" s="317"/>
      <c r="G161" s="317"/>
      <c r="H161" s="317"/>
      <c r="I161" s="317"/>
      <c r="J161" s="317"/>
      <c r="K161" s="336"/>
    </row>
    <row r="162" spans="2:11" s="1" customFormat="1" ht="18.75" customHeight="1">
      <c r="B162" s="282"/>
      <c r="C162" s="285"/>
      <c r="D162" s="285"/>
      <c r="E162" s="285"/>
      <c r="F162" s="307"/>
      <c r="G162" s="285"/>
      <c r="H162" s="285"/>
      <c r="I162" s="285"/>
      <c r="J162" s="285"/>
      <c r="K162" s="282"/>
    </row>
    <row r="163" spans="2:11" s="1" customFormat="1" ht="18.75" customHeight="1">
      <c r="B163" s="293"/>
      <c r="C163" s="293"/>
      <c r="D163" s="293"/>
      <c r="E163" s="293"/>
      <c r="F163" s="293"/>
      <c r="G163" s="293"/>
      <c r="H163" s="293"/>
      <c r="I163" s="293"/>
      <c r="J163" s="293"/>
      <c r="K163" s="293"/>
    </row>
    <row r="164" spans="2:11" s="1" customFormat="1" ht="7.5" customHeight="1">
      <c r="B164" s="272"/>
      <c r="C164" s="273"/>
      <c r="D164" s="273"/>
      <c r="E164" s="273"/>
      <c r="F164" s="273"/>
      <c r="G164" s="273"/>
      <c r="H164" s="273"/>
      <c r="I164" s="273"/>
      <c r="J164" s="273"/>
      <c r="K164" s="274"/>
    </row>
    <row r="165" spans="2:11" s="1" customFormat="1" ht="45" customHeight="1">
      <c r="B165" s="275"/>
      <c r="C165" s="276" t="s">
        <v>508</v>
      </c>
      <c r="D165" s="276"/>
      <c r="E165" s="276"/>
      <c r="F165" s="276"/>
      <c r="G165" s="276"/>
      <c r="H165" s="276"/>
      <c r="I165" s="276"/>
      <c r="J165" s="276"/>
      <c r="K165" s="277"/>
    </row>
    <row r="166" spans="2:11" s="1" customFormat="1" ht="17.25" customHeight="1">
      <c r="B166" s="275"/>
      <c r="C166" s="300" t="s">
        <v>436</v>
      </c>
      <c r="D166" s="300"/>
      <c r="E166" s="300"/>
      <c r="F166" s="300" t="s">
        <v>437</v>
      </c>
      <c r="G166" s="337"/>
      <c r="H166" s="338" t="s">
        <v>55</v>
      </c>
      <c r="I166" s="338" t="s">
        <v>58</v>
      </c>
      <c r="J166" s="300" t="s">
        <v>438</v>
      </c>
      <c r="K166" s="277"/>
    </row>
    <row r="167" spans="2:11" s="1" customFormat="1" ht="17.25" customHeight="1">
      <c r="B167" s="278"/>
      <c r="C167" s="302" t="s">
        <v>439</v>
      </c>
      <c r="D167" s="302"/>
      <c r="E167" s="302"/>
      <c r="F167" s="303" t="s">
        <v>440</v>
      </c>
      <c r="G167" s="339"/>
      <c r="H167" s="340"/>
      <c r="I167" s="340"/>
      <c r="J167" s="302" t="s">
        <v>441</v>
      </c>
      <c r="K167" s="280"/>
    </row>
    <row r="168" spans="2:11" s="1" customFormat="1" ht="5.25" customHeight="1">
      <c r="B168" s="308"/>
      <c r="C168" s="305"/>
      <c r="D168" s="305"/>
      <c r="E168" s="305"/>
      <c r="F168" s="305"/>
      <c r="G168" s="306"/>
      <c r="H168" s="305"/>
      <c r="I168" s="305"/>
      <c r="J168" s="305"/>
      <c r="K168" s="329"/>
    </row>
    <row r="169" spans="2:11" s="1" customFormat="1" ht="15" customHeight="1">
      <c r="B169" s="308"/>
      <c r="C169" s="285" t="s">
        <v>445</v>
      </c>
      <c r="D169" s="285"/>
      <c r="E169" s="285"/>
      <c r="F169" s="307" t="s">
        <v>442</v>
      </c>
      <c r="G169" s="285"/>
      <c r="H169" s="285" t="s">
        <v>482</v>
      </c>
      <c r="I169" s="285" t="s">
        <v>444</v>
      </c>
      <c r="J169" s="285">
        <v>120</v>
      </c>
      <c r="K169" s="329"/>
    </row>
    <row r="170" spans="2:11" s="1" customFormat="1" ht="15" customHeight="1">
      <c r="B170" s="308"/>
      <c r="C170" s="285" t="s">
        <v>491</v>
      </c>
      <c r="D170" s="285"/>
      <c r="E170" s="285"/>
      <c r="F170" s="307" t="s">
        <v>442</v>
      </c>
      <c r="G170" s="285"/>
      <c r="H170" s="285" t="s">
        <v>492</v>
      </c>
      <c r="I170" s="285" t="s">
        <v>444</v>
      </c>
      <c r="J170" s="285" t="s">
        <v>493</v>
      </c>
      <c r="K170" s="329"/>
    </row>
    <row r="171" spans="2:11" s="1" customFormat="1" ht="15" customHeight="1">
      <c r="B171" s="308"/>
      <c r="C171" s="285" t="s">
        <v>390</v>
      </c>
      <c r="D171" s="285"/>
      <c r="E171" s="285"/>
      <c r="F171" s="307" t="s">
        <v>442</v>
      </c>
      <c r="G171" s="285"/>
      <c r="H171" s="285" t="s">
        <v>509</v>
      </c>
      <c r="I171" s="285" t="s">
        <v>444</v>
      </c>
      <c r="J171" s="285" t="s">
        <v>493</v>
      </c>
      <c r="K171" s="329"/>
    </row>
    <row r="172" spans="2:11" s="1" customFormat="1" ht="15" customHeight="1">
      <c r="B172" s="308"/>
      <c r="C172" s="285" t="s">
        <v>447</v>
      </c>
      <c r="D172" s="285"/>
      <c r="E172" s="285"/>
      <c r="F172" s="307" t="s">
        <v>448</v>
      </c>
      <c r="G172" s="285"/>
      <c r="H172" s="285" t="s">
        <v>509</v>
      </c>
      <c r="I172" s="285" t="s">
        <v>444</v>
      </c>
      <c r="J172" s="285">
        <v>50</v>
      </c>
      <c r="K172" s="329"/>
    </row>
    <row r="173" spans="2:11" s="1" customFormat="1" ht="15" customHeight="1">
      <c r="B173" s="308"/>
      <c r="C173" s="285" t="s">
        <v>450</v>
      </c>
      <c r="D173" s="285"/>
      <c r="E173" s="285"/>
      <c r="F173" s="307" t="s">
        <v>442</v>
      </c>
      <c r="G173" s="285"/>
      <c r="H173" s="285" t="s">
        <v>509</v>
      </c>
      <c r="I173" s="285" t="s">
        <v>452</v>
      </c>
      <c r="J173" s="285"/>
      <c r="K173" s="329"/>
    </row>
    <row r="174" spans="2:11" s="1" customFormat="1" ht="15" customHeight="1">
      <c r="B174" s="308"/>
      <c r="C174" s="285" t="s">
        <v>461</v>
      </c>
      <c r="D174" s="285"/>
      <c r="E174" s="285"/>
      <c r="F174" s="307" t="s">
        <v>448</v>
      </c>
      <c r="G174" s="285"/>
      <c r="H174" s="285" t="s">
        <v>509</v>
      </c>
      <c r="I174" s="285" t="s">
        <v>444</v>
      </c>
      <c r="J174" s="285">
        <v>50</v>
      </c>
      <c r="K174" s="329"/>
    </row>
    <row r="175" spans="2:11" s="1" customFormat="1" ht="15" customHeight="1">
      <c r="B175" s="308"/>
      <c r="C175" s="285" t="s">
        <v>469</v>
      </c>
      <c r="D175" s="285"/>
      <c r="E175" s="285"/>
      <c r="F175" s="307" t="s">
        <v>448</v>
      </c>
      <c r="G175" s="285"/>
      <c r="H175" s="285" t="s">
        <v>509</v>
      </c>
      <c r="I175" s="285" t="s">
        <v>444</v>
      </c>
      <c r="J175" s="285">
        <v>50</v>
      </c>
      <c r="K175" s="329"/>
    </row>
    <row r="176" spans="2:11" s="1" customFormat="1" ht="15" customHeight="1">
      <c r="B176" s="308"/>
      <c r="C176" s="285" t="s">
        <v>467</v>
      </c>
      <c r="D176" s="285"/>
      <c r="E176" s="285"/>
      <c r="F176" s="307" t="s">
        <v>448</v>
      </c>
      <c r="G176" s="285"/>
      <c r="H176" s="285" t="s">
        <v>509</v>
      </c>
      <c r="I176" s="285" t="s">
        <v>444</v>
      </c>
      <c r="J176" s="285">
        <v>50</v>
      </c>
      <c r="K176" s="329"/>
    </row>
    <row r="177" spans="2:11" s="1" customFormat="1" ht="15" customHeight="1">
      <c r="B177" s="308"/>
      <c r="C177" s="285" t="s">
        <v>97</v>
      </c>
      <c r="D177" s="285"/>
      <c r="E177" s="285"/>
      <c r="F177" s="307" t="s">
        <v>442</v>
      </c>
      <c r="G177" s="285"/>
      <c r="H177" s="285" t="s">
        <v>510</v>
      </c>
      <c r="I177" s="285" t="s">
        <v>511</v>
      </c>
      <c r="J177" s="285"/>
      <c r="K177" s="329"/>
    </row>
    <row r="178" spans="2:11" s="1" customFormat="1" ht="15" customHeight="1">
      <c r="B178" s="308"/>
      <c r="C178" s="285" t="s">
        <v>58</v>
      </c>
      <c r="D178" s="285"/>
      <c r="E178" s="285"/>
      <c r="F178" s="307" t="s">
        <v>442</v>
      </c>
      <c r="G178" s="285"/>
      <c r="H178" s="285" t="s">
        <v>512</v>
      </c>
      <c r="I178" s="285" t="s">
        <v>513</v>
      </c>
      <c r="J178" s="285">
        <v>1</v>
      </c>
      <c r="K178" s="329"/>
    </row>
    <row r="179" spans="2:11" s="1" customFormat="1" ht="15" customHeight="1">
      <c r="B179" s="308"/>
      <c r="C179" s="285" t="s">
        <v>54</v>
      </c>
      <c r="D179" s="285"/>
      <c r="E179" s="285"/>
      <c r="F179" s="307" t="s">
        <v>442</v>
      </c>
      <c r="G179" s="285"/>
      <c r="H179" s="285" t="s">
        <v>514</v>
      </c>
      <c r="I179" s="285" t="s">
        <v>444</v>
      </c>
      <c r="J179" s="285">
        <v>20</v>
      </c>
      <c r="K179" s="329"/>
    </row>
    <row r="180" spans="2:11" s="1" customFormat="1" ht="15" customHeight="1">
      <c r="B180" s="308"/>
      <c r="C180" s="285" t="s">
        <v>55</v>
      </c>
      <c r="D180" s="285"/>
      <c r="E180" s="285"/>
      <c r="F180" s="307" t="s">
        <v>442</v>
      </c>
      <c r="G180" s="285"/>
      <c r="H180" s="285" t="s">
        <v>515</v>
      </c>
      <c r="I180" s="285" t="s">
        <v>444</v>
      </c>
      <c r="J180" s="285">
        <v>255</v>
      </c>
      <c r="K180" s="329"/>
    </row>
    <row r="181" spans="2:11" s="1" customFormat="1" ht="15" customHeight="1">
      <c r="B181" s="308"/>
      <c r="C181" s="285" t="s">
        <v>98</v>
      </c>
      <c r="D181" s="285"/>
      <c r="E181" s="285"/>
      <c r="F181" s="307" t="s">
        <v>442</v>
      </c>
      <c r="G181" s="285"/>
      <c r="H181" s="285" t="s">
        <v>406</v>
      </c>
      <c r="I181" s="285" t="s">
        <v>444</v>
      </c>
      <c r="J181" s="285">
        <v>10</v>
      </c>
      <c r="K181" s="329"/>
    </row>
    <row r="182" spans="2:11" s="1" customFormat="1" ht="15" customHeight="1">
      <c r="B182" s="308"/>
      <c r="C182" s="285" t="s">
        <v>99</v>
      </c>
      <c r="D182" s="285"/>
      <c r="E182" s="285"/>
      <c r="F182" s="307" t="s">
        <v>442</v>
      </c>
      <c r="G182" s="285"/>
      <c r="H182" s="285" t="s">
        <v>516</v>
      </c>
      <c r="I182" s="285" t="s">
        <v>477</v>
      </c>
      <c r="J182" s="285"/>
      <c r="K182" s="329"/>
    </row>
    <row r="183" spans="2:11" s="1" customFormat="1" ht="15" customHeight="1">
      <c r="B183" s="308"/>
      <c r="C183" s="285" t="s">
        <v>517</v>
      </c>
      <c r="D183" s="285"/>
      <c r="E183" s="285"/>
      <c r="F183" s="307" t="s">
        <v>442</v>
      </c>
      <c r="G183" s="285"/>
      <c r="H183" s="285" t="s">
        <v>518</v>
      </c>
      <c r="I183" s="285" t="s">
        <v>477</v>
      </c>
      <c r="J183" s="285"/>
      <c r="K183" s="329"/>
    </row>
    <row r="184" spans="2:11" s="1" customFormat="1" ht="15" customHeight="1">
      <c r="B184" s="308"/>
      <c r="C184" s="285" t="s">
        <v>506</v>
      </c>
      <c r="D184" s="285"/>
      <c r="E184" s="285"/>
      <c r="F184" s="307" t="s">
        <v>442</v>
      </c>
      <c r="G184" s="285"/>
      <c r="H184" s="285" t="s">
        <v>519</v>
      </c>
      <c r="I184" s="285" t="s">
        <v>477</v>
      </c>
      <c r="J184" s="285"/>
      <c r="K184" s="329"/>
    </row>
    <row r="185" spans="2:11" s="1" customFormat="1" ht="15" customHeight="1">
      <c r="B185" s="308"/>
      <c r="C185" s="285" t="s">
        <v>101</v>
      </c>
      <c r="D185" s="285"/>
      <c r="E185" s="285"/>
      <c r="F185" s="307" t="s">
        <v>448</v>
      </c>
      <c r="G185" s="285"/>
      <c r="H185" s="285" t="s">
        <v>520</v>
      </c>
      <c r="I185" s="285" t="s">
        <v>444</v>
      </c>
      <c r="J185" s="285">
        <v>50</v>
      </c>
      <c r="K185" s="329"/>
    </row>
    <row r="186" spans="2:11" s="1" customFormat="1" ht="15" customHeight="1">
      <c r="B186" s="308"/>
      <c r="C186" s="285" t="s">
        <v>521</v>
      </c>
      <c r="D186" s="285"/>
      <c r="E186" s="285"/>
      <c r="F186" s="307" t="s">
        <v>448</v>
      </c>
      <c r="G186" s="285"/>
      <c r="H186" s="285" t="s">
        <v>522</v>
      </c>
      <c r="I186" s="285" t="s">
        <v>523</v>
      </c>
      <c r="J186" s="285"/>
      <c r="K186" s="329"/>
    </row>
    <row r="187" spans="2:11" s="1" customFormat="1" ht="15" customHeight="1">
      <c r="B187" s="308"/>
      <c r="C187" s="285" t="s">
        <v>524</v>
      </c>
      <c r="D187" s="285"/>
      <c r="E187" s="285"/>
      <c r="F187" s="307" t="s">
        <v>448</v>
      </c>
      <c r="G187" s="285"/>
      <c r="H187" s="285" t="s">
        <v>525</v>
      </c>
      <c r="I187" s="285" t="s">
        <v>523</v>
      </c>
      <c r="J187" s="285"/>
      <c r="K187" s="329"/>
    </row>
    <row r="188" spans="2:11" s="1" customFormat="1" ht="15" customHeight="1">
      <c r="B188" s="308"/>
      <c r="C188" s="285" t="s">
        <v>526</v>
      </c>
      <c r="D188" s="285"/>
      <c r="E188" s="285"/>
      <c r="F188" s="307" t="s">
        <v>448</v>
      </c>
      <c r="G188" s="285"/>
      <c r="H188" s="285" t="s">
        <v>527</v>
      </c>
      <c r="I188" s="285" t="s">
        <v>523</v>
      </c>
      <c r="J188" s="285"/>
      <c r="K188" s="329"/>
    </row>
    <row r="189" spans="2:11" s="1" customFormat="1" ht="15" customHeight="1">
      <c r="B189" s="308"/>
      <c r="C189" s="341" t="s">
        <v>528</v>
      </c>
      <c r="D189" s="285"/>
      <c r="E189" s="285"/>
      <c r="F189" s="307" t="s">
        <v>448</v>
      </c>
      <c r="G189" s="285"/>
      <c r="H189" s="285" t="s">
        <v>529</v>
      </c>
      <c r="I189" s="285" t="s">
        <v>530</v>
      </c>
      <c r="J189" s="342" t="s">
        <v>531</v>
      </c>
      <c r="K189" s="329"/>
    </row>
    <row r="190" spans="2:11" s="1" customFormat="1" ht="15" customHeight="1">
      <c r="B190" s="308"/>
      <c r="C190" s="292" t="s">
        <v>43</v>
      </c>
      <c r="D190" s="285"/>
      <c r="E190" s="285"/>
      <c r="F190" s="307" t="s">
        <v>442</v>
      </c>
      <c r="G190" s="285"/>
      <c r="H190" s="282" t="s">
        <v>532</v>
      </c>
      <c r="I190" s="285" t="s">
        <v>533</v>
      </c>
      <c r="J190" s="285"/>
      <c r="K190" s="329"/>
    </row>
    <row r="191" spans="2:11" s="1" customFormat="1" ht="15" customHeight="1">
      <c r="B191" s="308"/>
      <c r="C191" s="292" t="s">
        <v>534</v>
      </c>
      <c r="D191" s="285"/>
      <c r="E191" s="285"/>
      <c r="F191" s="307" t="s">
        <v>442</v>
      </c>
      <c r="G191" s="285"/>
      <c r="H191" s="285" t="s">
        <v>535</v>
      </c>
      <c r="I191" s="285" t="s">
        <v>477</v>
      </c>
      <c r="J191" s="285"/>
      <c r="K191" s="329"/>
    </row>
    <row r="192" spans="2:11" s="1" customFormat="1" ht="15" customHeight="1">
      <c r="B192" s="308"/>
      <c r="C192" s="292" t="s">
        <v>536</v>
      </c>
      <c r="D192" s="285"/>
      <c r="E192" s="285"/>
      <c r="F192" s="307" t="s">
        <v>442</v>
      </c>
      <c r="G192" s="285"/>
      <c r="H192" s="285" t="s">
        <v>537</v>
      </c>
      <c r="I192" s="285" t="s">
        <v>477</v>
      </c>
      <c r="J192" s="285"/>
      <c r="K192" s="329"/>
    </row>
    <row r="193" spans="2:11" s="1" customFormat="1" ht="15" customHeight="1">
      <c r="B193" s="308"/>
      <c r="C193" s="292" t="s">
        <v>538</v>
      </c>
      <c r="D193" s="285"/>
      <c r="E193" s="285"/>
      <c r="F193" s="307" t="s">
        <v>448</v>
      </c>
      <c r="G193" s="285"/>
      <c r="H193" s="285" t="s">
        <v>539</v>
      </c>
      <c r="I193" s="285" t="s">
        <v>477</v>
      </c>
      <c r="J193" s="285"/>
      <c r="K193" s="329"/>
    </row>
    <row r="194" spans="2:11" s="1" customFormat="1" ht="15" customHeight="1">
      <c r="B194" s="335"/>
      <c r="C194" s="343"/>
      <c r="D194" s="317"/>
      <c r="E194" s="317"/>
      <c r="F194" s="317"/>
      <c r="G194" s="317"/>
      <c r="H194" s="317"/>
      <c r="I194" s="317"/>
      <c r="J194" s="317"/>
      <c r="K194" s="336"/>
    </row>
    <row r="195" spans="2:11" s="1" customFormat="1" ht="18.75" customHeight="1">
      <c r="B195" s="282"/>
      <c r="C195" s="285"/>
      <c r="D195" s="285"/>
      <c r="E195" s="285"/>
      <c r="F195" s="307"/>
      <c r="G195" s="285"/>
      <c r="H195" s="285"/>
      <c r="I195" s="285"/>
      <c r="J195" s="285"/>
      <c r="K195" s="282"/>
    </row>
    <row r="196" spans="2:11" s="1" customFormat="1" ht="18.75" customHeight="1">
      <c r="B196" s="282"/>
      <c r="C196" s="285"/>
      <c r="D196" s="285"/>
      <c r="E196" s="285"/>
      <c r="F196" s="307"/>
      <c r="G196" s="285"/>
      <c r="H196" s="285"/>
      <c r="I196" s="285"/>
      <c r="J196" s="285"/>
      <c r="K196" s="282"/>
    </row>
    <row r="197" spans="2:11" s="1" customFormat="1" ht="18.75" customHeight="1">
      <c r="B197" s="293"/>
      <c r="C197" s="293"/>
      <c r="D197" s="293"/>
      <c r="E197" s="293"/>
      <c r="F197" s="293"/>
      <c r="G197" s="293"/>
      <c r="H197" s="293"/>
      <c r="I197" s="293"/>
      <c r="J197" s="293"/>
      <c r="K197" s="293"/>
    </row>
    <row r="198" spans="2:11" s="1" customFormat="1" ht="13.5">
      <c r="B198" s="272"/>
      <c r="C198" s="273"/>
      <c r="D198" s="273"/>
      <c r="E198" s="273"/>
      <c r="F198" s="273"/>
      <c r="G198" s="273"/>
      <c r="H198" s="273"/>
      <c r="I198" s="273"/>
      <c r="J198" s="273"/>
      <c r="K198" s="274"/>
    </row>
    <row r="199" spans="2:11" s="1" customFormat="1" ht="21">
      <c r="B199" s="275"/>
      <c r="C199" s="276" t="s">
        <v>540</v>
      </c>
      <c r="D199" s="276"/>
      <c r="E199" s="276"/>
      <c r="F199" s="276"/>
      <c r="G199" s="276"/>
      <c r="H199" s="276"/>
      <c r="I199" s="276"/>
      <c r="J199" s="276"/>
      <c r="K199" s="277"/>
    </row>
    <row r="200" spans="2:11" s="1" customFormat="1" ht="25.5" customHeight="1">
      <c r="B200" s="275"/>
      <c r="C200" s="344" t="s">
        <v>541</v>
      </c>
      <c r="D200" s="344"/>
      <c r="E200" s="344"/>
      <c r="F200" s="344" t="s">
        <v>542</v>
      </c>
      <c r="G200" s="345"/>
      <c r="H200" s="344" t="s">
        <v>543</v>
      </c>
      <c r="I200" s="344"/>
      <c r="J200" s="344"/>
      <c r="K200" s="277"/>
    </row>
    <row r="201" spans="2:11" s="1" customFormat="1" ht="5.25" customHeight="1">
      <c r="B201" s="308"/>
      <c r="C201" s="305"/>
      <c r="D201" s="305"/>
      <c r="E201" s="305"/>
      <c r="F201" s="305"/>
      <c r="G201" s="285"/>
      <c r="H201" s="305"/>
      <c r="I201" s="305"/>
      <c r="J201" s="305"/>
      <c r="K201" s="329"/>
    </row>
    <row r="202" spans="2:11" s="1" customFormat="1" ht="15" customHeight="1">
      <c r="B202" s="308"/>
      <c r="C202" s="285" t="s">
        <v>533</v>
      </c>
      <c r="D202" s="285"/>
      <c r="E202" s="285"/>
      <c r="F202" s="307" t="s">
        <v>44</v>
      </c>
      <c r="G202" s="285"/>
      <c r="H202" s="285" t="s">
        <v>544</v>
      </c>
      <c r="I202" s="285"/>
      <c r="J202" s="285"/>
      <c r="K202" s="329"/>
    </row>
    <row r="203" spans="2:11" s="1" customFormat="1" ht="15" customHeight="1">
      <c r="B203" s="308"/>
      <c r="C203" s="314"/>
      <c r="D203" s="285"/>
      <c r="E203" s="285"/>
      <c r="F203" s="307" t="s">
        <v>45</v>
      </c>
      <c r="G203" s="285"/>
      <c r="H203" s="285" t="s">
        <v>545</v>
      </c>
      <c r="I203" s="285"/>
      <c r="J203" s="285"/>
      <c r="K203" s="329"/>
    </row>
    <row r="204" spans="2:11" s="1" customFormat="1" ht="15" customHeight="1">
      <c r="B204" s="308"/>
      <c r="C204" s="314"/>
      <c r="D204" s="285"/>
      <c r="E204" s="285"/>
      <c r="F204" s="307" t="s">
        <v>48</v>
      </c>
      <c r="G204" s="285"/>
      <c r="H204" s="285" t="s">
        <v>546</v>
      </c>
      <c r="I204" s="285"/>
      <c r="J204" s="285"/>
      <c r="K204" s="329"/>
    </row>
    <row r="205" spans="2:11" s="1" customFormat="1" ht="15" customHeight="1">
      <c r="B205" s="308"/>
      <c r="C205" s="285"/>
      <c r="D205" s="285"/>
      <c r="E205" s="285"/>
      <c r="F205" s="307" t="s">
        <v>46</v>
      </c>
      <c r="G205" s="285"/>
      <c r="H205" s="285" t="s">
        <v>547</v>
      </c>
      <c r="I205" s="285"/>
      <c r="J205" s="285"/>
      <c r="K205" s="329"/>
    </row>
    <row r="206" spans="2:11" s="1" customFormat="1" ht="15" customHeight="1">
      <c r="B206" s="308"/>
      <c r="C206" s="285"/>
      <c r="D206" s="285"/>
      <c r="E206" s="285"/>
      <c r="F206" s="307" t="s">
        <v>47</v>
      </c>
      <c r="G206" s="285"/>
      <c r="H206" s="285" t="s">
        <v>548</v>
      </c>
      <c r="I206" s="285"/>
      <c r="J206" s="285"/>
      <c r="K206" s="329"/>
    </row>
    <row r="207" spans="2:11" s="1" customFormat="1" ht="15" customHeight="1">
      <c r="B207" s="308"/>
      <c r="C207" s="285"/>
      <c r="D207" s="285"/>
      <c r="E207" s="285"/>
      <c r="F207" s="307"/>
      <c r="G207" s="285"/>
      <c r="H207" s="285"/>
      <c r="I207" s="285"/>
      <c r="J207" s="285"/>
      <c r="K207" s="329"/>
    </row>
    <row r="208" spans="2:11" s="1" customFormat="1" ht="15" customHeight="1">
      <c r="B208" s="308"/>
      <c r="C208" s="285" t="s">
        <v>489</v>
      </c>
      <c r="D208" s="285"/>
      <c r="E208" s="285"/>
      <c r="F208" s="307" t="s">
        <v>80</v>
      </c>
      <c r="G208" s="285"/>
      <c r="H208" s="285" t="s">
        <v>549</v>
      </c>
      <c r="I208" s="285"/>
      <c r="J208" s="285"/>
      <c r="K208" s="329"/>
    </row>
    <row r="209" spans="2:11" s="1" customFormat="1" ht="15" customHeight="1">
      <c r="B209" s="308"/>
      <c r="C209" s="314"/>
      <c r="D209" s="285"/>
      <c r="E209" s="285"/>
      <c r="F209" s="307" t="s">
        <v>384</v>
      </c>
      <c r="G209" s="285"/>
      <c r="H209" s="285" t="s">
        <v>385</v>
      </c>
      <c r="I209" s="285"/>
      <c r="J209" s="285"/>
      <c r="K209" s="329"/>
    </row>
    <row r="210" spans="2:11" s="1" customFormat="1" ht="15" customHeight="1">
      <c r="B210" s="308"/>
      <c r="C210" s="285"/>
      <c r="D210" s="285"/>
      <c r="E210" s="285"/>
      <c r="F210" s="307" t="s">
        <v>382</v>
      </c>
      <c r="G210" s="285"/>
      <c r="H210" s="285" t="s">
        <v>550</v>
      </c>
      <c r="I210" s="285"/>
      <c r="J210" s="285"/>
      <c r="K210" s="329"/>
    </row>
    <row r="211" spans="2:11" s="1" customFormat="1" ht="15" customHeight="1">
      <c r="B211" s="346"/>
      <c r="C211" s="314"/>
      <c r="D211" s="314"/>
      <c r="E211" s="314"/>
      <c r="F211" s="307" t="s">
        <v>386</v>
      </c>
      <c r="G211" s="292"/>
      <c r="H211" s="333" t="s">
        <v>387</v>
      </c>
      <c r="I211" s="333"/>
      <c r="J211" s="333"/>
      <c r="K211" s="347"/>
    </row>
    <row r="212" spans="2:11" s="1" customFormat="1" ht="15" customHeight="1">
      <c r="B212" s="346"/>
      <c r="C212" s="314"/>
      <c r="D212" s="314"/>
      <c r="E212" s="314"/>
      <c r="F212" s="307" t="s">
        <v>388</v>
      </c>
      <c r="G212" s="292"/>
      <c r="H212" s="333" t="s">
        <v>365</v>
      </c>
      <c r="I212" s="333"/>
      <c r="J212" s="333"/>
      <c r="K212" s="347"/>
    </row>
    <row r="213" spans="2:11" s="1" customFormat="1" ht="15" customHeight="1">
      <c r="B213" s="346"/>
      <c r="C213" s="314"/>
      <c r="D213" s="314"/>
      <c r="E213" s="314"/>
      <c r="F213" s="348"/>
      <c r="G213" s="292"/>
      <c r="H213" s="349"/>
      <c r="I213" s="349"/>
      <c r="J213" s="349"/>
      <c r="K213" s="347"/>
    </row>
    <row r="214" spans="2:11" s="1" customFormat="1" ht="15" customHeight="1">
      <c r="B214" s="346"/>
      <c r="C214" s="285" t="s">
        <v>513</v>
      </c>
      <c r="D214" s="314"/>
      <c r="E214" s="314"/>
      <c r="F214" s="307">
        <v>1</v>
      </c>
      <c r="G214" s="292"/>
      <c r="H214" s="333" t="s">
        <v>551</v>
      </c>
      <c r="I214" s="333"/>
      <c r="J214" s="333"/>
      <c r="K214" s="347"/>
    </row>
    <row r="215" spans="2:11" s="1" customFormat="1" ht="15" customHeight="1">
      <c r="B215" s="346"/>
      <c r="C215" s="314"/>
      <c r="D215" s="314"/>
      <c r="E215" s="314"/>
      <c r="F215" s="307">
        <v>2</v>
      </c>
      <c r="G215" s="292"/>
      <c r="H215" s="333" t="s">
        <v>552</v>
      </c>
      <c r="I215" s="333"/>
      <c r="J215" s="333"/>
      <c r="K215" s="347"/>
    </row>
    <row r="216" spans="2:11" s="1" customFormat="1" ht="15" customHeight="1">
      <c r="B216" s="346"/>
      <c r="C216" s="314"/>
      <c r="D216" s="314"/>
      <c r="E216" s="314"/>
      <c r="F216" s="307">
        <v>3</v>
      </c>
      <c r="G216" s="292"/>
      <c r="H216" s="333" t="s">
        <v>553</v>
      </c>
      <c r="I216" s="333"/>
      <c r="J216" s="333"/>
      <c r="K216" s="347"/>
    </row>
    <row r="217" spans="2:11" s="1" customFormat="1" ht="15" customHeight="1">
      <c r="B217" s="346"/>
      <c r="C217" s="314"/>
      <c r="D217" s="314"/>
      <c r="E217" s="314"/>
      <c r="F217" s="307">
        <v>4</v>
      </c>
      <c r="G217" s="292"/>
      <c r="H217" s="333" t="s">
        <v>554</v>
      </c>
      <c r="I217" s="333"/>
      <c r="J217" s="333"/>
      <c r="K217" s="347"/>
    </row>
    <row r="218" spans="2:11" s="1" customFormat="1" ht="12.75" customHeight="1">
      <c r="B218" s="350"/>
      <c r="C218" s="351"/>
      <c r="D218" s="351"/>
      <c r="E218" s="351"/>
      <c r="F218" s="351"/>
      <c r="G218" s="351"/>
      <c r="H218" s="351"/>
      <c r="I218" s="351"/>
      <c r="J218" s="351"/>
      <c r="K218" s="35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Vlastouvka\Eva</dc:creator>
  <cp:keywords/>
  <dc:description/>
  <cp:lastModifiedBy>Vlastouvka\Eva</cp:lastModifiedBy>
  <dcterms:created xsi:type="dcterms:W3CDTF">2020-04-23T20:55:41Z</dcterms:created>
  <dcterms:modified xsi:type="dcterms:W3CDTF">2020-04-23T20:55:49Z</dcterms:modified>
  <cp:category/>
  <cp:version/>
  <cp:contentType/>
  <cp:contentStatus/>
</cp:coreProperties>
</file>