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activeTab="1"/>
  </bookViews>
  <sheets>
    <sheet name="rekapitulace" sheetId="1" r:id="rId1"/>
    <sheet name="DIO" sheetId="2" r:id="rId2"/>
  </sheets>
  <calcPr calcId="114210"/>
</workbook>
</file>

<file path=xl/calcChain.xml><?xml version="1.0" encoding="utf-8"?>
<calcChain xmlns="http://schemas.openxmlformats.org/spreadsheetml/2006/main">
  <c r="O12" i="2"/>
  <c r="I12"/>
  <c r="P12"/>
  <c r="O14"/>
  <c r="I14"/>
  <c r="P14"/>
  <c r="P17"/>
  <c r="O20"/>
  <c r="I20"/>
  <c r="P20"/>
  <c r="O23"/>
  <c r="I23"/>
  <c r="P23"/>
  <c r="O26"/>
  <c r="I26"/>
  <c r="P26"/>
  <c r="O29"/>
  <c r="I29"/>
  <c r="P29"/>
  <c r="O32"/>
  <c r="I32"/>
  <c r="P32"/>
  <c r="O35"/>
  <c r="I35"/>
  <c r="P35"/>
  <c r="O38"/>
  <c r="I38"/>
  <c r="P38"/>
  <c r="O41"/>
  <c r="I41"/>
  <c r="P41"/>
  <c r="O44"/>
  <c r="I44"/>
  <c r="P44"/>
  <c r="O47"/>
  <c r="I47"/>
  <c r="P47"/>
  <c r="O50"/>
  <c r="I50"/>
  <c r="P50"/>
  <c r="O53"/>
  <c r="I53"/>
  <c r="P53"/>
  <c r="O56"/>
  <c r="I56"/>
  <c r="P56"/>
  <c r="O59"/>
  <c r="I59"/>
  <c r="P59"/>
  <c r="O62"/>
  <c r="I62"/>
  <c r="P62"/>
  <c r="O65"/>
  <c r="I65"/>
  <c r="P65"/>
  <c r="O68"/>
  <c r="I68"/>
  <c r="P68"/>
  <c r="O71"/>
  <c r="I71"/>
  <c r="P71"/>
  <c r="O74"/>
  <c r="I74"/>
  <c r="P74"/>
  <c r="O77"/>
  <c r="I77"/>
  <c r="P77"/>
  <c r="O80"/>
  <c r="I80"/>
  <c r="P80"/>
  <c r="O83"/>
  <c r="I83"/>
  <c r="P83"/>
  <c r="O86"/>
  <c r="I86"/>
  <c r="P86"/>
  <c r="O89"/>
  <c r="I89"/>
  <c r="P89"/>
  <c r="P92"/>
  <c r="P94"/>
  <c r="I17"/>
  <c r="I92"/>
  <c r="I94"/>
  <c r="C11" i="1"/>
  <c r="D11"/>
  <c r="E11"/>
  <c r="C8"/>
  <c r="C7"/>
</calcChain>
</file>

<file path=xl/sharedStrings.xml><?xml version="1.0" encoding="utf-8"?>
<sst xmlns="http://schemas.openxmlformats.org/spreadsheetml/2006/main" count="220" uniqueCount="133">
  <si>
    <t>Aspe</t>
  </si>
  <si>
    <t>Firma: DI PROJEKT s.r.o.</t>
  </si>
  <si>
    <t>Soupis objektů s DPH</t>
  </si>
  <si>
    <t>Oprava vodovodu - Komenského ulice, Vrchlabí, km 0,000 - 0,476 90, délka 476,9 m</t>
  </si>
  <si>
    <t>Varianta:ZŘ - Základní řešení</t>
  </si>
  <si>
    <t>Sazba 1</t>
  </si>
  <si>
    <t>Odbytová cena:</t>
  </si>
  <si>
    <t>Sazba 2</t>
  </si>
  <si>
    <t>OC+DPH:</t>
  </si>
  <si>
    <t>Sazba 3</t>
  </si>
  <si>
    <t>Objekt</t>
  </si>
  <si>
    <t>Popis</t>
  </si>
  <si>
    <t>OC</t>
  </si>
  <si>
    <t>DPH</t>
  </si>
  <si>
    <t>OC+DPH</t>
  </si>
  <si>
    <t>SO 180</t>
  </si>
  <si>
    <t>DIO</t>
  </si>
  <si>
    <t>Příloha k formuláři pro ocenění nabídky</t>
  </si>
  <si>
    <t>Stavba</t>
  </si>
  <si>
    <t>015</t>
  </si>
  <si>
    <t>číslo a název SO</t>
  </si>
  <si>
    <t>DOPRAVNĚ INŽENÝRSKÁ OPATŘENÍ</t>
  </si>
  <si>
    <t>číslo a název rozpočtu:</t>
  </si>
  <si>
    <t>Zatřídění JKSO:</t>
  </si>
  <si>
    <t>822 25</t>
  </si>
  <si>
    <t>Komunikace místní I. třídy</t>
  </si>
  <si>
    <t>Poř.
č.pol.</t>
  </si>
  <si>
    <t>cenová
soustava</t>
  </si>
  <si>
    <t>Kód
položky</t>
  </si>
  <si>
    <t>Varianta
položky</t>
  </si>
  <si>
    <t>Název položky</t>
  </si>
  <si>
    <t>jednotka</t>
  </si>
  <si>
    <t>Počet
jednotek</t>
  </si>
  <si>
    <t>CENA</t>
  </si>
  <si>
    <t>Sazba</t>
  </si>
  <si>
    <t>jednotková</t>
  </si>
  <si>
    <t>celkem</t>
  </si>
  <si>
    <t>1</t>
  </si>
  <si>
    <t>2</t>
  </si>
  <si>
    <t>3</t>
  </si>
  <si>
    <t>4</t>
  </si>
  <si>
    <t>5</t>
  </si>
  <si>
    <t>6</t>
  </si>
  <si>
    <t>7</t>
  </si>
  <si>
    <t>8</t>
  </si>
  <si>
    <t>9</t>
  </si>
  <si>
    <t>0</t>
  </si>
  <si>
    <t>Všeobecné konstrukce a práce</t>
  </si>
  <si>
    <t>2019_OTSKP</t>
  </si>
  <si>
    <t>02720</t>
  </si>
  <si>
    <t>A</t>
  </si>
  <si>
    <t xml:space="preserve">POMOC PRÁCE ZŘÍZ NEBO ZAJIŠŤ REGULACI A OCHRANU DOPRAVY VČETNĚ VYŘÍZENÍ UZAVÍRKY OBJÍZDNÝCH TRAS A ZAJIŠTĚNÍ POTŘEBNÝCH SOUHLASŮ DOTČENÝCH ORGÁNŮ A OBCÍ
ÚHRNNÁ ČÁSTKA MUSÍ OBSAHOVAT VEŠKERÉ NÁKLADY NA DOČASNÉ ÚPRAVY A REGULACI DOPRAVY ( I PĚŠÍ ) NA STAVENIŠTI A NEZBYTNÉ ZNAČENÍ A OPATŘENÍ VYPLÝVAJÍCÍ Z POŽADAVKŮ BOZP NA STAVENIŠTI </t>
  </si>
  <si>
    <t xml:space="preserve">KPL       </t>
  </si>
  <si>
    <t>zahrnuje veškeré náklady spojené s objednatelem požadovanými zařízeními</t>
  </si>
  <si>
    <t>B</t>
  </si>
  <si>
    <t>POMOC PRÁCE ZŘÍZ NEBO ZAJIŠŤ REGULACI A OCHRANU DOPRAVY
ŘÍZENÍ DOPRAVY PRACOVNÍKY ZHOTOVITELE. POŽADAVKY INV.: MAX. DOBA REALIZACE 6 TÝDNŮ, 7 PRACOVNÍ DNŮ/TÝDNU, PRAC. DOBA MIN. 12HOD/DEN</t>
  </si>
  <si>
    <t>Po dobu pracovní doby bude doprava řízena po polovinách, ve vztahu k 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 Nabídková cena je limitní a nelze ji překročit.</t>
  </si>
  <si>
    <t>Ostatní konstrukce a práce</t>
  </si>
  <si>
    <t>914132</t>
  </si>
  <si>
    <t>DOPRAVNÍ ZNAČKY ZÁKLADNÍ VELIKOSTI OCELOVÉ FÓLIE TŘ 2 - MONTÁŽ S PŘEMÍSTĚNÍM</t>
  </si>
  <si>
    <t xml:space="preserve">KUS       </t>
  </si>
  <si>
    <t>dle PD situace DIO
Objízdná trasa BUS: 42=42,000 [A]
Objízdná trasa TRANZIT: 28=28,000 [B]
Celkem: A+B=70,000 [C]</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</si>
  <si>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</si>
  <si>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</si>
  <si>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</si>
  <si>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dle PD situace DIO
Objízdná trasa BUS: 42=42,000 [A]
Objízdná trasa TRANZIT: 28=28,000 [B]
Celkem: A+B=700,000 [C]</t>
  </si>
  <si>
    <t>Položka zahrnuje odstranění, demontáž a odklizení materiálu s odvozem na předepsané místo</t>
  </si>
  <si>
    <t>914139</t>
  </si>
  <si>
    <t>DOPRAV ZNAČKY ZÁKLAD VEL OCEL FÓLIE TŘ 2 - NÁJEMNÉ</t>
  </si>
  <si>
    <t xml:space="preserve">KSDEN     </t>
  </si>
  <si>
    <t>dle PD situace DIO
Objízdná trasa BUS: doba výstavby 6 týdnů, max. počet značek 42 kusů
6*7*42=1 764,000 [A]
Objízdná trasa TRANZIT: doba výstavby 6 týdnů, max. počet značek 28 kusů
6*7*28=1 176,000 [B]
Celkem: A+B=2 940,000 [C]</t>
  </si>
  <si>
    <t>položka zahrnuje sazbu za pronájem dopravních značek a zařízení, počet jednotek je určen jako součin počtu značek a počtu dní použití</t>
  </si>
  <si>
    <t>914412</t>
  </si>
  <si>
    <t>DOPRAVNÍ ZNAČKY 100X150CM OCELOVÉ - MONTÁŽ S PŘEMÍSTĚNÍM</t>
  </si>
  <si>
    <t>dle PD situace DIO
Objízdná trasa TRANZIT:3=3,00 [A]</t>
  </si>
  <si>
    <t>914413</t>
  </si>
  <si>
    <t>DOPRAVNÍ ZNAČKY 100X150CM OCELOVÉ - DEMONTÁŽ</t>
  </si>
  <si>
    <t>914419</t>
  </si>
  <si>
    <t>DOPRAV ZNAČKY 100X150CM OCEL - NÁJEMNÉ</t>
  </si>
  <si>
    <t>dle PD situace DIO
Objízdná trasa TRANZIT doba výstavby 6 týdnů, max. počet značek 3 kusů
6*7*3=126,000 [A]</t>
  </si>
  <si>
    <t>916122</t>
  </si>
  <si>
    <t>DOPRAV SVĚTLO VÝSTRAŽ SOUPRAVA 3KS - MONTÁŽ S PŘESUNEM</t>
  </si>
  <si>
    <t xml:space="preserve">dle PD situace DIO
Uzavírka: 6=6,000 [A]
</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</si>
  <si>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</si>
  <si>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</si>
  <si>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</si>
  <si>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dle PD situace DIO
Uzavírka: 6=6,000 [A]</t>
  </si>
  <si>
    <t>Položka zahrnuje odstranění, demontáž a odklizení zařízení s odvozem na předepsané místo</t>
  </si>
  <si>
    <t>916129</t>
  </si>
  <si>
    <t>DOPRAV SVĚTLO VÝSTRAŽ SOUPRAVA 3KS - NÁJEMNÉ</t>
  </si>
  <si>
    <t xml:space="preserve">dle PD situace DIO
Uzavírka: 6=6,000 [A]doba výstavby 6 týdnů, max. počet značek 6 kusů
6*7*6=252,000 [A]
</t>
  </si>
  <si>
    <t>položka zahrnuje sazbu za pronájem zařízení. Počet měrných jednotek se určí jako součin počtu zařízení a počtu dní použití.</t>
  </si>
  <si>
    <t>916152</t>
  </si>
  <si>
    <t>SEMAFOROVÁ PŘENOSNÁ SOUPRAVA - MONTÁŽ S PŘESUNEM</t>
  </si>
  <si>
    <t xml:space="preserve">dle PD situace DIO
Uzavírka: 1=1,000 [A]
</t>
  </si>
  <si>
    <t>916153</t>
  </si>
  <si>
    <t>SEMAFOROVÁ PŘENOSNÁ SOUPRAVA - DEMONTÁŽ</t>
  </si>
  <si>
    <t>dle PD situace DIO
Uzavírka: 1=1,000 [A]</t>
  </si>
  <si>
    <t>916159</t>
  </si>
  <si>
    <t>SEMAFOROVÁ PŘENOSNÁ SOUPRAVA - NÁJEMNÉ</t>
  </si>
  <si>
    <t xml:space="preserve">dle PD situace DIO
Uzavírka: 1=1,000 [A], doba výstavby 6 týdnů, max. počet značek 1 kus
6*7*1=42,000 [A]
</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</si>
  <si>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</si>
  <si>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</si>
  <si>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</si>
  <si>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</si>
  <si>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</si>
  <si>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</si>
  <si>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</si>
  <si>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dle PD situace DIO
Uzavírka: 6=6,000 [A]doba výstavby 6 týdnů, max. počet značek 6 kusů
6*7*6=252,000 [A]</t>
  </si>
  <si>
    <t>916342</t>
  </si>
  <si>
    <t>SMĚROV DESKY Z4 JEDNOSTR S FÓLIÍ TŘ 2 - MONTÁŽ S PŘESUNEM</t>
  </si>
  <si>
    <t xml:space="preserve">dle PD situace DIO
Uzavírka: 40=40,000 [A]
</t>
  </si>
  <si>
    <t>916343</t>
  </si>
  <si>
    <t>SMĚROVACÍ DESKY Z4 JEDNOSTR S FÓLIÍ TŘ 2 - DEMONTÁŽ</t>
  </si>
  <si>
    <t>dle PD situace DIO
Uzavírka: 40=40,000 [A]</t>
  </si>
  <si>
    <t>916349</t>
  </si>
  <si>
    <t>SMĚROVACÍ DESKY Z4 JEDNOSTR S FÓLIÍ TŘ 2 - NÁJEMNÉ</t>
  </si>
  <si>
    <t xml:space="preserve">dle PD situace DIO
uzavírka, doba výstavby 6 týdnů, max. počet značek 40 kusů
6*7*40=1680,000 [A]
</t>
  </si>
  <si>
    <t>916712</t>
  </si>
  <si>
    <t>UPEVŇOVACÍ KONSTR - PODKLADNÍ DESKA POD 28KG - MONTÁŽ S PŘESUNEM</t>
  </si>
  <si>
    <t>dle PD situace DIO
Objízdná trasa BUS: 42=42,000 [A]
Objízdná trasa TRANZIT: 28+3+3=28,000 [B]
Celkem: A+B=76,000 [C]</t>
  </si>
  <si>
    <t>916713</t>
  </si>
  <si>
    <t>UPEVŇOVACÍ KONSTR - PODKLADNÍ DESKA POD 28KG - DEMONTÁŽ</t>
  </si>
  <si>
    <t>916719</t>
  </si>
  <si>
    <t>UPEVŇOVACÍ KONSTR - PODKLAD DESKA POD 28KG - NÁJEMNÉ</t>
  </si>
  <si>
    <t>dle PD situace DIO
uzavírka, doba výstavby 6 týdnů, max. počet značek 76 kusů
6*7*76=3192,000 [A]</t>
  </si>
  <si>
    <t>916732</t>
  </si>
  <si>
    <t>UPEVŇOVACÍ KONSTR - OCEL STOJAN - MONTÁŽ S PŘESUNEM</t>
  </si>
  <si>
    <t>916733</t>
  </si>
  <si>
    <t>UPEVŇOVACÍ KONSTR - OCEL STOJAN - DEMONTÁŽ</t>
  </si>
  <si>
    <t>916739</t>
  </si>
  <si>
    <t>UPEVŇOVACÍ KONSTR - OCEL STOJAN - NÁJEMNÉ</t>
  </si>
  <si>
    <t>C e l k e m</t>
  </si>
</sst>
</file>

<file path=xl/styles.xml><?xml version="1.0" encoding="utf-8"?>
<styleSheet xmlns="http://schemas.openxmlformats.org/spreadsheetml/2006/main">
  <numFmts count="1">
    <numFmt numFmtId="164" formatCode="#,##0.000"/>
  </numFmts>
  <fonts count="19">
    <font>
      <sz val="10"/>
      <name val="Arial"/>
      <family val="2"/>
      <charset val="238"/>
    </font>
    <font>
      <b/>
      <sz val="10"/>
      <color indexed="55"/>
      <name val="Arial"/>
      <family val="2"/>
      <charset val="238"/>
    </font>
    <font>
      <b/>
      <sz val="11"/>
      <name val="Arial"/>
      <family val="2"/>
      <charset val="238"/>
    </font>
    <font>
      <sz val="11"/>
      <name val="Arial"/>
      <family val="2"/>
      <charset val="238"/>
    </font>
    <font>
      <sz val="10"/>
      <color indexed="31"/>
      <name val="Arial"/>
      <family val="2"/>
      <charset val="238"/>
    </font>
    <font>
      <b/>
      <sz val="10"/>
      <name val="Arial"/>
      <family val="2"/>
      <charset val="238"/>
    </font>
    <font>
      <sz val="10"/>
      <name val="Arial"/>
      <family val="2"/>
      <charset val="238"/>
    </font>
    <font>
      <sz val="8"/>
      <name val="Arial"/>
      <family val="2"/>
      <charset val="238"/>
    </font>
    <font>
      <b/>
      <sz val="10"/>
      <color rgb="FF000000"/>
      <name val="Arial"/>
      <family val="2"/>
      <charset val="238"/>
    </font>
    <font>
      <sz val="10"/>
      <color rgb="FFFFFFFF"/>
      <name val="Arial"/>
      <family val="2"/>
      <charset val="238"/>
    </font>
    <font>
      <sz val="10"/>
      <color rgb="FFCC0000"/>
      <name val="Arial"/>
      <family val="2"/>
      <charset val="238"/>
    </font>
    <font>
      <b/>
      <sz val="10"/>
      <color rgb="FFFFFFFF"/>
      <name val="Arial"/>
      <family val="2"/>
      <charset val="238"/>
    </font>
    <font>
      <i/>
      <sz val="10"/>
      <color rgb="FF808080"/>
      <name val="Arial"/>
      <family val="2"/>
      <charset val="238"/>
    </font>
    <font>
      <sz val="10"/>
      <color rgb="FF006600"/>
      <name val="Arial"/>
      <family val="2"/>
      <charset val="238"/>
    </font>
    <font>
      <b/>
      <sz val="24"/>
      <color rgb="FF000000"/>
      <name val="Arial"/>
      <family val="2"/>
      <charset val="238"/>
    </font>
    <font>
      <sz val="18"/>
      <color rgb="FF000000"/>
      <name val="Arial"/>
      <family val="2"/>
      <charset val="238"/>
    </font>
    <font>
      <sz val="12"/>
      <color rgb="FF000000"/>
      <name val="Arial"/>
      <family val="2"/>
      <charset val="238"/>
    </font>
    <font>
      <sz val="10"/>
      <color rgb="FF996600"/>
      <name val="Arial"/>
      <family val="2"/>
      <charset val="238"/>
    </font>
    <font>
      <sz val="10"/>
      <color rgb="FF333333"/>
      <name val="Arial"/>
      <family val="2"/>
      <charset val="238"/>
    </font>
  </fonts>
  <fills count="10">
    <fill>
      <patternFill patternType="none"/>
    </fill>
    <fill>
      <patternFill patternType="gray125"/>
    </fill>
    <fill>
      <patternFill patternType="solid">
        <fgColor indexed="14"/>
        <bgColor indexed="23"/>
      </patternFill>
    </fill>
    <fill>
      <patternFill patternType="solid">
        <fgColor rgb="FF000000"/>
        <bgColor rgb="FF003300"/>
      </patternFill>
    </fill>
    <fill>
      <patternFill patternType="solid">
        <fgColor rgb="FF808080"/>
        <bgColor rgb="FF969696"/>
      </patternFill>
    </fill>
    <fill>
      <patternFill patternType="solid">
        <fgColor rgb="FFDDDDDD"/>
        <bgColor rgb="FFFFCCCC"/>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808080"/>
      </left>
      <right style="thin">
        <color rgb="FF808080"/>
      </right>
      <top style="thin">
        <color rgb="FF808080"/>
      </top>
      <bottom style="thin">
        <color rgb="FF808080"/>
      </bottom>
      <diagonal/>
    </border>
  </borders>
  <cellStyleXfs count="17">
    <xf numFmtId="0" fontId="0" fillId="0" borderId="0">
      <alignment vertical="center"/>
    </xf>
    <xf numFmtId="0" fontId="8" fillId="0" borderId="0" applyBorder="0" applyProtection="0">
      <alignment vertical="center"/>
    </xf>
    <xf numFmtId="0" fontId="9" fillId="3" borderId="0" applyBorder="0" applyProtection="0">
      <alignment vertical="center"/>
    </xf>
    <xf numFmtId="0" fontId="9" fillId="4" borderId="0" applyBorder="0" applyProtection="0">
      <alignment vertical="center"/>
    </xf>
    <xf numFmtId="0" fontId="8" fillId="5" borderId="0" applyBorder="0" applyProtection="0">
      <alignment vertical="center"/>
    </xf>
    <xf numFmtId="0" fontId="10" fillId="6" borderId="0" applyBorder="0" applyProtection="0">
      <alignment vertical="center"/>
    </xf>
    <xf numFmtId="0" fontId="11" fillId="7" borderId="0" applyBorder="0" applyProtection="0">
      <alignment vertical="center"/>
    </xf>
    <xf numFmtId="0" fontId="12" fillId="0" borderId="0" applyBorder="0" applyProtection="0">
      <alignment vertical="center"/>
    </xf>
    <xf numFmtId="0" fontId="13" fillId="8" borderId="0" applyBorder="0" applyProtection="0">
      <alignment vertical="center"/>
    </xf>
    <xf numFmtId="0" fontId="14" fillId="0" borderId="0" applyBorder="0" applyProtection="0">
      <alignment vertical="center"/>
    </xf>
    <xf numFmtId="0" fontId="15" fillId="0" borderId="0" applyBorder="0" applyProtection="0">
      <alignment vertical="center"/>
    </xf>
    <xf numFmtId="0" fontId="16" fillId="0" borderId="0" applyBorder="0" applyProtection="0">
      <alignment vertical="center"/>
    </xf>
    <xf numFmtId="0" fontId="17" fillId="9" borderId="0" applyBorder="0" applyProtection="0">
      <alignment vertical="center"/>
    </xf>
    <xf numFmtId="0" fontId="18" fillId="9" borderId="3" applyProtection="0">
      <alignment vertical="center"/>
    </xf>
    <xf numFmtId="0" fontId="6" fillId="0" borderId="0" applyBorder="0" applyProtection="0">
      <alignment vertical="center"/>
    </xf>
    <xf numFmtId="0" fontId="6" fillId="0" borderId="0" applyBorder="0" applyProtection="0">
      <alignment vertical="center"/>
    </xf>
    <xf numFmtId="0" fontId="10" fillId="0" borderId="0" applyBorder="0" applyProtection="0">
      <alignment vertical="center"/>
    </xf>
  </cellStyleXfs>
  <cellXfs count="18">
    <xf numFmtId="0" fontId="0" fillId="0" borderId="0" xfId="0">
      <alignment vertical="center"/>
    </xf>
    <xf numFmtId="0" fontId="3" fillId="0" borderId="1" xfId="0" applyFont="1" applyBorder="1" applyAlignment="1" applyProtection="1">
      <alignment horizontal="center" vertical="center"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4" fontId="1" fillId="2" borderId="0" xfId="0" applyNumberFormat="1" applyFont="1" applyFill="1" applyBorder="1" applyAlignment="1" applyProtection="1">
      <alignment vertical="center"/>
    </xf>
    <xf numFmtId="0" fontId="2" fillId="2" borderId="0" xfId="0" applyFont="1" applyFill="1" applyBorder="1" applyAlignment="1" applyProtection="1">
      <alignment horizontal="right" vertical="center"/>
    </xf>
    <xf numFmtId="4" fontId="2" fillId="2" borderId="0" xfId="0" applyNumberFormat="1" applyFont="1" applyFill="1" applyBorder="1" applyAlignment="1" applyProtection="1">
      <alignment vertical="center"/>
    </xf>
    <xf numFmtId="0" fontId="4" fillId="0" borderId="1" xfId="0" applyFont="1" applyBorder="1" applyAlignment="1" applyProtection="1">
      <alignment vertical="center" wrapText="1"/>
    </xf>
    <xf numFmtId="0" fontId="0" fillId="0" borderId="1" xfId="0" applyFont="1" applyBorder="1" applyAlignment="1" applyProtection="1">
      <alignment vertical="center" wrapText="1"/>
    </xf>
    <xf numFmtId="4" fontId="0" fillId="0" borderId="1" xfId="0" applyNumberFormat="1" applyFont="1" applyBorder="1" applyAlignment="1" applyProtection="1">
      <alignment vertical="center"/>
    </xf>
    <xf numFmtId="0" fontId="1" fillId="0" borderId="0" xfId="0" applyFont="1" applyBorder="1" applyAlignment="1" applyProtection="1">
      <alignment vertical="center"/>
    </xf>
    <xf numFmtId="0" fontId="5" fillId="0" borderId="0" xfId="0" applyFont="1" applyBorder="1" applyAlignment="1" applyProtection="1">
      <alignment vertical="center"/>
    </xf>
    <xf numFmtId="0" fontId="5" fillId="0" borderId="2" xfId="0" applyFont="1" applyBorder="1" applyAlignment="1" applyProtection="1">
      <alignment vertical="center"/>
    </xf>
    <xf numFmtId="164" fontId="0" fillId="0" borderId="1" xfId="0" applyNumberFormat="1" applyFont="1" applyBorder="1" applyAlignment="1" applyProtection="1">
      <alignment vertical="center"/>
    </xf>
    <xf numFmtId="4" fontId="0" fillId="0" borderId="1" xfId="0" applyNumberFormat="1" applyBorder="1" applyProtection="1">
      <alignment vertical="center"/>
      <protection locked="0"/>
    </xf>
    <xf numFmtId="0" fontId="0" fillId="0" borderId="0" xfId="0" applyFont="1" applyBorder="1" applyAlignment="1" applyProtection="1">
      <alignment vertical="center" wrapText="1" shrinkToFit="1"/>
    </xf>
    <xf numFmtId="4" fontId="5" fillId="2" borderId="0" xfId="0" applyNumberFormat="1" applyFont="1" applyFill="1" applyBorder="1" applyAlignment="1" applyProtection="1">
      <alignment vertical="center"/>
    </xf>
    <xf numFmtId="0" fontId="3" fillId="0" borderId="1" xfId="0" applyFont="1" applyBorder="1" applyAlignment="1" applyProtection="1">
      <alignment horizontal="center" vertical="center" wrapText="1"/>
    </xf>
  </cellXfs>
  <cellStyles count="17">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rmal" xfId="0" builtinId="0"/>
    <cellStyle name="Note" xfId="13"/>
    <cellStyle name="Status" xfId="14"/>
    <cellStyle name="Text" xfId="15"/>
    <cellStyle name="Warning"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11"/>
  <sheetViews>
    <sheetView zoomScaleNormal="100" workbookViewId="0">
      <pane ySplit="10" topLeftCell="A11" activePane="bottomLeft" state="frozen"/>
      <selection pane="bottomLeft" activeCell="B5" sqref="B5"/>
    </sheetView>
  </sheetViews>
  <sheetFormatPr defaultColWidth="11.5703125" defaultRowHeight="12.75"/>
  <cols>
    <col min="1" max="1" width="20.7109375" customWidth="1"/>
    <col min="2" max="2" width="60.5703125" customWidth="1"/>
    <col min="3" max="5" width="24.7109375" customWidth="1"/>
    <col min="6" max="64" width="9" customWidth="1"/>
  </cols>
  <sheetData>
    <row r="1" spans="1:8" ht="12.75" customHeight="1">
      <c r="A1" s="2" t="s">
        <v>0</v>
      </c>
      <c r="B1" t="s">
        <v>1</v>
      </c>
    </row>
    <row r="3" spans="1:8" ht="12.75" customHeight="1">
      <c r="B3" s="3" t="s">
        <v>2</v>
      </c>
    </row>
    <row r="5" spans="1:8" ht="12.75" customHeight="1">
      <c r="B5" s="4" t="s">
        <v>3</v>
      </c>
    </row>
    <row r="6" spans="1:8" ht="12.75" customHeight="1">
      <c r="B6" t="s">
        <v>4</v>
      </c>
      <c r="G6" t="s">
        <v>5</v>
      </c>
      <c r="H6">
        <v>0</v>
      </c>
    </row>
    <row r="7" spans="1:8" ht="12.75" customHeight="1">
      <c r="B7" s="5" t="s">
        <v>6</v>
      </c>
      <c r="C7" s="6">
        <f>SUM(C11:C11)</f>
        <v>0</v>
      </c>
      <c r="G7" t="s">
        <v>7</v>
      </c>
      <c r="H7">
        <v>15</v>
      </c>
    </row>
    <row r="8" spans="1:8" ht="12.75" customHeight="1">
      <c r="B8" s="5" t="s">
        <v>8</v>
      </c>
      <c r="C8" s="6">
        <f>SUM(E11:E11)</f>
        <v>0</v>
      </c>
      <c r="G8" t="s">
        <v>9</v>
      </c>
      <c r="H8">
        <v>21</v>
      </c>
    </row>
    <row r="10" spans="1:8" ht="12.75" customHeight="1">
      <c r="A10" s="1" t="s">
        <v>10</v>
      </c>
      <c r="B10" s="1" t="s">
        <v>11</v>
      </c>
      <c r="C10" s="1" t="s">
        <v>12</v>
      </c>
      <c r="D10" s="1" t="s">
        <v>13</v>
      </c>
      <c r="E10" s="1" t="s">
        <v>14</v>
      </c>
    </row>
    <row r="11" spans="1:8" ht="12.75" customHeight="1">
      <c r="A11" s="7" t="s">
        <v>15</v>
      </c>
      <c r="B11" s="8" t="s">
        <v>16</v>
      </c>
      <c r="C11" s="9">
        <f ca="1">DIO!I94</f>
        <v>0</v>
      </c>
      <c r="D11" s="9">
        <f ca="1">DIO!P94</f>
        <v>0</v>
      </c>
      <c r="E11" s="9">
        <f>C11+D11</f>
        <v>0</v>
      </c>
    </row>
  </sheetData>
  <phoneticPr fontId="7" type="noConversion"/>
  <hyperlinks>
    <hyperlink ref="A11" location="'#SO 180'!A1" display="SO 180"/>
  </hyperlinks>
  <pageMargins left="0.75" right="0.75" top="1" bottom="1"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dimension ref="A1:P94"/>
  <sheetViews>
    <sheetView tabSelected="1" zoomScaleNormal="100" workbookViewId="0">
      <pane ySplit="10" topLeftCell="A11" activePane="bottomLeft" state="frozen"/>
      <selection pane="bottomLeft" activeCell="B12" sqref="B12"/>
    </sheetView>
  </sheetViews>
  <sheetFormatPr defaultColWidth="11.5703125" defaultRowHeight="12.75"/>
  <cols>
    <col min="1" max="1" width="6.7109375" customWidth="1"/>
    <col min="2" max="2" width="20.7109375" customWidth="1"/>
    <col min="3" max="3" width="15.7109375" customWidth="1"/>
    <col min="4" max="4" width="12.7109375" customWidth="1"/>
    <col min="5" max="5" width="75.5703125" customWidth="1"/>
    <col min="6" max="6" width="9.7109375" customWidth="1"/>
    <col min="7" max="7" width="12.7109375" customWidth="1"/>
    <col min="8" max="9" width="14.7109375" customWidth="1"/>
    <col min="10" max="14" width="9" customWidth="1"/>
    <col min="15" max="16" width="9" hidden="1" customWidth="1"/>
    <col min="17" max="64" width="9" customWidth="1"/>
  </cols>
  <sheetData>
    <row r="1" spans="1:16" ht="12.75" customHeight="1">
      <c r="A1" s="2" t="s">
        <v>0</v>
      </c>
      <c r="C1" t="s">
        <v>1</v>
      </c>
    </row>
    <row r="2" spans="1:16" ht="12.75" customHeight="1">
      <c r="C2" s="3" t="s">
        <v>17</v>
      </c>
    </row>
    <row r="4" spans="1:16" ht="12.75" customHeight="1">
      <c r="A4" t="s">
        <v>18</v>
      </c>
      <c r="C4" s="2" t="s">
        <v>19</v>
      </c>
      <c r="D4" s="2"/>
      <c r="E4" s="10" t="s">
        <v>3</v>
      </c>
    </row>
    <row r="5" spans="1:16" ht="12.75" customHeight="1">
      <c r="A5" t="s">
        <v>20</v>
      </c>
      <c r="C5" s="2" t="s">
        <v>15</v>
      </c>
      <c r="D5" s="2"/>
      <c r="E5" s="2" t="s">
        <v>21</v>
      </c>
    </row>
    <row r="6" spans="1:16" ht="12.75" customHeight="1">
      <c r="A6" t="s">
        <v>22</v>
      </c>
      <c r="C6" s="2" t="s">
        <v>15</v>
      </c>
      <c r="D6" s="2"/>
      <c r="E6" s="2" t="s">
        <v>21</v>
      </c>
    </row>
    <row r="7" spans="1:16" ht="12.75" customHeight="1">
      <c r="A7" t="s">
        <v>23</v>
      </c>
      <c r="C7" s="2" t="s">
        <v>24</v>
      </c>
      <c r="D7" s="2" t="s">
        <v>25</v>
      </c>
      <c r="E7" s="2"/>
    </row>
    <row r="8" spans="1:16" ht="12.75" customHeight="1">
      <c r="A8" s="17" t="s">
        <v>26</v>
      </c>
      <c r="B8" s="17" t="s">
        <v>27</v>
      </c>
      <c r="C8" s="17" t="s">
        <v>28</v>
      </c>
      <c r="D8" s="17" t="s">
        <v>29</v>
      </c>
      <c r="E8" s="17" t="s">
        <v>30</v>
      </c>
      <c r="F8" s="17" t="s">
        <v>31</v>
      </c>
      <c r="G8" s="17" t="s">
        <v>32</v>
      </c>
      <c r="H8" s="17" t="s">
        <v>33</v>
      </c>
      <c r="I8" s="17"/>
      <c r="O8" t="s">
        <v>34</v>
      </c>
      <c r="P8" t="s">
        <v>13</v>
      </c>
    </row>
    <row r="9" spans="1:16" ht="28.5" customHeight="1">
      <c r="A9" s="17"/>
      <c r="B9" s="17"/>
      <c r="C9" s="17"/>
      <c r="D9" s="17"/>
      <c r="E9" s="17"/>
      <c r="F9" s="17"/>
      <c r="G9" s="17"/>
      <c r="H9" s="1" t="s">
        <v>35</v>
      </c>
      <c r="I9" s="1" t="s">
        <v>36</v>
      </c>
      <c r="O9" t="s">
        <v>13</v>
      </c>
    </row>
    <row r="10" spans="1:16" ht="14.25" customHeight="1">
      <c r="A10" s="1" t="s">
        <v>37</v>
      </c>
      <c r="B10" s="1" t="s">
        <v>38</v>
      </c>
      <c r="C10" s="1" t="s">
        <v>39</v>
      </c>
      <c r="D10" s="1" t="s">
        <v>40</v>
      </c>
      <c r="E10" s="1" t="s">
        <v>41</v>
      </c>
      <c r="F10" s="1" t="s">
        <v>42</v>
      </c>
      <c r="G10" s="1" t="s">
        <v>43</v>
      </c>
      <c r="H10" s="1" t="s">
        <v>44</v>
      </c>
      <c r="I10" s="1" t="s">
        <v>45</v>
      </c>
    </row>
    <row r="11" spans="1:16" ht="14.65" customHeight="1">
      <c r="A11" s="11"/>
      <c r="B11" s="11"/>
      <c r="C11" s="11" t="s">
        <v>46</v>
      </c>
      <c r="D11" s="11"/>
      <c r="E11" s="11" t="s">
        <v>47</v>
      </c>
      <c r="F11" s="11"/>
      <c r="G11" s="12"/>
      <c r="H11" s="11"/>
      <c r="I11" s="12"/>
    </row>
    <row r="12" spans="1:16" ht="75.75" customHeight="1">
      <c r="A12" s="7">
        <v>1</v>
      </c>
      <c r="B12" s="8" t="s">
        <v>48</v>
      </c>
      <c r="C12" s="8" t="s">
        <v>49</v>
      </c>
      <c r="D12" s="8" t="s">
        <v>50</v>
      </c>
      <c r="E12" s="8" t="s">
        <v>51</v>
      </c>
      <c r="F12" s="8" t="s">
        <v>52</v>
      </c>
      <c r="G12" s="13">
        <v>1</v>
      </c>
      <c r="H12" s="14"/>
      <c r="I12" s="9">
        <f>ROUND((H12*G12),2)</f>
        <v>0</v>
      </c>
      <c r="O12">
        <f ca="1">rekapitulace!H8</f>
        <v>21</v>
      </c>
      <c r="P12">
        <f>O12/100*I12</f>
        <v>0</v>
      </c>
    </row>
    <row r="13" spans="1:16" ht="14.85" customHeight="1">
      <c r="E13" s="15" t="s">
        <v>53</v>
      </c>
    </row>
    <row r="14" spans="1:16" ht="38.85" customHeight="1">
      <c r="A14" s="7">
        <v>2</v>
      </c>
      <c r="B14" s="8" t="s">
        <v>48</v>
      </c>
      <c r="C14" s="8" t="s">
        <v>49</v>
      </c>
      <c r="D14" s="8" t="s">
        <v>54</v>
      </c>
      <c r="E14" s="8" t="s">
        <v>55</v>
      </c>
      <c r="F14" s="8" t="s">
        <v>52</v>
      </c>
      <c r="G14" s="13">
        <v>1</v>
      </c>
      <c r="H14" s="14"/>
      <c r="I14" s="9">
        <f>ROUND((H14*G14),2)</f>
        <v>0</v>
      </c>
      <c r="O14">
        <f ca="1">rekapitulace!H8</f>
        <v>21</v>
      </c>
      <c r="P14">
        <f>O14/100*I14</f>
        <v>0</v>
      </c>
    </row>
    <row r="15" spans="1:16" ht="74.650000000000006" customHeight="1">
      <c r="E15" s="15" t="s">
        <v>56</v>
      </c>
    </row>
    <row r="16" spans="1:16" ht="14.85" customHeight="1">
      <c r="E16" s="15" t="s">
        <v>53</v>
      </c>
    </row>
    <row r="17" spans="1:16" ht="14.65" customHeight="1">
      <c r="A17" s="16"/>
      <c r="B17" s="16"/>
      <c r="C17" s="16" t="s">
        <v>46</v>
      </c>
      <c r="D17" s="16"/>
      <c r="E17" s="16" t="s">
        <v>47</v>
      </c>
      <c r="F17" s="16"/>
      <c r="G17" s="16"/>
      <c r="H17" s="16"/>
      <c r="I17" s="16">
        <f>SUM(I12:I16)</f>
        <v>0</v>
      </c>
      <c r="P17">
        <f>ROUND(SUM(P12:P16),2)</f>
        <v>0</v>
      </c>
    </row>
    <row r="18" spans="1:16" ht="14.65" customHeight="1"/>
    <row r="19" spans="1:16" ht="14.65" customHeight="1">
      <c r="A19" s="11"/>
      <c r="B19" s="11"/>
      <c r="C19" s="11" t="s">
        <v>45</v>
      </c>
      <c r="D19" s="11"/>
      <c r="E19" s="11" t="s">
        <v>57</v>
      </c>
      <c r="F19" s="11"/>
      <c r="G19" s="12"/>
      <c r="H19" s="11"/>
      <c r="I19" s="12"/>
    </row>
    <row r="20" spans="1:16" ht="26.85" customHeight="1">
      <c r="A20" s="7">
        <v>3</v>
      </c>
      <c r="B20" s="8" t="s">
        <v>48</v>
      </c>
      <c r="C20" s="8" t="s">
        <v>58</v>
      </c>
      <c r="D20" s="7"/>
      <c r="E20" s="8" t="s">
        <v>59</v>
      </c>
      <c r="F20" s="8" t="s">
        <v>60</v>
      </c>
      <c r="G20" s="13">
        <v>70</v>
      </c>
      <c r="H20" s="14"/>
      <c r="I20" s="9">
        <f>ROUND((H20*G20),2)</f>
        <v>0</v>
      </c>
      <c r="O20">
        <f ca="1">rekapitulace!H8</f>
        <v>21</v>
      </c>
      <c r="P20">
        <f>O20/100*I20</f>
        <v>0</v>
      </c>
    </row>
    <row r="21" spans="1:16" ht="51" customHeight="1">
      <c r="E21" s="15" t="s">
        <v>61</v>
      </c>
    </row>
    <row r="22" spans="1:16" ht="62.65" customHeight="1">
      <c r="E22" s="15" t="s">
        <v>62</v>
      </c>
    </row>
    <row r="23" spans="1:16" ht="14.85" customHeight="1">
      <c r="A23" s="7">
        <v>4</v>
      </c>
      <c r="B23" s="8" t="s">
        <v>48</v>
      </c>
      <c r="C23" s="8" t="s">
        <v>63</v>
      </c>
      <c r="D23" s="7"/>
      <c r="E23" s="8" t="s">
        <v>64</v>
      </c>
      <c r="F23" s="8" t="s">
        <v>60</v>
      </c>
      <c r="G23" s="13">
        <v>70</v>
      </c>
      <c r="H23" s="14"/>
      <c r="I23" s="9">
        <f>ROUND((H23*G23),2)</f>
        <v>0</v>
      </c>
      <c r="O23">
        <f ca="1">rekapitulace!H8</f>
        <v>21</v>
      </c>
      <c r="P23">
        <f>O23/100*I23</f>
        <v>0</v>
      </c>
    </row>
    <row r="24" spans="1:16" ht="49.5" customHeight="1">
      <c r="E24" s="15" t="s">
        <v>65</v>
      </c>
    </row>
    <row r="25" spans="1:16" ht="26.85" customHeight="1">
      <c r="E25" s="15" t="s">
        <v>66</v>
      </c>
    </row>
    <row r="26" spans="1:16" ht="14.85" customHeight="1">
      <c r="A26" s="7">
        <v>5</v>
      </c>
      <c r="B26" s="8" t="s">
        <v>48</v>
      </c>
      <c r="C26" s="8" t="s">
        <v>67</v>
      </c>
      <c r="D26" s="7"/>
      <c r="E26" s="8" t="s">
        <v>68</v>
      </c>
      <c r="F26" s="8" t="s">
        <v>69</v>
      </c>
      <c r="G26" s="13">
        <v>2940</v>
      </c>
      <c r="H26" s="14"/>
      <c r="I26" s="9">
        <f>ROUND((H26*G26),2)</f>
        <v>0</v>
      </c>
      <c r="O26">
        <f ca="1">rekapitulace!H8</f>
        <v>21</v>
      </c>
      <c r="P26">
        <f>O26/100*I26</f>
        <v>0</v>
      </c>
    </row>
    <row r="27" spans="1:16" ht="73.5" customHeight="1">
      <c r="E27" s="15" t="s">
        <v>70</v>
      </c>
    </row>
    <row r="28" spans="1:16" ht="26.85" customHeight="1">
      <c r="E28" s="15" t="s">
        <v>71</v>
      </c>
    </row>
    <row r="29" spans="1:16" ht="14.85" customHeight="1">
      <c r="A29" s="7">
        <v>6</v>
      </c>
      <c r="B29" s="8" t="s">
        <v>48</v>
      </c>
      <c r="C29" s="8" t="s">
        <v>72</v>
      </c>
      <c r="D29" s="7"/>
      <c r="E29" s="8" t="s">
        <v>73</v>
      </c>
      <c r="F29" s="8" t="s">
        <v>60</v>
      </c>
      <c r="G29" s="13">
        <v>3</v>
      </c>
      <c r="H29" s="14"/>
      <c r="I29" s="9">
        <f>ROUND((H29*G29),2)</f>
        <v>0</v>
      </c>
      <c r="O29">
        <f ca="1">rekapitulace!H8</f>
        <v>21</v>
      </c>
      <c r="P29">
        <f>O29/100*I29</f>
        <v>0</v>
      </c>
    </row>
    <row r="30" spans="1:16" ht="25.5" customHeight="1">
      <c r="E30" s="15" t="s">
        <v>74</v>
      </c>
    </row>
    <row r="31" spans="1:16" ht="62.65" customHeight="1">
      <c r="E31" s="15" t="s">
        <v>62</v>
      </c>
    </row>
    <row r="32" spans="1:16" ht="14.85" customHeight="1">
      <c r="A32" s="7">
        <v>7</v>
      </c>
      <c r="B32" s="8" t="s">
        <v>48</v>
      </c>
      <c r="C32" s="8" t="s">
        <v>75</v>
      </c>
      <c r="D32" s="7"/>
      <c r="E32" s="8" t="s">
        <v>76</v>
      </c>
      <c r="F32" s="8" t="s">
        <v>60</v>
      </c>
      <c r="G32" s="13">
        <v>3</v>
      </c>
      <c r="H32" s="14"/>
      <c r="I32" s="9">
        <f>ROUND((H32*G32),2)</f>
        <v>0</v>
      </c>
      <c r="O32">
        <f ca="1">rekapitulace!H8</f>
        <v>21</v>
      </c>
      <c r="P32">
        <f>O32/100*I32</f>
        <v>0</v>
      </c>
    </row>
    <row r="33" spans="1:16" ht="33" customHeight="1">
      <c r="E33" s="15" t="s">
        <v>74</v>
      </c>
    </row>
    <row r="34" spans="1:16" ht="26.85" customHeight="1">
      <c r="E34" s="15" t="s">
        <v>66</v>
      </c>
    </row>
    <row r="35" spans="1:16" ht="14.85" customHeight="1">
      <c r="A35" s="7">
        <v>8</v>
      </c>
      <c r="B35" s="8" t="s">
        <v>48</v>
      </c>
      <c r="C35" s="8" t="s">
        <v>77</v>
      </c>
      <c r="D35" s="7"/>
      <c r="E35" s="8" t="s">
        <v>78</v>
      </c>
      <c r="F35" s="8" t="s">
        <v>69</v>
      </c>
      <c r="G35" s="13">
        <v>126</v>
      </c>
      <c r="H35" s="14"/>
      <c r="I35" s="9">
        <f>ROUND((H35*G35),2)</f>
        <v>0</v>
      </c>
      <c r="O35">
        <f ca="1">rekapitulace!H8</f>
        <v>21</v>
      </c>
      <c r="P35">
        <f>O35/100*I35</f>
        <v>0</v>
      </c>
    </row>
    <row r="36" spans="1:16" ht="36.75" customHeight="1">
      <c r="E36" s="15" t="s">
        <v>79</v>
      </c>
    </row>
    <row r="37" spans="1:16" ht="26.85" customHeight="1">
      <c r="E37" s="15" t="s">
        <v>71</v>
      </c>
    </row>
    <row r="38" spans="1:16" ht="14.85" customHeight="1">
      <c r="A38" s="7">
        <v>9</v>
      </c>
      <c r="B38" s="8" t="s">
        <v>48</v>
      </c>
      <c r="C38" s="8" t="s">
        <v>80</v>
      </c>
      <c r="D38" s="7"/>
      <c r="E38" s="8" t="s">
        <v>81</v>
      </c>
      <c r="F38" s="8" t="s">
        <v>60</v>
      </c>
      <c r="G38" s="13">
        <v>6</v>
      </c>
      <c r="H38" s="14"/>
      <c r="I38" s="9">
        <f>ROUND((H38*G38),2)</f>
        <v>0</v>
      </c>
      <c r="O38">
        <f ca="1">rekapitulace!H8</f>
        <v>21</v>
      </c>
      <c r="P38">
        <f>O38/100*I38</f>
        <v>0</v>
      </c>
    </row>
    <row r="39" spans="1:16" ht="43.5" customHeight="1">
      <c r="E39" s="15" t="s">
        <v>82</v>
      </c>
    </row>
    <row r="40" spans="1:16" ht="74.650000000000006" customHeight="1">
      <c r="E40" s="15" t="s">
        <v>83</v>
      </c>
    </row>
    <row r="41" spans="1:16" ht="14.85" customHeight="1">
      <c r="A41" s="7">
        <v>10</v>
      </c>
      <c r="B41" s="8" t="s">
        <v>48</v>
      </c>
      <c r="C41" s="8" t="s">
        <v>84</v>
      </c>
      <c r="D41" s="7"/>
      <c r="E41" s="8" t="s">
        <v>85</v>
      </c>
      <c r="F41" s="8" t="s">
        <v>60</v>
      </c>
      <c r="G41" s="13">
        <v>6</v>
      </c>
      <c r="H41" s="14"/>
      <c r="I41" s="9">
        <f>ROUND((H41*G41),2)</f>
        <v>0</v>
      </c>
      <c r="O41">
        <f ca="1">rekapitulace!H8</f>
        <v>21</v>
      </c>
      <c r="P41">
        <f>O41/100*I41</f>
        <v>0</v>
      </c>
    </row>
    <row r="42" spans="1:16" ht="39.75" customHeight="1">
      <c r="E42" s="15" t="s">
        <v>86</v>
      </c>
    </row>
    <row r="43" spans="1:16" ht="26.85" customHeight="1">
      <c r="E43" s="15" t="s">
        <v>87</v>
      </c>
    </row>
    <row r="44" spans="1:16" ht="14.85" customHeight="1">
      <c r="A44" s="7">
        <v>11</v>
      </c>
      <c r="B44" s="8" t="s">
        <v>48</v>
      </c>
      <c r="C44" s="8" t="s">
        <v>88</v>
      </c>
      <c r="D44" s="7"/>
      <c r="E44" s="8" t="s">
        <v>89</v>
      </c>
      <c r="F44" s="8" t="s">
        <v>69</v>
      </c>
      <c r="G44" s="13">
        <v>252</v>
      </c>
      <c r="H44" s="14"/>
      <c r="I44" s="9">
        <f>ROUND((H44*G44),2)</f>
        <v>0</v>
      </c>
      <c r="O44">
        <f ca="1">rekapitulace!H8</f>
        <v>21</v>
      </c>
      <c r="P44">
        <f>O44/100*I44</f>
        <v>0</v>
      </c>
    </row>
    <row r="45" spans="1:16" ht="48" customHeight="1">
      <c r="E45" s="15" t="s">
        <v>90</v>
      </c>
    </row>
    <row r="46" spans="1:16" ht="26.85" customHeight="1">
      <c r="E46" s="15" t="s">
        <v>91</v>
      </c>
    </row>
    <row r="47" spans="1:16" ht="14.85" customHeight="1">
      <c r="A47" s="7">
        <v>12</v>
      </c>
      <c r="B47" s="8" t="s">
        <v>48</v>
      </c>
      <c r="C47" s="8" t="s">
        <v>92</v>
      </c>
      <c r="D47" s="7"/>
      <c r="E47" s="8" t="s">
        <v>93</v>
      </c>
      <c r="F47" s="8" t="s">
        <v>60</v>
      </c>
      <c r="G47" s="13">
        <v>1</v>
      </c>
      <c r="H47" s="14"/>
      <c r="I47" s="9">
        <f>ROUND((H47*G47),2)</f>
        <v>0</v>
      </c>
      <c r="O47">
        <f ca="1">rekapitulace!H8</f>
        <v>21</v>
      </c>
      <c r="P47">
        <f>O47/100*I47</f>
        <v>0</v>
      </c>
    </row>
    <row r="48" spans="1:16" ht="36.75" customHeight="1">
      <c r="E48" s="15" t="s">
        <v>94</v>
      </c>
    </row>
    <row r="49" spans="1:16" ht="74.650000000000006" customHeight="1">
      <c r="E49" s="15" t="s">
        <v>83</v>
      </c>
    </row>
    <row r="50" spans="1:16" ht="14.85" customHeight="1">
      <c r="A50" s="7">
        <v>13</v>
      </c>
      <c r="B50" s="8" t="s">
        <v>48</v>
      </c>
      <c r="C50" s="8" t="s">
        <v>95</v>
      </c>
      <c r="D50" s="7"/>
      <c r="E50" s="8" t="s">
        <v>96</v>
      </c>
      <c r="F50" s="8" t="s">
        <v>60</v>
      </c>
      <c r="G50" s="13">
        <v>1</v>
      </c>
      <c r="H50" s="14"/>
      <c r="I50" s="9">
        <f>ROUND((H50*G50),2)</f>
        <v>0</v>
      </c>
      <c r="O50">
        <f ca="1">rekapitulace!H8</f>
        <v>21</v>
      </c>
      <c r="P50">
        <f>O50/100*I50</f>
        <v>0</v>
      </c>
    </row>
    <row r="51" spans="1:16" ht="33.75" customHeight="1">
      <c r="E51" s="15" t="s">
        <v>97</v>
      </c>
    </row>
    <row r="52" spans="1:16" ht="26.85" customHeight="1">
      <c r="E52" s="15" t="s">
        <v>87</v>
      </c>
    </row>
    <row r="53" spans="1:16" ht="14.85" customHeight="1">
      <c r="A53" s="7">
        <v>14</v>
      </c>
      <c r="B53" s="8" t="s">
        <v>48</v>
      </c>
      <c r="C53" s="8" t="s">
        <v>98</v>
      </c>
      <c r="D53" s="7"/>
      <c r="E53" s="8" t="s">
        <v>99</v>
      </c>
      <c r="F53" s="8" t="s">
        <v>69</v>
      </c>
      <c r="G53" s="13">
        <v>42</v>
      </c>
      <c r="H53" s="14"/>
      <c r="I53" s="9">
        <f>ROUND((H53*G53),2)</f>
        <v>0</v>
      </c>
      <c r="O53">
        <f ca="1">rekapitulace!H8</f>
        <v>21</v>
      </c>
      <c r="P53">
        <f>O53/100*I53</f>
        <v>0</v>
      </c>
    </row>
    <row r="54" spans="1:16" ht="53.25" customHeight="1">
      <c r="E54" s="15" t="s">
        <v>100</v>
      </c>
    </row>
    <row r="55" spans="1:16" ht="26.85" customHeight="1">
      <c r="E55" s="15" t="s">
        <v>91</v>
      </c>
    </row>
    <row r="56" spans="1:16" ht="14.85" customHeight="1">
      <c r="A56" s="7">
        <v>15</v>
      </c>
      <c r="B56" s="8" t="s">
        <v>48</v>
      </c>
      <c r="C56" s="8" t="s">
        <v>101</v>
      </c>
      <c r="D56" s="7"/>
      <c r="E56" s="8" t="s">
        <v>102</v>
      </c>
      <c r="F56" s="8" t="s">
        <v>60</v>
      </c>
      <c r="G56" s="13">
        <v>6</v>
      </c>
      <c r="H56" s="14"/>
      <c r="I56" s="9">
        <f>ROUND((H56*G56),2)</f>
        <v>0</v>
      </c>
      <c r="O56">
        <f ca="1">rekapitulace!H8</f>
        <v>21</v>
      </c>
      <c r="P56">
        <f>O56/100*I56</f>
        <v>0</v>
      </c>
    </row>
    <row r="57" spans="1:16" ht="36.75" customHeight="1">
      <c r="E57" s="15" t="s">
        <v>86</v>
      </c>
    </row>
    <row r="58" spans="1:16" ht="62.65" customHeight="1">
      <c r="E58" s="15" t="s">
        <v>103</v>
      </c>
    </row>
    <row r="59" spans="1:16" ht="14.85" customHeight="1">
      <c r="A59" s="7">
        <v>16</v>
      </c>
      <c r="B59" s="8" t="s">
        <v>48</v>
      </c>
      <c r="C59" s="8" t="s">
        <v>104</v>
      </c>
      <c r="D59" s="7"/>
      <c r="E59" s="8" t="s">
        <v>105</v>
      </c>
      <c r="F59" s="8" t="s">
        <v>60</v>
      </c>
      <c r="G59" s="13">
        <v>6</v>
      </c>
      <c r="H59" s="14"/>
      <c r="I59" s="9">
        <f>ROUND((H59*G59),2)</f>
        <v>0</v>
      </c>
      <c r="O59">
        <f ca="1">rekapitulace!H8</f>
        <v>21</v>
      </c>
      <c r="P59">
        <f>O59/100*I59</f>
        <v>0</v>
      </c>
    </row>
    <row r="60" spans="1:16" ht="37.5" customHeight="1">
      <c r="E60" s="15" t="s">
        <v>86</v>
      </c>
    </row>
    <row r="61" spans="1:16" ht="26.85" customHeight="1">
      <c r="E61" s="15" t="s">
        <v>87</v>
      </c>
    </row>
    <row r="62" spans="1:16" ht="14.85" customHeight="1">
      <c r="A62" s="7">
        <v>17</v>
      </c>
      <c r="B62" s="8" t="s">
        <v>48</v>
      </c>
      <c r="C62" s="8" t="s">
        <v>106</v>
      </c>
      <c r="D62" s="7"/>
      <c r="E62" s="8" t="s">
        <v>107</v>
      </c>
      <c r="F62" s="8" t="s">
        <v>69</v>
      </c>
      <c r="G62" s="13">
        <v>252</v>
      </c>
      <c r="H62" s="14"/>
      <c r="I62" s="9">
        <f>ROUND((H62*G62),2)</f>
        <v>0</v>
      </c>
      <c r="O62">
        <f ca="1">rekapitulace!H8</f>
        <v>21</v>
      </c>
      <c r="P62">
        <f>O62/100*I62</f>
        <v>0</v>
      </c>
    </row>
    <row r="63" spans="1:16" ht="44.25" customHeight="1">
      <c r="E63" s="15" t="s">
        <v>108</v>
      </c>
    </row>
    <row r="64" spans="1:16" ht="26.85" customHeight="1">
      <c r="E64" s="15" t="s">
        <v>91</v>
      </c>
    </row>
    <row r="65" spans="1:16" ht="14.85" customHeight="1">
      <c r="A65" s="7">
        <v>18</v>
      </c>
      <c r="B65" s="8" t="s">
        <v>48</v>
      </c>
      <c r="C65" s="8" t="s">
        <v>109</v>
      </c>
      <c r="D65" s="7"/>
      <c r="E65" s="8" t="s">
        <v>110</v>
      </c>
      <c r="F65" s="8" t="s">
        <v>60</v>
      </c>
      <c r="G65" s="13">
        <v>40</v>
      </c>
      <c r="H65" s="14"/>
      <c r="I65" s="9">
        <f>ROUND((H65*G65),2)</f>
        <v>0</v>
      </c>
      <c r="O65">
        <f ca="1">rekapitulace!H8</f>
        <v>21</v>
      </c>
      <c r="P65">
        <f>O65/100*I65</f>
        <v>0</v>
      </c>
    </row>
    <row r="66" spans="1:16" ht="36.75" customHeight="1">
      <c r="E66" s="15" t="s">
        <v>111</v>
      </c>
    </row>
    <row r="67" spans="1:16" ht="62.65" customHeight="1">
      <c r="E67" s="15" t="s">
        <v>103</v>
      </c>
    </row>
    <row r="68" spans="1:16" ht="14.85" customHeight="1">
      <c r="A68" s="7">
        <v>19</v>
      </c>
      <c r="B68" s="8" t="s">
        <v>48</v>
      </c>
      <c r="C68" s="8" t="s">
        <v>112</v>
      </c>
      <c r="D68" s="7"/>
      <c r="E68" s="8" t="s">
        <v>113</v>
      </c>
      <c r="F68" s="8" t="s">
        <v>60</v>
      </c>
      <c r="G68" s="13">
        <v>40</v>
      </c>
      <c r="H68" s="14"/>
      <c r="I68" s="9">
        <f>ROUND((H68*G68),2)</f>
        <v>0</v>
      </c>
      <c r="O68">
        <f ca="1">rekapitulace!H8</f>
        <v>21</v>
      </c>
      <c r="P68">
        <f>O68/100*I68</f>
        <v>0</v>
      </c>
    </row>
    <row r="69" spans="1:16" ht="34.5" customHeight="1">
      <c r="E69" s="15" t="s">
        <v>114</v>
      </c>
    </row>
    <row r="70" spans="1:16" ht="26.85" customHeight="1">
      <c r="E70" s="15" t="s">
        <v>87</v>
      </c>
    </row>
    <row r="71" spans="1:16" ht="14.85" customHeight="1">
      <c r="A71" s="7">
        <v>20</v>
      </c>
      <c r="B71" s="8" t="s">
        <v>48</v>
      </c>
      <c r="C71" s="8" t="s">
        <v>115</v>
      </c>
      <c r="D71" s="7"/>
      <c r="E71" s="8" t="s">
        <v>116</v>
      </c>
      <c r="F71" s="8" t="s">
        <v>69</v>
      </c>
      <c r="G71" s="13">
        <v>1680</v>
      </c>
      <c r="H71" s="14"/>
      <c r="I71" s="9">
        <f>ROUND((H71*G71),2)</f>
        <v>0</v>
      </c>
      <c r="O71">
        <f ca="1">rekapitulace!H8</f>
        <v>21</v>
      </c>
      <c r="P71">
        <f>O71/100*I71</f>
        <v>0</v>
      </c>
    </row>
    <row r="72" spans="1:16" ht="47.25" customHeight="1">
      <c r="E72" s="15" t="s">
        <v>117</v>
      </c>
    </row>
    <row r="73" spans="1:16" ht="26.85" customHeight="1">
      <c r="E73" s="15" t="s">
        <v>91</v>
      </c>
    </row>
    <row r="74" spans="1:16" ht="14.85" customHeight="1">
      <c r="A74" s="7">
        <v>21</v>
      </c>
      <c r="B74" s="8" t="s">
        <v>48</v>
      </c>
      <c r="C74" s="8" t="s">
        <v>118</v>
      </c>
      <c r="D74" s="7"/>
      <c r="E74" s="8" t="s">
        <v>119</v>
      </c>
      <c r="F74" s="8" t="s">
        <v>60</v>
      </c>
      <c r="G74" s="13">
        <v>76</v>
      </c>
      <c r="H74" s="14"/>
      <c r="I74" s="9">
        <f>ROUND((H74*G74),2)</f>
        <v>0</v>
      </c>
      <c r="O74">
        <f ca="1">rekapitulace!H8</f>
        <v>21</v>
      </c>
      <c r="P74">
        <f>O74/100*I74</f>
        <v>0</v>
      </c>
    </row>
    <row r="75" spans="1:16" ht="51" customHeight="1">
      <c r="E75" s="15" t="s">
        <v>120</v>
      </c>
    </row>
    <row r="76" spans="1:16" ht="62.65" customHeight="1">
      <c r="E76" s="15" t="s">
        <v>103</v>
      </c>
    </row>
    <row r="77" spans="1:16" ht="14.85" customHeight="1">
      <c r="A77" s="7">
        <v>22</v>
      </c>
      <c r="B77" s="8" t="s">
        <v>48</v>
      </c>
      <c r="C77" s="8" t="s">
        <v>121</v>
      </c>
      <c r="D77" s="7"/>
      <c r="E77" s="8" t="s">
        <v>122</v>
      </c>
      <c r="F77" s="8" t="s">
        <v>60</v>
      </c>
      <c r="G77" s="13">
        <v>76</v>
      </c>
      <c r="H77" s="14"/>
      <c r="I77" s="9">
        <f>ROUND((H77*G77),2)</f>
        <v>0</v>
      </c>
      <c r="O77">
        <f ca="1">rekapitulace!H8</f>
        <v>21</v>
      </c>
      <c r="P77">
        <f>O77/100*I77</f>
        <v>0</v>
      </c>
    </row>
    <row r="78" spans="1:16" ht="50.25" customHeight="1">
      <c r="E78" s="15" t="s">
        <v>120</v>
      </c>
    </row>
    <row r="79" spans="1:16" ht="26.85" customHeight="1">
      <c r="E79" s="15" t="s">
        <v>87</v>
      </c>
    </row>
    <row r="80" spans="1:16" ht="14.85" customHeight="1">
      <c r="A80" s="7">
        <v>23</v>
      </c>
      <c r="B80" s="8" t="s">
        <v>48</v>
      </c>
      <c r="C80" s="8" t="s">
        <v>123</v>
      </c>
      <c r="D80" s="7"/>
      <c r="E80" s="8" t="s">
        <v>124</v>
      </c>
      <c r="F80" s="8" t="s">
        <v>69</v>
      </c>
      <c r="G80" s="13">
        <v>3192</v>
      </c>
      <c r="H80" s="14"/>
      <c r="I80" s="9">
        <f>ROUND((H80*G80),2)</f>
        <v>0</v>
      </c>
      <c r="O80">
        <f ca="1">rekapitulace!H8</f>
        <v>21</v>
      </c>
      <c r="P80">
        <f>O80/100*I80</f>
        <v>0</v>
      </c>
    </row>
    <row r="81" spans="1:16" ht="39.75" customHeight="1">
      <c r="E81" s="15" t="s">
        <v>125</v>
      </c>
    </row>
    <row r="82" spans="1:16" ht="26.85" customHeight="1">
      <c r="E82" s="15" t="s">
        <v>91</v>
      </c>
    </row>
    <row r="83" spans="1:16" ht="14.85" customHeight="1">
      <c r="A83" s="7">
        <v>24</v>
      </c>
      <c r="B83" s="8" t="s">
        <v>48</v>
      </c>
      <c r="C83" s="8" t="s">
        <v>126</v>
      </c>
      <c r="D83" s="7"/>
      <c r="E83" s="8" t="s">
        <v>127</v>
      </c>
      <c r="F83" s="8" t="s">
        <v>60</v>
      </c>
      <c r="G83" s="13">
        <v>76</v>
      </c>
      <c r="H83" s="14"/>
      <c r="I83" s="9">
        <f>ROUND((H83*G83),2)</f>
        <v>0</v>
      </c>
      <c r="O83">
        <f ca="1">rekapitulace!H8</f>
        <v>21</v>
      </c>
      <c r="P83">
        <f>O83/100*I83</f>
        <v>0</v>
      </c>
    </row>
    <row r="84" spans="1:16" ht="49.5" customHeight="1">
      <c r="E84" s="15" t="s">
        <v>120</v>
      </c>
    </row>
    <row r="85" spans="1:16" ht="62.65" customHeight="1">
      <c r="E85" s="15" t="s">
        <v>103</v>
      </c>
    </row>
    <row r="86" spans="1:16" ht="14.85" customHeight="1">
      <c r="A86" s="7">
        <v>25</v>
      </c>
      <c r="B86" s="8" t="s">
        <v>48</v>
      </c>
      <c r="C86" s="8" t="s">
        <v>128</v>
      </c>
      <c r="D86" s="7"/>
      <c r="E86" s="8" t="s">
        <v>129</v>
      </c>
      <c r="F86" s="8" t="s">
        <v>60</v>
      </c>
      <c r="G86" s="13">
        <v>76</v>
      </c>
      <c r="H86" s="14"/>
      <c r="I86" s="9">
        <f>ROUND((H86*G86),2)</f>
        <v>0</v>
      </c>
      <c r="O86">
        <f ca="1">rekapitulace!H8</f>
        <v>21</v>
      </c>
      <c r="P86">
        <f>O86/100*I86</f>
        <v>0</v>
      </c>
    </row>
    <row r="87" spans="1:16" ht="53.25" customHeight="1">
      <c r="E87" s="15" t="s">
        <v>120</v>
      </c>
    </row>
    <row r="88" spans="1:16" ht="26.85" customHeight="1">
      <c r="E88" s="15" t="s">
        <v>87</v>
      </c>
    </row>
    <row r="89" spans="1:16" ht="14.85" customHeight="1">
      <c r="A89" s="7">
        <v>26</v>
      </c>
      <c r="B89" s="8" t="s">
        <v>48</v>
      </c>
      <c r="C89" s="8" t="s">
        <v>130</v>
      </c>
      <c r="D89" s="7"/>
      <c r="E89" s="8" t="s">
        <v>131</v>
      </c>
      <c r="F89" s="8" t="s">
        <v>69</v>
      </c>
      <c r="G89" s="13">
        <v>3192</v>
      </c>
      <c r="H89" s="14"/>
      <c r="I89" s="9">
        <f>ROUND((H89*G89),2)</f>
        <v>0</v>
      </c>
      <c r="O89">
        <f ca="1">rekapitulace!H8</f>
        <v>21</v>
      </c>
      <c r="P89">
        <f>O89/100*I89</f>
        <v>0</v>
      </c>
    </row>
    <row r="90" spans="1:16" ht="42.75" customHeight="1">
      <c r="E90" s="15" t="s">
        <v>125</v>
      </c>
    </row>
    <row r="91" spans="1:16" ht="26.85" customHeight="1">
      <c r="E91" s="15" t="s">
        <v>91</v>
      </c>
    </row>
    <row r="92" spans="1:16" ht="14.65" customHeight="1">
      <c r="A92" s="16"/>
      <c r="B92" s="16"/>
      <c r="C92" s="16" t="s">
        <v>45</v>
      </c>
      <c r="D92" s="16"/>
      <c r="E92" s="16" t="s">
        <v>57</v>
      </c>
      <c r="F92" s="16"/>
      <c r="G92" s="16"/>
      <c r="H92" s="16"/>
      <c r="I92" s="16">
        <f>SUM(I20:I91)</f>
        <v>0</v>
      </c>
      <c r="P92">
        <f>ROUND(SUM(P20:P91),2)</f>
        <v>0</v>
      </c>
    </row>
    <row r="93" spans="1:16" ht="14.65" customHeight="1"/>
    <row r="94" spans="1:16" ht="14.65" customHeight="1">
      <c r="A94" s="16"/>
      <c r="B94" s="16"/>
      <c r="C94" s="16"/>
      <c r="D94" s="16"/>
      <c r="E94" s="16" t="s">
        <v>132</v>
      </c>
      <c r="F94" s="16"/>
      <c r="G94" s="16"/>
      <c r="H94" s="16"/>
      <c r="I94" s="16">
        <f>+I17+I92</f>
        <v>0</v>
      </c>
      <c r="P94">
        <f>+P17+P92</f>
        <v>0</v>
      </c>
    </row>
  </sheetData>
  <mergeCells count="8">
    <mergeCell ref="F8:F9"/>
    <mergeCell ref="G8:G9"/>
    <mergeCell ref="H8:I8"/>
    <mergeCell ref="A8:A9"/>
    <mergeCell ref="B8:B9"/>
    <mergeCell ref="C8:C9"/>
    <mergeCell ref="D8:D9"/>
    <mergeCell ref="E8:E9"/>
  </mergeCells>
  <phoneticPr fontId="7" type="noConversion"/>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rekapitulace</vt:lpstr>
      <vt:lpstr>DIO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PohlJiri</cp:lastModifiedBy>
  <cp:revision>1</cp:revision>
  <dcterms:created xsi:type="dcterms:W3CDTF">2020-01-10T09:17:16Z</dcterms:created>
  <dcterms:modified xsi:type="dcterms:W3CDTF">2020-01-10T09:29:57Z</dcterms:modified>
  <dc:language>cs-CZ</dc:language>
</cp:coreProperties>
</file>