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2038453082fa4f8/Dokumenty/arch2022/Chaloupský/Vrchlabí^J Krkonošská 272 - vestavba školní družiny do 3NP/DPS/"/>
    </mc:Choice>
  </mc:AlternateContent>
  <xr:revisionPtr revIDLastSave="49" documentId="8_{D2707549-AC2D-4B79-9DAC-435ACE74A2DD}" xr6:coauthVersionLast="47" xr6:coauthVersionMax="47" xr10:uidLastSave="{BB5A644A-C9DD-4575-87C8-3B79F43E7DC7}"/>
  <bookViews>
    <workbookView xWindow="-120" yWindow="-120" windowWidth="29040" windowHeight="16440" activeTab="2" xr2:uid="{00000000-000D-0000-FFFF-FFFF00000000}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3" l="1"/>
  <c r="G183" i="3"/>
  <c r="G50" i="3"/>
  <c r="G220" i="3"/>
  <c r="G243" i="3" l="1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6" i="3"/>
  <c r="G55" i="3"/>
  <c r="G54" i="3"/>
  <c r="G53" i="3"/>
  <c r="G52" i="3"/>
  <c r="G51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D247" i="3" l="1"/>
  <c r="G247" i="3" s="1"/>
  <c r="G244" i="3"/>
  <c r="G118" i="3"/>
  <c r="D13" i="2" s="1"/>
  <c r="G137" i="3"/>
  <c r="D18" i="2" s="1"/>
  <c r="D19" i="2" s="1"/>
  <c r="G77" i="3"/>
  <c r="D12" i="2" s="1"/>
  <c r="G30" i="3"/>
  <c r="D11" i="2" s="1"/>
  <c r="G248" i="3" l="1"/>
  <c r="D14" i="2" s="1"/>
  <c r="D15" i="2" s="1"/>
  <c r="D21" i="2" s="1"/>
</calcChain>
</file>

<file path=xl/sharedStrings.xml><?xml version="1.0" encoding="utf-8"?>
<sst xmlns="http://schemas.openxmlformats.org/spreadsheetml/2006/main" count="826" uniqueCount="518">
  <si>
    <r>
      <rPr>
        <b/>
        <sz val="16"/>
        <color rgb="FFFF0000"/>
        <rFont val="Arial"/>
      </rPr>
      <t>Sollertia spol. s r.o.</t>
    </r>
  </si>
  <si>
    <t>Lipová 93, 541 01 Trutnov, tel./fax 499 814 092, mobil 604 973 681</t>
  </si>
  <si>
    <t>e-mail: podlipny@sollertia.cz, web: www.sollertia.cz</t>
  </si>
  <si>
    <t xml:space="preserve">zpracováno programem OCEP </t>
  </si>
  <si>
    <t>Zakázka číslo:</t>
  </si>
  <si>
    <t>5886/22</t>
  </si>
  <si>
    <t>Název:</t>
  </si>
  <si>
    <t/>
  </si>
  <si>
    <t>Elektroinstalace</t>
  </si>
  <si>
    <t>Investor:</t>
  </si>
  <si>
    <t xml:space="preserve">Město Vrchlabí, </t>
  </si>
  <si>
    <t>Zámek čp.1,  Vrchlabí</t>
  </si>
  <si>
    <t>vypracoval:</t>
  </si>
  <si>
    <t>Lukáš Jirásek</t>
  </si>
  <si>
    <t>e-mail:</t>
  </si>
  <si>
    <t>telefon:</t>
  </si>
  <si>
    <t>499 814 092, 604 973 681</t>
  </si>
  <si>
    <t>dne:</t>
  </si>
  <si>
    <t>23.10.2023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</si>
  <si>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</si>
  <si>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</si>
  <si>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</si>
  <si>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</si>
  <si>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</si>
  <si>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</si>
  <si>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</si>
  <si>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</si>
  <si>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</si>
  <si>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5.</t>
  </si>
  <si>
    <t>CELKEM URN</t>
  </si>
  <si>
    <t>Σ</t>
  </si>
  <si>
    <t>REKAPITULACE CELKEM</t>
  </si>
  <si>
    <t>46-M - Zemní a pomocné stavební práce při elektromontážích</t>
  </si>
  <si>
    <t>Poř.č.</t>
  </si>
  <si>
    <t>Číslo pol.</t>
  </si>
  <si>
    <t>Cena/jedn. [Kč]</t>
  </si>
  <si>
    <t>Množství</t>
  </si>
  <si>
    <t>Jedn.</t>
  </si>
  <si>
    <t>Celkem [Kč]</t>
  </si>
  <si>
    <t>460010024</t>
  </si>
  <si>
    <t>Vytyčení trasy vedení kabelového podzemního v zastavěném prostoru</t>
  </si>
  <si>
    <t>0,20</t>
  </si>
  <si>
    <t>km</t>
  </si>
  <si>
    <t>460161292</t>
  </si>
  <si>
    <t>Hloubení kabelových rýh ručně š 50 cm hl 100 cm v hornině tř I skupiny 3</t>
  </si>
  <si>
    <t>200,00</t>
  </si>
  <si>
    <t>m</t>
  </si>
  <si>
    <t>460431312</t>
  </si>
  <si>
    <t>Zásyp kabelových rýh ručně se zhutněním š 50 cm hl 100 cm z horniny tř I skupiny 3</t>
  </si>
  <si>
    <t>460871144</t>
  </si>
  <si>
    <t>Podklad vozovky a chodníku ze štěrkodrti se zhutněním při elektromontážích tl přes 15 do 20 cm</t>
  </si>
  <si>
    <t>20,00</t>
  </si>
  <si>
    <t>m2</t>
  </si>
  <si>
    <t>460881113</t>
  </si>
  <si>
    <t>Kryt vozovky a chodníku z betonu prostého při elektromontážích tl přes 10 do 15 cm</t>
  </si>
  <si>
    <t>5,00</t>
  </si>
  <si>
    <t>460881313</t>
  </si>
  <si>
    <t>Kryt vozovky a chodníku z litého asfaltu při elektromontážích tl do 5 cm</t>
  </si>
  <si>
    <t>460891121</t>
  </si>
  <si>
    <t>Osazení betonového obrubníku silničního ležatého do betonu při elektromontážích</t>
  </si>
  <si>
    <t>12,00</t>
  </si>
  <si>
    <t>460911121</t>
  </si>
  <si>
    <t>Očištění dlaždic betonových čtyřhranných z rozebraných dlažeb při elektromontážích</t>
  </si>
  <si>
    <t>1,00</t>
  </si>
  <si>
    <t>460911122</t>
  </si>
  <si>
    <t>Očištění dlaždic betonových tvarovaných nebo zámkových z rozebraných dlažeb při elektromontážích</t>
  </si>
  <si>
    <t>9,00</t>
  </si>
  <si>
    <t>460912111</t>
  </si>
  <si>
    <t>Očištění vybouraných obrubníků silničních od spojovacího materiálu</t>
  </si>
  <si>
    <t>460921221</t>
  </si>
  <si>
    <t>Kladení dlažby po překopech při elektromontážích dlaždice betonové čtyřhranné do lože z kameniva těženého</t>
  </si>
  <si>
    <t>460921222</t>
  </si>
  <si>
    <t>Kladení dlažby po překopech při elektromontážích dlaždice betonové zámkové do lože z kameniva těženého</t>
  </si>
  <si>
    <t>468011122</t>
  </si>
  <si>
    <t>Odstranění podkladu nebo krytu komunikace při elektromontážích z kameniva těženého tl přes 10 do 20 cm</t>
  </si>
  <si>
    <t>468021212</t>
  </si>
  <si>
    <t>Rozebrání dlažeb při elektromontážích ručně z dlaždic betonových nebo keramických do písku spáry nezalité</t>
  </si>
  <si>
    <t>468022221</t>
  </si>
  <si>
    <t>Rozebrání dlažeb při elektromontážích ručně z dlaždic zámkových do malty spáry nezalité</t>
  </si>
  <si>
    <t>468031121</t>
  </si>
  <si>
    <t>Vytrhání obrub při elektromontážích ležatých silničních s odhozením nebo naložením na dopravní prostředek</t>
  </si>
  <si>
    <t>468041111</t>
  </si>
  <si>
    <t>Řezání betonového podkladu nebo krytu při elektromontážích hl do 10 cm</t>
  </si>
  <si>
    <t>468041122</t>
  </si>
  <si>
    <t>Řezání živičného podkladu nebo krytu při elektromontážích hl přes 5 do 10 cm</t>
  </si>
  <si>
    <t>800-741 - Elektroinstalace - silnoproud</t>
  </si>
  <si>
    <t>741110061</t>
  </si>
  <si>
    <t>Montáž trubka plastová ohebná D přes 11 do 23 mm uložená pod omítku</t>
  </si>
  <si>
    <t>60,00</t>
  </si>
  <si>
    <t>741110063</t>
  </si>
  <si>
    <t>Montáž trubka plastová ohebná D přes 35 mm uložená pod omítku</t>
  </si>
  <si>
    <t>40,00</t>
  </si>
  <si>
    <t>741110511</t>
  </si>
  <si>
    <t>Montáž lišta a kanálek vkládací šířky do 60 mm s víčkem</t>
  </si>
  <si>
    <t>741112061</t>
  </si>
  <si>
    <t>Montáž krabice přístrojová zapuštěná plastová kruhová</t>
  </si>
  <si>
    <t>215,00</t>
  </si>
  <si>
    <t>ks</t>
  </si>
  <si>
    <t>741122201</t>
  </si>
  <si>
    <t>Montáž kabel Cu plný kulatý žíla 2x1,5 až 6 mm2 uložený volně (např. CYKY)</t>
  </si>
  <si>
    <t>150,00</t>
  </si>
  <si>
    <t>741122211</t>
  </si>
  <si>
    <t>Montáž kabel Cu plný kulatý žíla 3x1,5 až 6 mm2 uložený volně (např. CYKY)</t>
  </si>
  <si>
    <t>741122231</t>
  </si>
  <si>
    <t>Montáž kabel Cu plný kulatý žíla 5x1,5 až 2,5 mm2 uložený volně (např. CYKY)</t>
  </si>
  <si>
    <t>130,00</t>
  </si>
  <si>
    <t>741122232</t>
  </si>
  <si>
    <t>Montáž kabel Cu plný kulatý žíla 5x4 až 6 mm2 uložený volně (např. CYKY)</t>
  </si>
  <si>
    <t>30,00</t>
  </si>
  <si>
    <t>741130001</t>
  </si>
  <si>
    <t>Ukončení vodič izolovaný do 2,5 mm2 v rozváděči nebo na přístroji</t>
  </si>
  <si>
    <t>741130003</t>
  </si>
  <si>
    <t>Ukončení vodič izolovaný do 4 mm2 v rozváděči nebo na přístroji</t>
  </si>
  <si>
    <t>741130005</t>
  </si>
  <si>
    <t>Ukončení vodič izolovaný do 10 mm2 v rozváděči nebo na přístroji</t>
  </si>
  <si>
    <t>4,00</t>
  </si>
  <si>
    <t>741130006</t>
  </si>
  <si>
    <t>Ukončení vodič izolovaný do 16 mm2 v rozváděči nebo na přístroji</t>
  </si>
  <si>
    <t>6,00</t>
  </si>
  <si>
    <t>741210002</t>
  </si>
  <si>
    <t>Montáž rozvodnice oceloplechová nebo plastová běžná do 50 kg</t>
  </si>
  <si>
    <t>741310101</t>
  </si>
  <si>
    <t>Montáž vypínač (polo)zapuštěný bezšroubové připojení 1-jednopólový</t>
  </si>
  <si>
    <t>28,00</t>
  </si>
  <si>
    <t>741310112</t>
  </si>
  <si>
    <t>Montáž ovladač (polo)zapuštěný bezšroubové připojení 1/0-tlačítkový zapínací se zapojením vodičů</t>
  </si>
  <si>
    <t>13,00</t>
  </si>
  <si>
    <t>741310121</t>
  </si>
  <si>
    <t>Montáž přepínač (polo)zapuštěný bezšroubové připojení 5-seriový</t>
  </si>
  <si>
    <t>741310122</t>
  </si>
  <si>
    <t>Montáž přepínač (polo)zapuštěný bezšroubové připojení 6-střídavý</t>
  </si>
  <si>
    <t>16,00</t>
  </si>
  <si>
    <t>741310126</t>
  </si>
  <si>
    <t>Montáž přepínač (polo)zapuštěný bezšroubové připojení 7-křížový</t>
  </si>
  <si>
    <t>741313002</t>
  </si>
  <si>
    <t>Montáž zásuvka (polo)zapuštěná bezšroubové připojení 2P+PE dvojí zapojení - průběžná</t>
  </si>
  <si>
    <t>95,00</t>
  </si>
  <si>
    <t>741313471</t>
  </si>
  <si>
    <t>Montáž zásuvka vícepólová s krytem bez zapojení vodičů</t>
  </si>
  <si>
    <t>18,00</t>
  </si>
  <si>
    <t>741320101</t>
  </si>
  <si>
    <t>Montáž jističů jednopólových nn do 25 A bez krytu se zapojením vodičů</t>
  </si>
  <si>
    <t>741370002</t>
  </si>
  <si>
    <t>Montáž svítidlo žárovkové bytové stropní přisazené 1 zdroj se sklem</t>
  </si>
  <si>
    <t>89,00</t>
  </si>
  <si>
    <t>741370011</t>
  </si>
  <si>
    <t>Montáž svítidlo žárovkové bytové stropní závěsné 1 zdroj</t>
  </si>
  <si>
    <t>10,00</t>
  </si>
  <si>
    <t>741371032</t>
  </si>
  <si>
    <t>Montáž svítidlo zářivkové bytové nástěnné přisazené 1 zdroj kompaktní</t>
  </si>
  <si>
    <t>741410021</t>
  </si>
  <si>
    <t>Montáž vodič uzemňovací pásek průřezu do 120 mm2 v městské zástavbě v zemi</t>
  </si>
  <si>
    <t>220,00</t>
  </si>
  <si>
    <t>741410041</t>
  </si>
  <si>
    <t>Montáž vodič uzemňovací drát nebo lano D do 10 mm v městské zástavbě</t>
  </si>
  <si>
    <t>23,00</t>
  </si>
  <si>
    <t>741410071</t>
  </si>
  <si>
    <t>Montáž pospojování ochranné konstrukce ostatní vodičem do 16 mm2 uloženým volně nebo pod omítku</t>
  </si>
  <si>
    <t>741420001</t>
  </si>
  <si>
    <t>Montáž drát nebo lano hromosvodné svodové D do 10 mm s podpěrou</t>
  </si>
  <si>
    <t>300,00</t>
  </si>
  <si>
    <t>741420021</t>
  </si>
  <si>
    <t>Montáž svorka hromosvodná se 2 šrouby</t>
  </si>
  <si>
    <t>741420022</t>
  </si>
  <si>
    <t>Montáž svorka hromosvodná se 3 a více šrouby</t>
  </si>
  <si>
    <t>741420031</t>
  </si>
  <si>
    <t>Montáž svorka hromosvodná na potrubí D do 200 mm se zhotovením</t>
  </si>
  <si>
    <t>113,00</t>
  </si>
  <si>
    <t>741420051</t>
  </si>
  <si>
    <t>Montáž vedení hromosvodné-úhelník nebo trubka s držáky do zdiva</t>
  </si>
  <si>
    <t>741420083</t>
  </si>
  <si>
    <t>Montáž vedení hromosvodné-štítek k označení svodu</t>
  </si>
  <si>
    <t>741420121</t>
  </si>
  <si>
    <t>Montáž izolační tyče oddáleného vedení</t>
  </si>
  <si>
    <t>3,00</t>
  </si>
  <si>
    <t>741430004</t>
  </si>
  <si>
    <t>Montáž tyč jímací délky do 3 m na střešní hřeben</t>
  </si>
  <si>
    <t>741430011</t>
  </si>
  <si>
    <t>Montáž tyč jímací délky přes 3 m na střešní hřeben</t>
  </si>
  <si>
    <t>741810003</t>
  </si>
  <si>
    <t>Celková prohlídka elektrického rozvodu a zařízení přes 0,5 do 1 milionu Kč</t>
  </si>
  <si>
    <t>741810011</t>
  </si>
  <si>
    <t>Příplatek k celkové prohlídce za každých dalších 500 000,- Kč</t>
  </si>
  <si>
    <t>800-742 - Elektroinstalace - slaboproud</t>
  </si>
  <si>
    <t>742110002</t>
  </si>
  <si>
    <t>Montáž trubek pro slaboproud plastových ohebných uložených pod omítku</t>
  </si>
  <si>
    <t>742121001</t>
  </si>
  <si>
    <t>Montáž kabelů sdělovacích pro vnitřní rozvody do 15 žil</t>
  </si>
  <si>
    <t>742220001</t>
  </si>
  <si>
    <t>Montáž ústředny PZTS do 16 ti zón a 4 podsystémů s komunikátorem na PCO a zdrojem</t>
  </si>
  <si>
    <t>742220081</t>
  </si>
  <si>
    <t>Montáž čtečky bezkontaktních karet bez PIN</t>
  </si>
  <si>
    <t>742220131</t>
  </si>
  <si>
    <t>Montáž univerzálního reléového modulu se svorkovnicí a přepínačem NC/NO</t>
  </si>
  <si>
    <t>742220141</t>
  </si>
  <si>
    <t>Montáž ovládací klávesnice pro dodanou ústřednu</t>
  </si>
  <si>
    <t>742220161</t>
  </si>
  <si>
    <t>Montáž akumulátoru 12V</t>
  </si>
  <si>
    <t>742220171</t>
  </si>
  <si>
    <t>Montáž komunikátoru do ústředny</t>
  </si>
  <si>
    <t>742220232</t>
  </si>
  <si>
    <t>Montáž detektoru na stěnu nebo na strop</t>
  </si>
  <si>
    <t>742220235</t>
  </si>
  <si>
    <t>Montáž magnetického kontaktu povrchového</t>
  </si>
  <si>
    <t>742220255</t>
  </si>
  <si>
    <t>Montáž sirény vnitřní pro vyhlášení poplachu</t>
  </si>
  <si>
    <t>742230001</t>
  </si>
  <si>
    <t>Montáž DVR nebo NAS, nahrávacího zařízení pro kamery</t>
  </si>
  <si>
    <t>742230003</t>
  </si>
  <si>
    <t>Montáž venkovní kamery</t>
  </si>
  <si>
    <t>742230004</t>
  </si>
  <si>
    <t>Montáž vnitřní kamery</t>
  </si>
  <si>
    <t>8,00</t>
  </si>
  <si>
    <t>742230102</t>
  </si>
  <si>
    <t>Instalace a nastavení SW pro sledování kamer</t>
  </si>
  <si>
    <t>742310001</t>
  </si>
  <si>
    <t>Montáž napájecího modulu k domácímu telefonu na DIN lištu</t>
  </si>
  <si>
    <t>2,00</t>
  </si>
  <si>
    <t>742310002</t>
  </si>
  <si>
    <t>Montáž komunikačního tabla k domácímu telefonu</t>
  </si>
  <si>
    <t>742310002R</t>
  </si>
  <si>
    <t>Montáž tlačítkového tabla k domácího telefonu</t>
  </si>
  <si>
    <t>742310004</t>
  </si>
  <si>
    <t>Montáž elektroinstalační krabice pod tablo domácího telefonu</t>
  </si>
  <si>
    <t>742310005R</t>
  </si>
  <si>
    <t>Montáž relé pro spínání zvonku do rozvaděče R6</t>
  </si>
  <si>
    <t>742310006</t>
  </si>
  <si>
    <t>Montáž domácího nástěnného audio/video telefonu</t>
  </si>
  <si>
    <t>24,00</t>
  </si>
  <si>
    <t>742310802</t>
  </si>
  <si>
    <t>Demontáž komunikačního tabla k domácímu telefonu</t>
  </si>
  <si>
    <t>742310802R</t>
  </si>
  <si>
    <t>Demontáž tlačítkového tabla k domácího telefonu</t>
  </si>
  <si>
    <t>742320001</t>
  </si>
  <si>
    <t>Montáž elektrického zámku s mechanickým přepínačem otevřeno/zavřeno</t>
  </si>
  <si>
    <t>742320811</t>
  </si>
  <si>
    <t>Demontáž elektromechanického zámku</t>
  </si>
  <si>
    <t>742330001</t>
  </si>
  <si>
    <t>Montáž rozvaděče nástěnného</t>
  </si>
  <si>
    <t>742330012</t>
  </si>
  <si>
    <t>Montáž zařízení do rozvaděče (switch, UPS, DVR, server) bez nastavení</t>
  </si>
  <si>
    <t>742330021</t>
  </si>
  <si>
    <t>Montáž police do rozvaděče</t>
  </si>
  <si>
    <t>742330022</t>
  </si>
  <si>
    <t>Montáž napájecího panelu do rozvaděče</t>
  </si>
  <si>
    <t>742330023</t>
  </si>
  <si>
    <t>Montáž vyvazovacího panelu 1U</t>
  </si>
  <si>
    <t>742330024</t>
  </si>
  <si>
    <t>Montáž patch panelu 24 portů</t>
  </si>
  <si>
    <t>742330044</t>
  </si>
  <si>
    <t>Montáž datové zásuvky 1 až 6 pozic</t>
  </si>
  <si>
    <t>742340021</t>
  </si>
  <si>
    <t>Montáž školního zvonku</t>
  </si>
  <si>
    <t>Ostatní a vedlejší náklady</t>
  </si>
  <si>
    <t>00001</t>
  </si>
  <si>
    <t>Napojení odsávacího ventilátoru 230V</t>
  </si>
  <si>
    <t>00002</t>
  </si>
  <si>
    <t>Napojení řídící jednotky ovládání střešního okna</t>
  </si>
  <si>
    <t>00003</t>
  </si>
  <si>
    <t>Napojení automatického pisoáru</t>
  </si>
  <si>
    <t>00004</t>
  </si>
  <si>
    <t>Napojení ve stávajícím sdělovacím rozvaděči RI</t>
  </si>
  <si>
    <t>00005</t>
  </si>
  <si>
    <t>Napojení na stávající uzemnění</t>
  </si>
  <si>
    <t>00006</t>
  </si>
  <si>
    <t>Uzemnění - ochrana proti korozi</t>
  </si>
  <si>
    <t>00007</t>
  </si>
  <si>
    <t>Poplatek za recyklaci svítidla</t>
  </si>
  <si>
    <t>100,00</t>
  </si>
  <si>
    <t>00008</t>
  </si>
  <si>
    <t>Náklady na dopravu</t>
  </si>
  <si>
    <t>00009</t>
  </si>
  <si>
    <t>Zařízení staveniště</t>
  </si>
  <si>
    <t>00010</t>
  </si>
  <si>
    <t>Koordinace prací s investorem a dodavatelem stavby</t>
  </si>
  <si>
    <t>00011</t>
  </si>
  <si>
    <t>Komplexní zkoušky, vč. vypracování harmonogramu</t>
  </si>
  <si>
    <t>00012</t>
  </si>
  <si>
    <t>Úklid pracoviště</t>
  </si>
  <si>
    <t>Materiály</t>
  </si>
  <si>
    <t>00201</t>
  </si>
  <si>
    <t>Trubka ohebná instal. 16mm</t>
  </si>
  <si>
    <t>00202</t>
  </si>
  <si>
    <t>Trubka ohebná instal. 25 mm</t>
  </si>
  <si>
    <t>00205</t>
  </si>
  <si>
    <t>Trubka ohebná instal. 50 mm</t>
  </si>
  <si>
    <t>00310</t>
  </si>
  <si>
    <t>Krabice pod omítku - KU 68-45</t>
  </si>
  <si>
    <t>00311</t>
  </si>
  <si>
    <t>Krabice pod omítku s víčkem - KU 68-45/V</t>
  </si>
  <si>
    <t>00312</t>
  </si>
  <si>
    <t>Krabice pod omítku hluboká - KPR 68-70</t>
  </si>
  <si>
    <t>00315</t>
  </si>
  <si>
    <t>Krabice pod omítku s víčkem - KO 97/5</t>
  </si>
  <si>
    <t>00332</t>
  </si>
  <si>
    <t>Lišta hranatá s víčkem - LHD 25x20</t>
  </si>
  <si>
    <t>01400</t>
  </si>
  <si>
    <t>FeZn 30x4mm</t>
  </si>
  <si>
    <t>01402</t>
  </si>
  <si>
    <t>FeZn R=10mm s PVC izolací</t>
  </si>
  <si>
    <t>01405</t>
  </si>
  <si>
    <t>Drát AlMgSi-0,5 d=8mm</t>
  </si>
  <si>
    <t>01407</t>
  </si>
  <si>
    <t>Podpěra vedení na hřeben střechy - nerez</t>
  </si>
  <si>
    <t>01408</t>
  </si>
  <si>
    <t>Podpěra vedení na falc střechy - nerez</t>
  </si>
  <si>
    <t>01409</t>
  </si>
  <si>
    <t>Podpěra vedení do zdiva - nerez</t>
  </si>
  <si>
    <t>01410</t>
  </si>
  <si>
    <t>Kryt podpěry vedení - nerez</t>
  </si>
  <si>
    <t>01414</t>
  </si>
  <si>
    <t>Jímací tyč JT1,5 s dvojtým třmenem a zpevňovacím držákem na hřeben střechy - nerez</t>
  </si>
  <si>
    <t>01419</t>
  </si>
  <si>
    <t>Jímací tyč JT4,0 bez podstavce připevněna přes izolační vzpěry ke stožáru STA - nerez</t>
  </si>
  <si>
    <t>01420</t>
  </si>
  <si>
    <t>Izolační vzpěra 0,8m, d=32mm, vč. svorek a úchytů</t>
  </si>
  <si>
    <t>01422</t>
  </si>
  <si>
    <t>Svorka univerzální SU - nerez</t>
  </si>
  <si>
    <t>01423</t>
  </si>
  <si>
    <t>Svorka připojovací SP - nerez</t>
  </si>
  <si>
    <t>01424</t>
  </si>
  <si>
    <t>Svorka zkušební SZ - nerez</t>
  </si>
  <si>
    <t>01425</t>
  </si>
  <si>
    <t>Svorka okapová SO - nerez</t>
  </si>
  <si>
    <t>01428</t>
  </si>
  <si>
    <t>Svorka jímací tyče SJ - nerez</t>
  </si>
  <si>
    <t>01430</t>
  </si>
  <si>
    <t>Svorka na potrubí ST - nerez</t>
  </si>
  <si>
    <t>01431</t>
  </si>
  <si>
    <t>Svorka na potrubí široká UST - nerez</t>
  </si>
  <si>
    <t>01437</t>
  </si>
  <si>
    <t>Svorka SR 02 s páskem - FeZn</t>
  </si>
  <si>
    <t>01438</t>
  </si>
  <si>
    <t>Svorka SR 03 s drátem - FeZn</t>
  </si>
  <si>
    <t>01450</t>
  </si>
  <si>
    <t>Ochranná trubka - nerez</t>
  </si>
  <si>
    <t>01451</t>
  </si>
  <si>
    <t>Příchytkaochranné trubky - hliník/nerez</t>
  </si>
  <si>
    <t>01487</t>
  </si>
  <si>
    <t>Svorka na potrubí "Bernard" + pásek</t>
  </si>
  <si>
    <t>01488</t>
  </si>
  <si>
    <t>Označovací štítek</t>
  </si>
  <si>
    <t>01700</t>
  </si>
  <si>
    <t>Tlačítko kompletní, řazení 1/0 - např. Tango (ABB)</t>
  </si>
  <si>
    <t>01711</t>
  </si>
  <si>
    <t>Spínač kompletní, řazení 1 - např. Tango (ABB)</t>
  </si>
  <si>
    <t>01715</t>
  </si>
  <si>
    <t>Spínač kompletní, řazení 5 - např. Tango (ABB)</t>
  </si>
  <si>
    <t>01716</t>
  </si>
  <si>
    <t>Spínač kompletní, řazení 6 - např. Tango (ABB)</t>
  </si>
  <si>
    <t>01717</t>
  </si>
  <si>
    <t>Spínač kompletní, řazení 7 - např. Tango (ABB)</t>
  </si>
  <si>
    <t>01792</t>
  </si>
  <si>
    <t>Zásuvka jednonásobná s clonkami, komplet - např. Tango (ABB)</t>
  </si>
  <si>
    <t>01793</t>
  </si>
  <si>
    <t>Zásuvka s přepěťovou ochranou a s clonkami, komplet - např. Tango (ABB)</t>
  </si>
  <si>
    <t>01815</t>
  </si>
  <si>
    <t>Zásuvka datová 2x RJ 45 cat.5e, kompletní - např. Tango (ABB)</t>
  </si>
  <si>
    <t>Zásuvka datová RJ 45 cat.5e, kompletní - např. Tango (ABB)</t>
  </si>
  <si>
    <t>01900</t>
  </si>
  <si>
    <t>Svorkovnice s krytem, komplet - např. Tango (ABB)</t>
  </si>
  <si>
    <t>02738</t>
  </si>
  <si>
    <t>H07V-K 16 (CYA 16mm2) zelenožlutý</t>
  </si>
  <si>
    <t>02913</t>
  </si>
  <si>
    <t>CYKY-O 2x1.5mm2</t>
  </si>
  <si>
    <t>02915</t>
  </si>
  <si>
    <t>CYKY-J 3x1.5mm2</t>
  </si>
  <si>
    <t>02916</t>
  </si>
  <si>
    <t>CYKY-O 3x1.5mm2</t>
  </si>
  <si>
    <t>02918</t>
  </si>
  <si>
    <t>CYKY-J 3x2.5mm2</t>
  </si>
  <si>
    <t>02960</t>
  </si>
  <si>
    <t>CYKY-J 5x1.5mm2</t>
  </si>
  <si>
    <t>02961</t>
  </si>
  <si>
    <t>CYKY-J 5x2.5mm2</t>
  </si>
  <si>
    <t>02962</t>
  </si>
  <si>
    <t>CYKY-J 5x4mm2</t>
  </si>
  <si>
    <t>10121</t>
  </si>
  <si>
    <t>Kabel UTP 4x2x0,5 cat.5e</t>
  </si>
  <si>
    <t>10222</t>
  </si>
  <si>
    <t>Kabel pro EZS - např. CC-03</t>
  </si>
  <si>
    <t>10401</t>
  </si>
  <si>
    <t>Zápustná krabice s rámečkem pro 3 moduly pod komunikační tablo v 1.NP - např. Art. 4853 (Videx)</t>
  </si>
  <si>
    <t>10402</t>
  </si>
  <si>
    <t>Modul 5 tlačítek pro tablo v 1.NP - např. Art. 4045/M (Videx)</t>
  </si>
  <si>
    <t>10404</t>
  </si>
  <si>
    <t>Zápustná krabice s rámečkem pro 2 moduly pod komunikační tablo ve 2.NP - např. Art. 4852 (Videx)</t>
  </si>
  <si>
    <t>10405</t>
  </si>
  <si>
    <t>Hovorový modul bez tlačítka pro tablo ve 2.NP - např. Art. 4203-0/M (Videx)</t>
  </si>
  <si>
    <t>10406</t>
  </si>
  <si>
    <t>Modul 4 tlačítek pro tablo ve 2.NP - např. Art. 4844/M (Videx)</t>
  </si>
  <si>
    <t>10407</t>
  </si>
  <si>
    <t>Zápustná krabice s rámečkem pro 2 moduly pod komunikační tablo ve 3.NP - např. Art. 4852 (Videx)</t>
  </si>
  <si>
    <t>10408</t>
  </si>
  <si>
    <t>Hovorový modul s 1 tlačítkem pro tablo ve 3.NP - např. Art. 4203-1/M (Videx)</t>
  </si>
  <si>
    <t>10409</t>
  </si>
  <si>
    <t>Modul 5 tlačítek pro tablo ve 3.NP - např. Art. 4845/M (Videx)</t>
  </si>
  <si>
    <t>10410</t>
  </si>
  <si>
    <t>Napájecí zdroj na DIN lištu - např. Art. 521B (Videx)</t>
  </si>
  <si>
    <t>10411</t>
  </si>
  <si>
    <t>Relé pro spínání zvonku - např. Art. 512DR (Videx)</t>
  </si>
  <si>
    <t>10412</t>
  </si>
  <si>
    <t>Přídavný zvonek pro BUS systém - např. Art. 512D (Videx)</t>
  </si>
  <si>
    <t>10413</t>
  </si>
  <si>
    <t>HF telefon do místnosti - např. Art. 5178 (Videx)</t>
  </si>
  <si>
    <t>10414</t>
  </si>
  <si>
    <t>Elektronicky ovládaný zámek (12Vdc/250mA napájený z tabla nebo 12Vac spínaný sice tablem ale napájený od zdroje) - typ dle dodavatele</t>
  </si>
  <si>
    <t>34801</t>
  </si>
  <si>
    <t>Stropní obélníkové LED svítidlo, mikroprizmatický kryt, 610x240x52mm, 20W, 2300lm, Ra 80-89, 4000K - např. ESO2000RSKN4ND (Modus)</t>
  </si>
  <si>
    <t>34802</t>
  </si>
  <si>
    <t>Stropní obélníkové LED svítidlo, mikroprizmatický kryt, 1210x240x52mm, 26W, 3500lm, Ra 80-89, 4000K - např. ESO3000RMKN4ND (Modus)</t>
  </si>
  <si>
    <t>34803</t>
  </si>
  <si>
    <t>Stropní obdélníkové LED svítidlo s nouzovým zdrojem, mikroprizmatický kryt, 1210x240x52mm, 26W, 3500lm, Ra 80-89, 4000K - např. ESO3000RMKN4NDNZ (Modus)</t>
  </si>
  <si>
    <t>34804</t>
  </si>
  <si>
    <t>Stropní obélníkové LED svítidlo, mikroprizmatický kryt, 1210x240x52mm, 38W, 4600lm, Ra 80-89, 4000K - např. ESO4000RMKN4ND (Modus)</t>
  </si>
  <si>
    <t>34805</t>
  </si>
  <si>
    <t>Stropní obélníkové LED svítidlo, mřížka MAT, 1258x264x60mm, 37W, 4000lm, Ra 80-89, 4000K - např. LLLX4000RM2MAT4ND (Modus)</t>
  </si>
  <si>
    <t>34806</t>
  </si>
  <si>
    <t>Stropní obélníkové LED svítidlo, mřížka MAT, 1558x264x60mm, 57W, 6200lm, Ra 80-89, 4000K - např. LLLX6000RL2MAT4ND (Modus)</t>
  </si>
  <si>
    <t>34807</t>
  </si>
  <si>
    <t>Závěsné obélníkové LED svítidlo, asymetrický reflektor, 1195x100x60mm, 38W, 4800lm, Ra 80-89, 4000K - např. ASTAP4000M4/ND (Modus)</t>
  </si>
  <si>
    <t>34808</t>
  </si>
  <si>
    <t>Závěsný systémvé, 2 lanka - např. ZH/UNI2 (Modus)</t>
  </si>
  <si>
    <t>34809</t>
  </si>
  <si>
    <t>Nástěnné venkovní svítidlo s pohybovým čidlem, 15W - provedení dle investora</t>
  </si>
  <si>
    <t>35701</t>
  </si>
  <si>
    <t>Rozvaděč R6</t>
  </si>
  <si>
    <t>35710</t>
  </si>
  <si>
    <t>Jistič do rozvaděče R5 - 10B/1</t>
  </si>
  <si>
    <t>81001</t>
  </si>
  <si>
    <t>Kompaktní 2MPx kamera s AL funkcemi, pevný záběr 2.8mm, PoE</t>
  </si>
  <si>
    <t>81002</t>
  </si>
  <si>
    <t>Montážní BOX pro kompaktní kameru IP60</t>
  </si>
  <si>
    <t>81003</t>
  </si>
  <si>
    <t>Mini dome kamera 2Mpx, pevný záběr 2.8mm, PoE, IP67</t>
  </si>
  <si>
    <t>81004</t>
  </si>
  <si>
    <t>Montážní BOX pro mini dome kameru IP60</t>
  </si>
  <si>
    <t>81005</t>
  </si>
  <si>
    <t>Záznamové zařízení pro 16 IP kamer, 16x PoE, max. vstupní datový tok 160 Mbps, záznam 128 Mbps s podporou kamer s rozlišením 8MP, bez HDD max. 1x10TB, výstup na monitor VGA/HDMI, H.264/H.265, klient pro iOS, android, PC</t>
  </si>
  <si>
    <t>81006</t>
  </si>
  <si>
    <t>Pevný HDD 6TB, 24/7</t>
  </si>
  <si>
    <t>90101</t>
  </si>
  <si>
    <t>Ústředna EZS s LAN komunikátorem - např. JA 107K (Jablotron)</t>
  </si>
  <si>
    <t>90102</t>
  </si>
  <si>
    <t>Modul LTE komunikátoru - např. JA 194Y (Jablotron)</t>
  </si>
  <si>
    <t>90103</t>
  </si>
  <si>
    <t>Bezúdržbový akumulátor 12V, 18Ah - např. SA214-18 (Jablotron)</t>
  </si>
  <si>
    <t>90104</t>
  </si>
  <si>
    <t>Sběrnicový PIR detektor pohybu - např. JA 110P (Jablotron)</t>
  </si>
  <si>
    <t>90105</t>
  </si>
  <si>
    <t>Sběrnicový magnetický detektor otevření - např. JA 111M (Jablotron)</t>
  </si>
  <si>
    <t>90106</t>
  </si>
  <si>
    <t>Sběrnicová venkovní čtečka bezkontaktních RFID čipů - např. JA 122E (Jablotron)</t>
  </si>
  <si>
    <t>Sběrnicový přístupový modul s dispejem, klávesnicí a RFID - např. JA 114E-WH (Jablotron)</t>
  </si>
  <si>
    <t>90108</t>
  </si>
  <si>
    <t>Sběrnicová siréna vnitřní, zálohovaná - např. JA 110A II (Jablotron)</t>
  </si>
  <si>
    <t>90109</t>
  </si>
  <si>
    <t>Bezdrátové multifunkční relé do montážní krabice - např. AC-160-C (Jablotron)</t>
  </si>
  <si>
    <t>90131</t>
  </si>
  <si>
    <t>RACK rozvaděč nástěnný, 15U</t>
  </si>
  <si>
    <t>90132</t>
  </si>
  <si>
    <t>Police 19" do rozvaděče, 1U</t>
  </si>
  <si>
    <t>90133</t>
  </si>
  <si>
    <t>Napájecí panel do rozvaděče 19", 1U</t>
  </si>
  <si>
    <t>90134</t>
  </si>
  <si>
    <t>Vyvazovací panel do rozvaděče 19", 1U</t>
  </si>
  <si>
    <t>90135</t>
  </si>
  <si>
    <t>Patchpanel do rozvaděče 19", 24 portů, 1U</t>
  </si>
  <si>
    <t>90137</t>
  </si>
  <si>
    <t>Switch do RACK rozvaděče - dle nabídky poskytovatele</t>
  </si>
  <si>
    <t>90138</t>
  </si>
  <si>
    <t>UPS do RACK rozvaděče, 1000 VA - dle nabídky poskytovatele</t>
  </si>
  <si>
    <t>Sollertia spol. s r.o.</t>
  </si>
  <si>
    <t>zpracováno programem OCEP</t>
  </si>
  <si>
    <t>Zemní a pomocné stavební práce při elektromontážích celkem:</t>
  </si>
  <si>
    <t>Elektroinstalace - silnoproud celkem:</t>
  </si>
  <si>
    <t>Elektroinstalace - slaboproud celkem:</t>
  </si>
  <si>
    <t>Ostatní a vedlejší náklady celkem:</t>
  </si>
  <si>
    <t>Materiály celkem:</t>
  </si>
  <si>
    <t>Prořez:</t>
  </si>
  <si>
    <t>%</t>
  </si>
  <si>
    <t>Materiály vč. prořezu celkem:</t>
  </si>
  <si>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</si>
  <si>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814092, mobil 604 973681</t>
  </si>
  <si>
    <t xml:space="preserve">Zpracováno programem firmy SELPO Broumy, tel. 603 525768 </t>
  </si>
  <si>
    <t>46-M - Zemní a pomocné stavební práce při elektromontážích - MONTÁŽ</t>
  </si>
  <si>
    <t>800-741 - Elektroinstalace - silnoproud - MONTÁŽ</t>
  </si>
  <si>
    <t>800-742 - Elektroinstalace - slaboproud - MONTÁŽ</t>
  </si>
  <si>
    <t>MATERIÁLY (včetně prořezu)</t>
  </si>
  <si>
    <t>B.</t>
  </si>
  <si>
    <t>OSTATNÍ A VEDLEJŠÍ NÁKLADY</t>
  </si>
  <si>
    <t>CELKEM OSTATNÍ A VEDLEJŠÍ NÁKLADY</t>
  </si>
  <si>
    <t>jirásek@sollertia.cz</t>
  </si>
  <si>
    <t>Výkresová dokumentace :</t>
  </si>
  <si>
    <t>Půdorys 1.NP</t>
  </si>
  <si>
    <t>D.1.4.02</t>
  </si>
  <si>
    <t>D.1.4.03</t>
  </si>
  <si>
    <t>Půdorys 2.NP</t>
  </si>
  <si>
    <t>D.1.4.04</t>
  </si>
  <si>
    <t>Půdorys 3.NP - světelné rozvody</t>
  </si>
  <si>
    <t>D.1.4.05</t>
  </si>
  <si>
    <t>D.1.4.06</t>
  </si>
  <si>
    <t>Půdorys 3.NP - silnoproudé rozvody</t>
  </si>
  <si>
    <t>Půdorys 3.NP - slaboproudé rozvody</t>
  </si>
  <si>
    <t>D.1.4.07</t>
  </si>
  <si>
    <t>D.1.4.08</t>
  </si>
  <si>
    <t>Schéma propojení domovního telefonu</t>
  </si>
  <si>
    <t>D.1.4.09</t>
  </si>
  <si>
    <t>Hromosvod a uzemnění</t>
  </si>
  <si>
    <t>Vrchlabí, Krkonošská ul. čp.272 - rekonstrukce objektu, vestavba družiny</t>
  </si>
  <si>
    <t>a snížení energetické náročnosti objektu</t>
  </si>
  <si>
    <t>SOUPIS PRACÍ</t>
  </si>
  <si>
    <t>Soupis prací dle projektové dokumentace DPS z 9.2023</t>
  </si>
  <si>
    <t>Rozvaděč R-SPD</t>
  </si>
  <si>
    <t>Montáž rozvodnice oceloplechová nebo plastová běžná do 20 kg</t>
  </si>
  <si>
    <t>D.1.4.10</t>
  </si>
  <si>
    <t>Zásuvka jednonásobná, komplet (IP43)</t>
  </si>
  <si>
    <t>Montáž zásuvka chráněná v krabici šroubové připojení 2P+PE prostředí venkovní, mokré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</si>
</sst>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2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1"/>
      <color rgb="FF000000"/>
      <name val="Calibri"/>
      <family val="2"/>
      <scheme val="minor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i/>
      <sz val="12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.25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81">
    <xf numFmtId="0" fontId="2" fillId="0" borderId="0" xfId="0" applyFont="1"/>
    <xf numFmtId="0" fontId="3" fillId="0" borderId="0" xfId="1" applyFont="1" applyAlignment="1">
      <alignment horizontal="center" vertical="top" wrapText="1" readingOrder="1"/>
    </xf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0" fontId="13" fillId="0" borderId="0" xfId="1" applyFont="1" applyAlignment="1">
      <alignment horizontal="center" vertical="top" wrapText="1" readingOrder="1"/>
    </xf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5" fontId="21" fillId="0" borderId="0" xfId="0" applyNumberFormat="1" applyFont="1" applyAlignment="1">
      <alignment vertical="center"/>
    </xf>
    <xf numFmtId="0" fontId="15" fillId="0" borderId="11" xfId="0" applyFont="1" applyBorder="1" applyAlignment="1">
      <alignment vertical="center"/>
    </xf>
    <xf numFmtId="165" fontId="21" fillId="0" borderId="11" xfId="0" applyNumberFormat="1" applyFont="1" applyBorder="1" applyAlignment="1">
      <alignment vertical="center"/>
    </xf>
    <xf numFmtId="0" fontId="20" fillId="0" borderId="0" xfId="1" applyFont="1" applyAlignment="1">
      <alignment vertical="center" wrapText="1" readingOrder="1"/>
    </xf>
    <xf numFmtId="2" fontId="9" fillId="0" borderId="0" xfId="1" applyNumberFormat="1" applyFont="1" applyAlignment="1">
      <alignment horizontal="right" vertical="center" wrapText="1" readingOrder="1"/>
    </xf>
    <xf numFmtId="0" fontId="14" fillId="0" borderId="0" xfId="0" applyFont="1"/>
    <xf numFmtId="0" fontId="22" fillId="0" borderId="0" xfId="1" applyFont="1" applyAlignment="1">
      <alignment vertical="center" wrapText="1" readingOrder="1"/>
    </xf>
    <xf numFmtId="0" fontId="14" fillId="0" borderId="0" xfId="0" applyFont="1" applyAlignment="1">
      <alignment vertical="center"/>
    </xf>
    <xf numFmtId="0" fontId="22" fillId="0" borderId="0" xfId="1" applyFont="1" applyAlignment="1">
      <alignment horizontal="right" vertical="center" wrapText="1" readingOrder="1"/>
    </xf>
    <xf numFmtId="164" fontId="22" fillId="0" borderId="0" xfId="1" applyNumberFormat="1" applyFont="1" applyAlignment="1">
      <alignment horizontal="right" vertical="center" wrapText="1" readingOrder="1"/>
    </xf>
    <xf numFmtId="0" fontId="14" fillId="0" borderId="11" xfId="0" applyFont="1" applyBorder="1"/>
    <xf numFmtId="0" fontId="23" fillId="0" borderId="0" xfId="0" applyFont="1" applyAlignment="1">
      <alignment horizontal="right"/>
    </xf>
    <xf numFmtId="0" fontId="24" fillId="0" borderId="9" xfId="1" applyFont="1" applyBorder="1" applyAlignment="1">
      <alignment horizontal="right" vertical="center" wrapText="1" readingOrder="1"/>
    </xf>
    <xf numFmtId="0" fontId="24" fillId="0" borderId="9" xfId="1" applyFont="1" applyBorder="1" applyAlignment="1">
      <alignment vertical="center" wrapText="1" readingOrder="1"/>
    </xf>
    <xf numFmtId="0" fontId="24" fillId="0" borderId="12" xfId="1" applyFont="1" applyBorder="1" applyAlignment="1">
      <alignment horizontal="right" vertical="center" wrapText="1" readingOrder="1"/>
    </xf>
    <xf numFmtId="0" fontId="20" fillId="0" borderId="1" xfId="1" applyFont="1" applyBorder="1" applyAlignment="1">
      <alignment horizontal="left" vertical="center" wrapText="1" readingOrder="1"/>
    </xf>
    <xf numFmtId="0" fontId="20" fillId="0" borderId="1" xfId="1" applyFont="1" applyBorder="1" applyAlignment="1">
      <alignment horizontal="right" vertical="center" wrapText="1" readingOrder="1"/>
    </xf>
    <xf numFmtId="165" fontId="20" fillId="0" borderId="0" xfId="1" applyNumberFormat="1" applyFont="1" applyAlignment="1">
      <alignment horizontal="right" vertical="center" wrapText="1" readingOrder="1"/>
    </xf>
    <xf numFmtId="7" fontId="22" fillId="0" borderId="0" xfId="1" applyNumberFormat="1" applyFont="1" applyAlignment="1">
      <alignment horizontal="right" vertical="center" wrapText="1" readingOrder="1"/>
    </xf>
    <xf numFmtId="165" fontId="22" fillId="0" borderId="0" xfId="1" applyNumberFormat="1" applyFont="1" applyAlignment="1">
      <alignment horizontal="right" vertical="center" wrapText="1" readingOrder="1"/>
    </xf>
    <xf numFmtId="0" fontId="22" fillId="0" borderId="13" xfId="1" applyFont="1" applyBorder="1" applyAlignment="1">
      <alignment horizontal="right" vertical="center" wrapText="1" readingOrder="1"/>
    </xf>
    <xf numFmtId="0" fontId="22" fillId="0" borderId="13" xfId="1" applyFont="1" applyBorder="1" applyAlignment="1">
      <alignment vertical="center" wrapText="1" readingOrder="1"/>
    </xf>
    <xf numFmtId="7" fontId="22" fillId="0" borderId="13" xfId="1" applyNumberFormat="1" applyFont="1" applyBorder="1" applyAlignment="1">
      <alignment horizontal="right" vertical="center" wrapText="1" readingOrder="1"/>
    </xf>
    <xf numFmtId="165" fontId="22" fillId="0" borderId="13" xfId="1" applyNumberFormat="1" applyFont="1" applyBorder="1" applyAlignment="1">
      <alignment horizontal="right" vertical="center" wrapText="1" readingOrder="1"/>
    </xf>
    <xf numFmtId="0" fontId="20" fillId="0" borderId="0" xfId="1" applyFont="1" applyAlignment="1">
      <alignment horizontal="left" vertical="center" wrapText="1" readingOrder="1"/>
    </xf>
    <xf numFmtId="0" fontId="20" fillId="0" borderId="0" xfId="1" applyFont="1" applyAlignment="1">
      <alignment horizontal="right" vertical="center" wrapText="1" readingOrder="1"/>
    </xf>
    <xf numFmtId="7" fontId="20" fillId="0" borderId="0" xfId="1" applyNumberFormat="1" applyFont="1" applyAlignment="1">
      <alignment horizontal="right" vertical="center" wrapText="1" readingOrder="1"/>
    </xf>
    <xf numFmtId="0" fontId="20" fillId="0" borderId="14" xfId="1" applyFont="1" applyBorder="1" applyAlignment="1">
      <alignment horizontal="left" vertical="center" wrapText="1" readingOrder="1"/>
    </xf>
    <xf numFmtId="0" fontId="20" fillId="0" borderId="14" xfId="1" applyFont="1" applyBorder="1" applyAlignment="1">
      <alignment vertical="center" wrapText="1" readingOrder="1"/>
    </xf>
    <xf numFmtId="0" fontId="20" fillId="0" borderId="14" xfId="1" applyFont="1" applyBorder="1" applyAlignment="1">
      <alignment horizontal="right" vertical="center" wrapText="1" readingOrder="1"/>
    </xf>
    <xf numFmtId="7" fontId="20" fillId="0" borderId="14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" fillId="5" borderId="5" xfId="1" applyFont="1" applyFill="1" applyBorder="1" applyAlignment="1">
      <alignment vertical="top" wrapText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17" fillId="0" borderId="0" xfId="2" applyFont="1" applyAlignment="1">
      <alignment vertical="center"/>
    </xf>
    <xf numFmtId="0" fontId="17" fillId="0" borderId="0" xfId="2" applyFont="1" applyAlignment="1">
      <alignment vertical="top"/>
    </xf>
    <xf numFmtId="0" fontId="22" fillId="0" borderId="0" xfId="1" applyFont="1" applyAlignment="1">
      <alignment horizontal="left" vertical="center" wrapText="1" readingOrder="1"/>
    </xf>
    <xf numFmtId="0" fontId="9" fillId="0" borderId="0" xfId="1" applyFont="1" applyAlignment="1">
      <alignment horizontal="left" vertical="center" wrapText="1" readingOrder="1"/>
    </xf>
    <xf numFmtId="0" fontId="4" fillId="0" borderId="0" xfId="1" applyFont="1" applyAlignment="1">
      <alignment horizontal="center" vertical="top" wrapText="1" readingOrder="1"/>
    </xf>
    <xf numFmtId="0" fontId="2" fillId="0" borderId="0" xfId="0" applyFont="1"/>
    <xf numFmtId="0" fontId="5" fillId="0" borderId="0" xfId="1" applyFont="1" applyAlignment="1">
      <alignment horizontal="right"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5" fillId="5" borderId="0" xfId="1" applyFont="1" applyFill="1" applyAlignment="1">
      <alignment vertical="top" wrapText="1" readingOrder="1"/>
    </xf>
    <xf numFmtId="0" fontId="8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7" fillId="5" borderId="5" xfId="1" applyFont="1" applyFill="1" applyBorder="1" applyAlignment="1">
      <alignment horizontal="left" vertical="top" wrapText="1" readingOrder="1"/>
    </xf>
    <xf numFmtId="0" fontId="8" fillId="0" borderId="0" xfId="1" applyFont="1" applyAlignment="1">
      <alignment vertical="top" wrapText="1" readingOrder="1"/>
    </xf>
    <xf numFmtId="0" fontId="25" fillId="5" borderId="0" xfId="1" applyFont="1" applyFill="1" applyAlignment="1">
      <alignment horizontal="left" vertical="top" wrapText="1" readingOrder="1"/>
    </xf>
    <xf numFmtId="0" fontId="12" fillId="0" borderId="0" xfId="1" applyFont="1" applyAlignment="1">
      <alignment horizontal="center" vertical="top" wrapText="1" readingOrder="1"/>
    </xf>
    <xf numFmtId="0" fontId="13" fillId="0" borderId="0" xfId="1" applyFont="1" applyAlignment="1">
      <alignment horizontal="center" vertical="top" wrapText="1" readingOrder="1"/>
    </xf>
    <xf numFmtId="0" fontId="23" fillId="0" borderId="11" xfId="0" applyFont="1" applyBorder="1" applyAlignment="1">
      <alignment horizontal="right"/>
    </xf>
    <xf numFmtId="0" fontId="19" fillId="4" borderId="0" xfId="1" applyFont="1" applyFill="1" applyAlignment="1">
      <alignment horizontal="center" vertical="top" wrapText="1" readingOrder="1"/>
    </xf>
    <xf numFmtId="0" fontId="10" fillId="4" borderId="0" xfId="1" applyFont="1" applyFill="1" applyAlignment="1">
      <alignment horizontal="center" vertical="top" wrapText="1" readingOrder="1"/>
    </xf>
    <xf numFmtId="0" fontId="2" fillId="4" borderId="0" xfId="0" applyFont="1" applyFill="1"/>
    <xf numFmtId="0" fontId="18" fillId="0" borderId="0" xfId="0" applyFont="1" applyAlignment="1">
      <alignment horizontal="right"/>
    </xf>
    <xf numFmtId="0" fontId="21" fillId="0" borderId="11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</cellXfs>
  <cellStyles count="3">
    <cellStyle name="Normal" xfId="1" xr:uid="{00000000-0005-0000-0000-000000000000}"/>
    <cellStyle name="Normální" xfId="0" builtinId="0"/>
    <cellStyle name="Normální 2" xfId="2" xr:uid="{C755E279-1CD0-480E-919C-3FB384922408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&#225;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2"/>
  <sheetViews>
    <sheetView workbookViewId="0">
      <pane ySplit="7" topLeftCell="A8" activePane="bottomLeft" state="frozen"/>
      <selection pane="bottomLeft" activeCell="E40" sqref="E40"/>
    </sheetView>
  </sheetViews>
  <sheetFormatPr defaultRowHeight="15" x14ac:dyDescent="0.25"/>
  <cols>
    <col min="1" max="2" width="0.5703125" customWidth="1"/>
    <col min="3" max="3" width="1.28515625" customWidth="1"/>
    <col min="4" max="4" width="8.7109375" customWidth="1"/>
    <col min="5" max="5" width="3.7109375" customWidth="1"/>
    <col min="6" max="6" width="5.28515625" customWidth="1"/>
    <col min="7" max="7" width="2.85546875" customWidth="1"/>
    <col min="8" max="8" width="5.42578125" customWidth="1"/>
    <col min="9" max="9" width="3.140625" customWidth="1"/>
    <col min="10" max="10" width="0" hidden="1" customWidth="1"/>
    <col min="11" max="11" width="3.5703125" customWidth="1"/>
    <col min="12" max="12" width="32.140625" customWidth="1"/>
    <col min="13" max="13" width="12.28515625" customWidth="1"/>
    <col min="14" max="14" width="8.140625" customWidth="1"/>
    <col min="15" max="15" width="10.42578125" customWidth="1"/>
    <col min="16" max="16" width="0" hidden="1" customWidth="1"/>
    <col min="17" max="17" width="1.28515625" customWidth="1"/>
    <col min="18" max="19" width="0.5703125" customWidth="1"/>
  </cols>
  <sheetData>
    <row r="1" spans="1:19" ht="20.25" x14ac:dyDescent="0.25">
      <c r="L1" s="1" t="s">
        <v>0</v>
      </c>
    </row>
    <row r="2" spans="1:19" x14ac:dyDescent="0.25">
      <c r="F2" s="58" t="s">
        <v>1</v>
      </c>
      <c r="G2" s="59"/>
      <c r="H2" s="59"/>
      <c r="I2" s="59"/>
      <c r="J2" s="59"/>
      <c r="K2" s="59"/>
      <c r="L2" s="59"/>
      <c r="M2" s="59"/>
      <c r="N2" s="59"/>
    </row>
    <row r="3" spans="1:19" x14ac:dyDescent="0.25">
      <c r="H3" s="58" t="s">
        <v>2</v>
      </c>
      <c r="I3" s="59"/>
      <c r="J3" s="59"/>
      <c r="K3" s="59"/>
      <c r="L3" s="59"/>
      <c r="M3" s="59"/>
    </row>
    <row r="4" spans="1:19" ht="2.85" customHeight="1" x14ac:dyDescent="0.25"/>
    <row r="5" spans="1:19" ht="1.3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1.25" customHeight="1" x14ac:dyDescent="0.25">
      <c r="A6" s="60" t="s">
        <v>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0" hidden="1" customHeight="1" x14ac:dyDescent="0.25"/>
    <row r="8" spans="1:19" ht="2.8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9" ht="5.65" customHeight="1" x14ac:dyDescent="0.25"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6"/>
      <c r="R9" s="4"/>
    </row>
    <row r="10" spans="1:19" ht="16.350000000000001" customHeight="1" x14ac:dyDescent="0.25">
      <c r="B10" s="47"/>
      <c r="C10" s="48"/>
      <c r="D10" s="61" t="s">
        <v>4</v>
      </c>
      <c r="E10" s="62"/>
      <c r="F10" s="62"/>
      <c r="G10" s="63" t="s">
        <v>5</v>
      </c>
      <c r="H10" s="62"/>
      <c r="I10" s="62"/>
      <c r="J10" s="62"/>
      <c r="K10" s="62"/>
      <c r="L10" s="62"/>
      <c r="M10" s="62"/>
      <c r="N10" s="62"/>
      <c r="O10" s="62"/>
      <c r="P10" s="48"/>
      <c r="Q10" s="50"/>
      <c r="R10" s="4"/>
    </row>
    <row r="11" spans="1:19" ht="16.350000000000001" customHeight="1" x14ac:dyDescent="0.25">
      <c r="B11" s="47"/>
      <c r="C11" s="48"/>
      <c r="D11" s="61" t="s">
        <v>6</v>
      </c>
      <c r="E11" s="62"/>
      <c r="F11" s="62"/>
      <c r="G11" s="63" t="s">
        <v>509</v>
      </c>
      <c r="H11" s="62"/>
      <c r="I11" s="62"/>
      <c r="J11" s="62"/>
      <c r="K11" s="62"/>
      <c r="L11" s="62"/>
      <c r="M11" s="62"/>
      <c r="N11" s="62"/>
      <c r="O11" s="62"/>
      <c r="P11" s="48"/>
      <c r="Q11" s="50"/>
      <c r="R11" s="4"/>
    </row>
    <row r="12" spans="1:19" ht="16.350000000000001" customHeight="1" x14ac:dyDescent="0.25">
      <c r="B12" s="47"/>
      <c r="C12" s="48"/>
      <c r="D12" s="49"/>
      <c r="E12" s="48"/>
      <c r="F12" s="48"/>
      <c r="G12" s="67" t="s">
        <v>510</v>
      </c>
      <c r="H12" s="67"/>
      <c r="I12" s="67"/>
      <c r="J12" s="67"/>
      <c r="K12" s="67"/>
      <c r="L12" s="67"/>
      <c r="M12" s="67"/>
      <c r="N12" s="67"/>
      <c r="O12" s="67"/>
      <c r="P12" s="67"/>
      <c r="Q12" s="68"/>
      <c r="R12" s="4"/>
    </row>
    <row r="13" spans="1:19" ht="16.350000000000001" customHeight="1" x14ac:dyDescent="0.25">
      <c r="B13" s="47"/>
      <c r="C13" s="48"/>
      <c r="D13" s="49"/>
      <c r="E13" s="48"/>
      <c r="F13" s="48"/>
      <c r="G13" s="70" t="s">
        <v>8</v>
      </c>
      <c r="H13" s="67"/>
      <c r="I13" s="67"/>
      <c r="J13" s="67"/>
      <c r="K13" s="67"/>
      <c r="L13" s="67"/>
      <c r="M13" s="67"/>
      <c r="N13" s="67"/>
      <c r="O13" s="67"/>
      <c r="P13" s="67"/>
      <c r="Q13" s="68"/>
      <c r="R13" s="4"/>
    </row>
    <row r="14" spans="1:19" ht="16.350000000000001" customHeight="1" x14ac:dyDescent="0.25">
      <c r="B14" s="47"/>
      <c r="C14" s="48"/>
      <c r="D14" s="61" t="s">
        <v>7</v>
      </c>
      <c r="E14" s="62"/>
      <c r="F14" s="62"/>
      <c r="G14" s="64" t="s">
        <v>511</v>
      </c>
      <c r="H14" s="62"/>
      <c r="I14" s="62"/>
      <c r="J14" s="62"/>
      <c r="K14" s="62"/>
      <c r="L14" s="62"/>
      <c r="M14" s="62"/>
      <c r="N14" s="62"/>
      <c r="O14" s="62"/>
      <c r="P14" s="48"/>
      <c r="Q14" s="50"/>
      <c r="R14" s="4"/>
    </row>
    <row r="15" spans="1:19" ht="2.85" customHeight="1" x14ac:dyDescent="0.25"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3"/>
      <c r="R15" s="4"/>
    </row>
    <row r="16" spans="1:19" ht="0" hidden="1" customHeight="1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2:18" ht="2.85" customHeight="1" x14ac:dyDescent="0.2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2:18" ht="17.100000000000001" customHeight="1" x14ac:dyDescent="0.25"/>
    <row r="19" spans="2:18" ht="11.45" customHeight="1" x14ac:dyDescent="0.25">
      <c r="B19" s="65" t="s">
        <v>9</v>
      </c>
      <c r="C19" s="59"/>
      <c r="D19" s="59"/>
      <c r="E19" s="66" t="s">
        <v>10</v>
      </c>
      <c r="F19" s="59"/>
      <c r="G19" s="59"/>
      <c r="H19" s="59"/>
    </row>
    <row r="20" spans="2:18" ht="11.25" customHeight="1" x14ac:dyDescent="0.25">
      <c r="B20" s="65" t="s">
        <v>7</v>
      </c>
      <c r="C20" s="59"/>
      <c r="D20" s="59"/>
      <c r="E20" s="66" t="s">
        <v>11</v>
      </c>
      <c r="F20" s="59"/>
      <c r="G20" s="59"/>
      <c r="H20" s="59"/>
    </row>
    <row r="21" spans="2:18" ht="0" hidden="1" customHeight="1" x14ac:dyDescent="0.25"/>
    <row r="22" spans="2:18" ht="8.4499999999999993" customHeight="1" x14ac:dyDescent="0.25"/>
    <row r="23" spans="2:18" ht="11.45" customHeight="1" x14ac:dyDescent="0.25">
      <c r="B23" s="65" t="s">
        <v>12</v>
      </c>
      <c r="C23" s="59"/>
      <c r="D23" s="59"/>
      <c r="E23" s="69" t="s">
        <v>13</v>
      </c>
      <c r="F23" s="59"/>
      <c r="G23" s="59"/>
      <c r="H23" s="59"/>
      <c r="I23" s="59"/>
    </row>
    <row r="24" spans="2:18" ht="11.45" customHeight="1" x14ac:dyDescent="0.25">
      <c r="B24" s="65" t="s">
        <v>14</v>
      </c>
      <c r="C24" s="59"/>
      <c r="D24" s="59"/>
      <c r="E24" s="69" t="s">
        <v>492</v>
      </c>
      <c r="F24" s="59"/>
      <c r="G24" s="59"/>
      <c r="H24" s="59"/>
      <c r="I24" s="59"/>
    </row>
    <row r="25" spans="2:18" ht="11.25" customHeight="1" x14ac:dyDescent="0.25">
      <c r="B25" s="65" t="s">
        <v>15</v>
      </c>
      <c r="C25" s="59"/>
      <c r="D25" s="59"/>
      <c r="E25" s="69" t="s">
        <v>16</v>
      </c>
      <c r="F25" s="59"/>
      <c r="G25" s="59"/>
      <c r="H25" s="59"/>
      <c r="I25" s="59"/>
    </row>
    <row r="26" spans="2:18" ht="11.45" customHeight="1" x14ac:dyDescent="0.25">
      <c r="B26" s="65" t="s">
        <v>17</v>
      </c>
      <c r="C26" s="59"/>
      <c r="D26" s="59"/>
      <c r="E26" s="69" t="s">
        <v>18</v>
      </c>
      <c r="F26" s="59"/>
      <c r="G26" s="59"/>
      <c r="H26" s="59"/>
      <c r="I26" s="59"/>
    </row>
    <row r="29" spans="2:18" x14ac:dyDescent="0.25">
      <c r="E29" s="54" t="s">
        <v>512</v>
      </c>
      <c r="F29" s="18"/>
      <c r="G29" s="18"/>
    </row>
    <row r="30" spans="2:18" x14ac:dyDescent="0.25">
      <c r="E30" s="54" t="s">
        <v>493</v>
      </c>
      <c r="F30" s="18"/>
      <c r="G30" s="18"/>
    </row>
    <row r="31" spans="2:18" x14ac:dyDescent="0.25">
      <c r="E31" s="55" t="s">
        <v>495</v>
      </c>
      <c r="F31" s="18"/>
      <c r="G31" s="55" t="s">
        <v>494</v>
      </c>
    </row>
    <row r="32" spans="2:18" x14ac:dyDescent="0.25">
      <c r="E32" s="55" t="s">
        <v>496</v>
      </c>
      <c r="F32" s="18"/>
      <c r="G32" s="55" t="s">
        <v>497</v>
      </c>
    </row>
    <row r="33" spans="5:7" x14ac:dyDescent="0.25">
      <c r="E33" s="55" t="s">
        <v>498</v>
      </c>
      <c r="F33" s="18"/>
      <c r="G33" s="55" t="s">
        <v>499</v>
      </c>
    </row>
    <row r="34" spans="5:7" x14ac:dyDescent="0.25">
      <c r="E34" s="55" t="s">
        <v>500</v>
      </c>
      <c r="F34" s="18"/>
      <c r="G34" s="55" t="s">
        <v>502</v>
      </c>
    </row>
    <row r="35" spans="5:7" x14ac:dyDescent="0.25">
      <c r="E35" s="55" t="s">
        <v>501</v>
      </c>
      <c r="F35" s="18"/>
      <c r="G35" s="55" t="s">
        <v>503</v>
      </c>
    </row>
    <row r="36" spans="5:7" x14ac:dyDescent="0.25">
      <c r="E36" s="55" t="s">
        <v>504</v>
      </c>
      <c r="F36" s="18"/>
      <c r="G36" s="55" t="s">
        <v>506</v>
      </c>
    </row>
    <row r="37" spans="5:7" x14ac:dyDescent="0.25">
      <c r="E37" s="55" t="s">
        <v>505</v>
      </c>
      <c r="F37" s="18"/>
      <c r="G37" s="55" t="s">
        <v>426</v>
      </c>
    </row>
    <row r="38" spans="5:7" x14ac:dyDescent="0.25">
      <c r="E38" s="55" t="s">
        <v>507</v>
      </c>
      <c r="F38" s="18"/>
      <c r="G38" s="55" t="s">
        <v>513</v>
      </c>
    </row>
    <row r="39" spans="5:7" x14ac:dyDescent="0.25">
      <c r="E39" s="55" t="s">
        <v>515</v>
      </c>
      <c r="F39" s="18"/>
      <c r="G39" s="55" t="s">
        <v>508</v>
      </c>
    </row>
    <row r="40" spans="5:7" x14ac:dyDescent="0.25">
      <c r="E40" s="54"/>
      <c r="F40" s="18"/>
      <c r="G40" s="18"/>
    </row>
    <row r="41" spans="5:7" x14ac:dyDescent="0.25">
      <c r="E41" s="54"/>
      <c r="F41" s="18"/>
      <c r="G41" s="18"/>
    </row>
    <row r="42" spans="5:7" x14ac:dyDescent="0.25">
      <c r="E42" s="54"/>
      <c r="F42" s="18"/>
      <c r="G42" s="18"/>
    </row>
  </sheetData>
  <mergeCells count="23">
    <mergeCell ref="B25:D25"/>
    <mergeCell ref="E25:I25"/>
    <mergeCell ref="B26:D26"/>
    <mergeCell ref="E26:I26"/>
    <mergeCell ref="G13:Q13"/>
    <mergeCell ref="B20:D20"/>
    <mergeCell ref="E20:H20"/>
    <mergeCell ref="B23:D23"/>
    <mergeCell ref="E23:I23"/>
    <mergeCell ref="B24:D24"/>
    <mergeCell ref="E24:I24"/>
    <mergeCell ref="D11:F11"/>
    <mergeCell ref="G11:O11"/>
    <mergeCell ref="D14:F14"/>
    <mergeCell ref="G14:O14"/>
    <mergeCell ref="B19:D19"/>
    <mergeCell ref="E19:H19"/>
    <mergeCell ref="G12:Q12"/>
    <mergeCell ref="F2:N2"/>
    <mergeCell ref="H3:M3"/>
    <mergeCell ref="A6:S6"/>
    <mergeCell ref="D10:F10"/>
    <mergeCell ref="G10:O10"/>
  </mergeCells>
  <phoneticPr fontId="26" type="noConversion"/>
  <hyperlinks>
    <hyperlink ref="E24" r:id="rId1" xr:uid="{D352D240-CE5C-4140-946A-3D16EF3C199E}"/>
  </hyperlinks>
  <pageMargins left="0" right="0" top="0" bottom="0" header="0" footer="0"/>
  <pageSetup paperSize="9" orientation="portrait" horizontalDpi="300" verticalDpi="300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4"/>
  <sheetViews>
    <sheetView workbookViewId="0">
      <pane ySplit="1" topLeftCell="A2" activePane="bottomLeft" state="frozen"/>
      <selection pane="bottomLeft" activeCell="D15" sqref="D15"/>
    </sheetView>
  </sheetViews>
  <sheetFormatPr defaultColWidth="9" defaultRowHeight="15" x14ac:dyDescent="0.25"/>
  <cols>
    <col min="1" max="1" width="4.7109375" style="18" customWidth="1"/>
    <col min="2" max="2" width="73.140625" style="18" customWidth="1"/>
    <col min="3" max="3" width="5.7109375" style="18" customWidth="1"/>
    <col min="4" max="4" width="12.7109375" style="18" customWidth="1"/>
    <col min="5" max="16384" width="9" style="18"/>
  </cols>
  <sheetData>
    <row r="1" spans="1:4" ht="20.25" x14ac:dyDescent="0.25">
      <c r="A1" s="71" t="s">
        <v>482</v>
      </c>
      <c r="B1" s="71"/>
      <c r="C1" s="71"/>
      <c r="D1" s="71"/>
    </row>
    <row r="2" spans="1:4" x14ac:dyDescent="0.25">
      <c r="A2" s="72" t="s">
        <v>483</v>
      </c>
      <c r="B2" s="72"/>
      <c r="C2" s="72"/>
      <c r="D2" s="72"/>
    </row>
    <row r="3" spans="1:4" x14ac:dyDescent="0.25">
      <c r="A3" s="72" t="s">
        <v>2</v>
      </c>
      <c r="B3" s="72"/>
      <c r="C3" s="72"/>
      <c r="D3" s="72"/>
    </row>
    <row r="4" spans="1:4" ht="3" customHeight="1" x14ac:dyDescent="0.25">
      <c r="A4" s="7"/>
      <c r="B4" s="7"/>
      <c r="C4" s="7"/>
      <c r="D4" s="7"/>
    </row>
    <row r="5" spans="1:4" x14ac:dyDescent="0.25">
      <c r="A5" s="23"/>
      <c r="B5" s="73" t="s">
        <v>484</v>
      </c>
      <c r="C5" s="73"/>
      <c r="D5" s="73"/>
    </row>
    <row r="6" spans="1:4" ht="3" customHeight="1" x14ac:dyDescent="0.25">
      <c r="B6" s="24"/>
      <c r="C6" s="24"/>
      <c r="D6" s="24"/>
    </row>
    <row r="7" spans="1:4" ht="15.75" x14ac:dyDescent="0.25">
      <c r="A7" s="74" t="s">
        <v>19</v>
      </c>
      <c r="B7" s="74"/>
      <c r="C7" s="74"/>
      <c r="D7" s="74"/>
    </row>
    <row r="8" spans="1:4" ht="3" customHeight="1" x14ac:dyDescent="0.25"/>
    <row r="9" spans="1:4" s="20" customFormat="1" x14ac:dyDescent="0.25">
      <c r="A9" s="25" t="s">
        <v>20</v>
      </c>
      <c r="B9" s="26" t="s">
        <v>21</v>
      </c>
      <c r="C9" s="25"/>
      <c r="D9" s="27" t="s">
        <v>22</v>
      </c>
    </row>
    <row r="10" spans="1:4" s="20" customFormat="1" x14ac:dyDescent="0.25">
      <c r="A10" s="28" t="s">
        <v>23</v>
      </c>
      <c r="B10" s="16" t="s">
        <v>24</v>
      </c>
      <c r="C10" s="29"/>
      <c r="D10" s="30"/>
    </row>
    <row r="11" spans="1:4" s="20" customFormat="1" x14ac:dyDescent="0.25">
      <c r="A11" s="21" t="s">
        <v>25</v>
      </c>
      <c r="B11" s="19" t="s">
        <v>485</v>
      </c>
      <c r="C11" s="31"/>
      <c r="D11" s="32">
        <f>'Položky všech ceníků'!G30</f>
        <v>0</v>
      </c>
    </row>
    <row r="12" spans="1:4" s="20" customFormat="1" x14ac:dyDescent="0.25">
      <c r="A12" s="21" t="s">
        <v>25</v>
      </c>
      <c r="B12" s="19" t="s">
        <v>486</v>
      </c>
      <c r="C12" s="31"/>
      <c r="D12" s="32">
        <f>'Položky všech ceníků'!G77</f>
        <v>0</v>
      </c>
    </row>
    <row r="13" spans="1:4" s="20" customFormat="1" x14ac:dyDescent="0.25">
      <c r="A13" s="21" t="s">
        <v>26</v>
      </c>
      <c r="B13" s="19" t="s">
        <v>487</v>
      </c>
      <c r="C13" s="31"/>
      <c r="D13" s="32">
        <f>'Položky všech ceníků'!G118</f>
        <v>0</v>
      </c>
    </row>
    <row r="14" spans="1:4" s="20" customFormat="1" x14ac:dyDescent="0.25">
      <c r="A14" s="33" t="s">
        <v>27</v>
      </c>
      <c r="B14" s="34" t="s">
        <v>488</v>
      </c>
      <c r="C14" s="35"/>
      <c r="D14" s="36">
        <f>'Položky všech ceníků'!G248</f>
        <v>0</v>
      </c>
    </row>
    <row r="15" spans="1:4" s="20" customFormat="1" x14ac:dyDescent="0.25">
      <c r="A15" s="37" t="s">
        <v>7</v>
      </c>
      <c r="B15" s="16" t="s">
        <v>29</v>
      </c>
      <c r="C15" s="38"/>
      <c r="D15" s="39">
        <f>SUM(D11:D14)</f>
        <v>0</v>
      </c>
    </row>
    <row r="16" spans="1:4" s="20" customFormat="1" x14ac:dyDescent="0.25">
      <c r="A16" s="37"/>
      <c r="B16" s="16"/>
      <c r="C16" s="38"/>
      <c r="D16" s="39"/>
    </row>
    <row r="17" spans="1:4" s="20" customFormat="1" x14ac:dyDescent="0.25">
      <c r="A17" s="37" t="s">
        <v>489</v>
      </c>
      <c r="B17" s="16" t="s">
        <v>490</v>
      </c>
      <c r="C17" s="38"/>
      <c r="D17" s="39"/>
    </row>
    <row r="18" spans="1:4" s="20" customFormat="1" x14ac:dyDescent="0.25">
      <c r="A18" s="33" t="s">
        <v>28</v>
      </c>
      <c r="B18" s="34" t="s">
        <v>253</v>
      </c>
      <c r="C18" s="35"/>
      <c r="D18" s="36">
        <f>'Položky všech ceníků'!G137</f>
        <v>0</v>
      </c>
    </row>
    <row r="19" spans="1:4" s="20" customFormat="1" x14ac:dyDescent="0.25">
      <c r="A19" s="37"/>
      <c r="B19" s="16" t="s">
        <v>491</v>
      </c>
      <c r="C19" s="38"/>
      <c r="D19" s="39">
        <f>SUM(D18)</f>
        <v>0</v>
      </c>
    </row>
    <row r="20" spans="1:4" s="20" customFormat="1" x14ac:dyDescent="0.25">
      <c r="A20" s="21" t="s">
        <v>7</v>
      </c>
      <c r="B20" s="19" t="s">
        <v>7</v>
      </c>
      <c r="C20" s="21"/>
      <c r="D20" s="21" t="s">
        <v>7</v>
      </c>
    </row>
    <row r="21" spans="1:4" s="20" customFormat="1" ht="15.75" thickBot="1" x14ac:dyDescent="0.3">
      <c r="A21" s="40" t="s">
        <v>30</v>
      </c>
      <c r="B21" s="41" t="s">
        <v>31</v>
      </c>
      <c r="C21" s="42"/>
      <c r="D21" s="43">
        <f>D15+D19</f>
        <v>0</v>
      </c>
    </row>
    <row r="22" spans="1:4" s="20" customFormat="1" ht="15.75" thickTop="1" x14ac:dyDescent="0.25"/>
    <row r="23" spans="1:4" s="20" customFormat="1" x14ac:dyDescent="0.25"/>
    <row r="24" spans="1:4" s="20" customFormat="1" x14ac:dyDescent="0.25"/>
  </sheetData>
  <mergeCells count="5">
    <mergeCell ref="A1:D1"/>
    <mergeCell ref="A2:D2"/>
    <mergeCell ref="A3:D3"/>
    <mergeCell ref="B5:D5"/>
    <mergeCell ref="A7:D7"/>
  </mergeCells>
  <pageMargins left="0.31496062992125984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50"/>
  <sheetViews>
    <sheetView tabSelected="1" zoomScaleNormal="100" workbookViewId="0">
      <pane ySplit="7" topLeftCell="A53" activePane="bottomLeft" state="frozen"/>
      <selection pane="bottomLeft" activeCell="C69" sqref="C69"/>
    </sheetView>
  </sheetViews>
  <sheetFormatPr defaultRowHeight="15" x14ac:dyDescent="0.25"/>
  <cols>
    <col min="1" max="1" width="5.140625" customWidth="1"/>
    <col min="2" max="2" width="10.7109375" customWidth="1"/>
    <col min="3" max="3" width="43.85546875" customWidth="1"/>
    <col min="4" max="4" width="12.7109375" customWidth="1"/>
    <col min="5" max="5" width="8.85546875" customWidth="1"/>
    <col min="6" max="6" width="5.42578125" customWidth="1"/>
    <col min="7" max="7" width="13.5703125" customWidth="1"/>
  </cols>
  <sheetData>
    <row r="1" spans="1:7" ht="20.100000000000001" customHeight="1" x14ac:dyDescent="0.25">
      <c r="A1" s="79" t="s">
        <v>472</v>
      </c>
      <c r="B1" s="79"/>
      <c r="C1" s="79"/>
      <c r="D1" s="79"/>
      <c r="E1" s="79"/>
      <c r="F1" s="79"/>
      <c r="G1" s="79"/>
    </row>
    <row r="2" spans="1:7" ht="15.75" x14ac:dyDescent="0.25">
      <c r="A2" s="80" t="s">
        <v>1</v>
      </c>
      <c r="B2" s="80"/>
      <c r="C2" s="80"/>
      <c r="D2" s="80"/>
      <c r="E2" s="80"/>
      <c r="F2" s="80"/>
      <c r="G2" s="80"/>
    </row>
    <row r="3" spans="1:7" ht="15.75" x14ac:dyDescent="0.25">
      <c r="A3" s="80" t="s">
        <v>2</v>
      </c>
      <c r="B3" s="80"/>
      <c r="C3" s="80"/>
      <c r="D3" s="80"/>
      <c r="E3" s="80"/>
      <c r="F3" s="80"/>
      <c r="G3" s="80"/>
    </row>
    <row r="4" spans="1:7" ht="2.85" customHeight="1" x14ac:dyDescent="0.25"/>
    <row r="5" spans="1:7" ht="1.35" customHeight="1" x14ac:dyDescent="0.25">
      <c r="A5" s="2"/>
      <c r="B5" s="2"/>
      <c r="C5" s="2"/>
      <c r="D5" s="2"/>
      <c r="E5" s="2"/>
      <c r="F5" s="2"/>
      <c r="G5" s="2"/>
    </row>
    <row r="6" spans="1:7" ht="11.25" customHeight="1" x14ac:dyDescent="0.25">
      <c r="A6" s="77" t="s">
        <v>473</v>
      </c>
      <c r="B6" s="77"/>
      <c r="C6" s="77"/>
      <c r="D6" s="77"/>
      <c r="E6" s="77"/>
      <c r="F6" s="77"/>
      <c r="G6" s="77"/>
    </row>
    <row r="7" spans="1:7" ht="0" hidden="1" customHeight="1" x14ac:dyDescent="0.25"/>
    <row r="8" spans="1:7" ht="2.85" customHeight="1" x14ac:dyDescent="0.25"/>
    <row r="9" spans="1:7" ht="17.100000000000001" customHeight="1" x14ac:dyDescent="0.25">
      <c r="A9" s="74" t="s">
        <v>32</v>
      </c>
      <c r="B9" s="76"/>
      <c r="C9" s="76"/>
      <c r="D9" s="76"/>
      <c r="E9" s="76"/>
      <c r="F9" s="76"/>
      <c r="G9" s="76"/>
    </row>
    <row r="10" spans="1:7" ht="2.85" customHeight="1" x14ac:dyDescent="0.25"/>
    <row r="11" spans="1:7" ht="22.5" x14ac:dyDescent="0.25">
      <c r="A11" s="5" t="s">
        <v>33</v>
      </c>
      <c r="B11" s="6" t="s">
        <v>34</v>
      </c>
      <c r="C11" s="6" t="s">
        <v>21</v>
      </c>
      <c r="D11" s="5" t="s">
        <v>35</v>
      </c>
      <c r="E11" s="5" t="s">
        <v>36</v>
      </c>
      <c r="F11" s="6" t="s">
        <v>37</v>
      </c>
      <c r="G11" s="5" t="s">
        <v>38</v>
      </c>
    </row>
    <row r="12" spans="1:7" s="11" customFormat="1" ht="24" customHeight="1" x14ac:dyDescent="0.25">
      <c r="A12" s="8">
        <v>1</v>
      </c>
      <c r="B12" s="9" t="s">
        <v>39</v>
      </c>
      <c r="C12" s="9" t="s">
        <v>40</v>
      </c>
      <c r="D12" s="10"/>
      <c r="E12" s="8" t="s">
        <v>41</v>
      </c>
      <c r="F12" s="9" t="s">
        <v>42</v>
      </c>
      <c r="G12" s="10">
        <f>D12*E12</f>
        <v>0</v>
      </c>
    </row>
    <row r="13" spans="1:7" s="11" customFormat="1" ht="24" customHeight="1" x14ac:dyDescent="0.25">
      <c r="A13" s="8">
        <v>2</v>
      </c>
      <c r="B13" s="9" t="s">
        <v>43</v>
      </c>
      <c r="C13" s="9" t="s">
        <v>44</v>
      </c>
      <c r="D13" s="10"/>
      <c r="E13" s="8" t="s">
        <v>45</v>
      </c>
      <c r="F13" s="9" t="s">
        <v>46</v>
      </c>
      <c r="G13" s="10">
        <f t="shared" ref="G13:G29" si="0">D13*E13</f>
        <v>0</v>
      </c>
    </row>
    <row r="14" spans="1:7" s="11" customFormat="1" ht="24" customHeight="1" x14ac:dyDescent="0.25">
      <c r="A14" s="8">
        <v>3</v>
      </c>
      <c r="B14" s="9" t="s">
        <v>47</v>
      </c>
      <c r="C14" s="9" t="s">
        <v>48</v>
      </c>
      <c r="D14" s="10"/>
      <c r="E14" s="8" t="s">
        <v>45</v>
      </c>
      <c r="F14" s="9" t="s">
        <v>46</v>
      </c>
      <c r="G14" s="10">
        <f t="shared" si="0"/>
        <v>0</v>
      </c>
    </row>
    <row r="15" spans="1:7" s="11" customFormat="1" ht="24" customHeight="1" x14ac:dyDescent="0.25">
      <c r="A15" s="8">
        <v>4</v>
      </c>
      <c r="B15" s="9" t="s">
        <v>49</v>
      </c>
      <c r="C15" s="9" t="s">
        <v>50</v>
      </c>
      <c r="D15" s="10"/>
      <c r="E15" s="8" t="s">
        <v>51</v>
      </c>
      <c r="F15" s="9" t="s">
        <v>52</v>
      </c>
      <c r="G15" s="10">
        <f t="shared" si="0"/>
        <v>0</v>
      </c>
    </row>
    <row r="16" spans="1:7" s="11" customFormat="1" ht="24" customHeight="1" x14ac:dyDescent="0.25">
      <c r="A16" s="8">
        <v>5</v>
      </c>
      <c r="B16" s="9" t="s">
        <v>53</v>
      </c>
      <c r="C16" s="9" t="s">
        <v>54</v>
      </c>
      <c r="D16" s="10"/>
      <c r="E16" s="8" t="s">
        <v>55</v>
      </c>
      <c r="F16" s="9" t="s">
        <v>52</v>
      </c>
      <c r="G16" s="10">
        <f t="shared" si="0"/>
        <v>0</v>
      </c>
    </row>
    <row r="17" spans="1:10" s="11" customFormat="1" ht="24" customHeight="1" x14ac:dyDescent="0.25">
      <c r="A17" s="8">
        <v>6</v>
      </c>
      <c r="B17" s="9" t="s">
        <v>56</v>
      </c>
      <c r="C17" s="9" t="s">
        <v>57</v>
      </c>
      <c r="D17" s="10"/>
      <c r="E17" s="8" t="s">
        <v>55</v>
      </c>
      <c r="F17" s="9" t="s">
        <v>52</v>
      </c>
      <c r="G17" s="10">
        <f t="shared" si="0"/>
        <v>0</v>
      </c>
    </row>
    <row r="18" spans="1:10" s="11" customFormat="1" ht="24" customHeight="1" x14ac:dyDescent="0.25">
      <c r="A18" s="8">
        <v>7</v>
      </c>
      <c r="B18" s="9" t="s">
        <v>58</v>
      </c>
      <c r="C18" s="9" t="s">
        <v>59</v>
      </c>
      <c r="D18" s="10"/>
      <c r="E18" s="8" t="s">
        <v>60</v>
      </c>
      <c r="F18" s="9" t="s">
        <v>46</v>
      </c>
      <c r="G18" s="10">
        <f t="shared" si="0"/>
        <v>0</v>
      </c>
    </row>
    <row r="19" spans="1:10" s="11" customFormat="1" ht="24" customHeight="1" x14ac:dyDescent="0.25">
      <c r="A19" s="8">
        <v>8</v>
      </c>
      <c r="B19" s="9" t="s">
        <v>61</v>
      </c>
      <c r="C19" s="9" t="s">
        <v>62</v>
      </c>
      <c r="D19" s="10"/>
      <c r="E19" s="8" t="s">
        <v>63</v>
      </c>
      <c r="F19" s="9" t="s">
        <v>52</v>
      </c>
      <c r="G19" s="10">
        <f t="shared" si="0"/>
        <v>0</v>
      </c>
    </row>
    <row r="20" spans="1:10" s="11" customFormat="1" ht="24" customHeight="1" x14ac:dyDescent="0.25">
      <c r="A20" s="8">
        <v>9</v>
      </c>
      <c r="B20" s="9" t="s">
        <v>64</v>
      </c>
      <c r="C20" s="9" t="s">
        <v>65</v>
      </c>
      <c r="D20" s="10"/>
      <c r="E20" s="8" t="s">
        <v>66</v>
      </c>
      <c r="F20" s="9" t="s">
        <v>52</v>
      </c>
      <c r="G20" s="10">
        <f t="shared" si="0"/>
        <v>0</v>
      </c>
    </row>
    <row r="21" spans="1:10" s="11" customFormat="1" ht="24" customHeight="1" x14ac:dyDescent="0.25">
      <c r="A21" s="8">
        <v>10</v>
      </c>
      <c r="B21" s="9" t="s">
        <v>67</v>
      </c>
      <c r="C21" s="9" t="s">
        <v>68</v>
      </c>
      <c r="D21" s="10"/>
      <c r="E21" s="8" t="s">
        <v>60</v>
      </c>
      <c r="F21" s="9" t="s">
        <v>46</v>
      </c>
      <c r="G21" s="10">
        <f t="shared" si="0"/>
        <v>0</v>
      </c>
    </row>
    <row r="22" spans="1:10" s="11" customFormat="1" ht="24" customHeight="1" x14ac:dyDescent="0.25">
      <c r="A22" s="8">
        <v>11</v>
      </c>
      <c r="B22" s="9" t="s">
        <v>69</v>
      </c>
      <c r="C22" s="9" t="s">
        <v>70</v>
      </c>
      <c r="D22" s="10"/>
      <c r="E22" s="8" t="s">
        <v>63</v>
      </c>
      <c r="F22" s="9" t="s">
        <v>52</v>
      </c>
      <c r="G22" s="10">
        <f t="shared" si="0"/>
        <v>0</v>
      </c>
    </row>
    <row r="23" spans="1:10" s="11" customFormat="1" ht="24" customHeight="1" x14ac:dyDescent="0.25">
      <c r="A23" s="8">
        <v>12</v>
      </c>
      <c r="B23" s="9" t="s">
        <v>71</v>
      </c>
      <c r="C23" s="9" t="s">
        <v>72</v>
      </c>
      <c r="D23" s="10"/>
      <c r="E23" s="8" t="s">
        <v>66</v>
      </c>
      <c r="F23" s="9" t="s">
        <v>52</v>
      </c>
      <c r="G23" s="10">
        <f t="shared" si="0"/>
        <v>0</v>
      </c>
    </row>
    <row r="24" spans="1:10" s="11" customFormat="1" ht="24" customHeight="1" x14ac:dyDescent="0.25">
      <c r="A24" s="8">
        <v>13</v>
      </c>
      <c r="B24" s="9" t="s">
        <v>73</v>
      </c>
      <c r="C24" s="9" t="s">
        <v>74</v>
      </c>
      <c r="D24" s="10"/>
      <c r="E24" s="8" t="s">
        <v>51</v>
      </c>
      <c r="F24" s="9" t="s">
        <v>52</v>
      </c>
      <c r="G24" s="10">
        <f t="shared" si="0"/>
        <v>0</v>
      </c>
    </row>
    <row r="25" spans="1:10" s="11" customFormat="1" ht="24" customHeight="1" x14ac:dyDescent="0.25">
      <c r="A25" s="8">
        <v>14</v>
      </c>
      <c r="B25" s="9" t="s">
        <v>75</v>
      </c>
      <c r="C25" s="9" t="s">
        <v>76</v>
      </c>
      <c r="D25" s="10"/>
      <c r="E25" s="8" t="s">
        <v>63</v>
      </c>
      <c r="F25" s="9" t="s">
        <v>52</v>
      </c>
      <c r="G25" s="10">
        <f t="shared" si="0"/>
        <v>0</v>
      </c>
    </row>
    <row r="26" spans="1:10" s="11" customFormat="1" ht="24" customHeight="1" x14ac:dyDescent="0.25">
      <c r="A26" s="8">
        <v>15</v>
      </c>
      <c r="B26" s="9" t="s">
        <v>77</v>
      </c>
      <c r="C26" s="9" t="s">
        <v>78</v>
      </c>
      <c r="D26" s="10"/>
      <c r="E26" s="8" t="s">
        <v>66</v>
      </c>
      <c r="F26" s="9" t="s">
        <v>52</v>
      </c>
      <c r="G26" s="10">
        <f t="shared" si="0"/>
        <v>0</v>
      </c>
    </row>
    <row r="27" spans="1:10" s="11" customFormat="1" ht="24" customHeight="1" x14ac:dyDescent="0.25">
      <c r="A27" s="8">
        <v>16</v>
      </c>
      <c r="B27" s="9" t="s">
        <v>79</v>
      </c>
      <c r="C27" s="9" t="s">
        <v>80</v>
      </c>
      <c r="D27" s="10"/>
      <c r="E27" s="8" t="s">
        <v>60</v>
      </c>
      <c r="F27" s="9" t="s">
        <v>46</v>
      </c>
      <c r="G27" s="10">
        <f t="shared" si="0"/>
        <v>0</v>
      </c>
    </row>
    <row r="28" spans="1:10" s="11" customFormat="1" ht="24" customHeight="1" x14ac:dyDescent="0.25">
      <c r="A28" s="8">
        <v>17</v>
      </c>
      <c r="B28" s="9" t="s">
        <v>81</v>
      </c>
      <c r="C28" s="9" t="s">
        <v>82</v>
      </c>
      <c r="D28" s="10"/>
      <c r="E28" s="8" t="s">
        <v>51</v>
      </c>
      <c r="F28" s="9" t="s">
        <v>46</v>
      </c>
      <c r="G28" s="10">
        <f t="shared" si="0"/>
        <v>0</v>
      </c>
    </row>
    <row r="29" spans="1:10" s="11" customFormat="1" ht="24" customHeight="1" x14ac:dyDescent="0.25">
      <c r="A29" s="8">
        <v>18</v>
      </c>
      <c r="B29" s="9" t="s">
        <v>83</v>
      </c>
      <c r="C29" s="9" t="s">
        <v>84</v>
      </c>
      <c r="D29" s="10"/>
      <c r="E29" s="8" t="s">
        <v>51</v>
      </c>
      <c r="F29" s="9" t="s">
        <v>46</v>
      </c>
      <c r="G29" s="10">
        <f t="shared" si="0"/>
        <v>0</v>
      </c>
    </row>
    <row r="30" spans="1:10" s="12" customFormat="1" ht="12.95" customHeight="1" x14ac:dyDescent="0.25">
      <c r="A30" s="14"/>
      <c r="B30" s="14"/>
      <c r="C30" s="78" t="s">
        <v>474</v>
      </c>
      <c r="D30" s="78"/>
      <c r="E30" s="78"/>
      <c r="F30" s="78"/>
      <c r="G30" s="15">
        <f>SUM(G12:G29)</f>
        <v>0</v>
      </c>
      <c r="H30" s="13"/>
      <c r="I30" s="13"/>
      <c r="J30" s="13"/>
    </row>
    <row r="31" spans="1:10" s="12" customFormat="1" ht="12.95" customHeight="1" x14ac:dyDescent="0.25"/>
    <row r="32" spans="1:10" s="12" customFormat="1" ht="12.95" customHeight="1" x14ac:dyDescent="0.25"/>
    <row r="33" spans="1:7" ht="2.85" customHeight="1" x14ac:dyDescent="0.25"/>
    <row r="34" spans="1:7" ht="17.100000000000001" customHeight="1" x14ac:dyDescent="0.25">
      <c r="A34" s="74" t="s">
        <v>85</v>
      </c>
      <c r="B34" s="76"/>
      <c r="C34" s="76"/>
      <c r="D34" s="76"/>
      <c r="E34" s="76"/>
      <c r="F34" s="76"/>
      <c r="G34" s="76"/>
    </row>
    <row r="35" spans="1:7" ht="2.85" customHeight="1" x14ac:dyDescent="0.25"/>
    <row r="36" spans="1:7" ht="22.5" x14ac:dyDescent="0.25">
      <c r="A36" s="5" t="s">
        <v>33</v>
      </c>
      <c r="B36" s="6" t="s">
        <v>34</v>
      </c>
      <c r="C36" s="6" t="s">
        <v>21</v>
      </c>
      <c r="D36" s="5" t="s">
        <v>35</v>
      </c>
      <c r="E36" s="5" t="s">
        <v>36</v>
      </c>
      <c r="F36" s="6" t="s">
        <v>37</v>
      </c>
      <c r="G36" s="5" t="s">
        <v>38</v>
      </c>
    </row>
    <row r="37" spans="1:7" s="11" customFormat="1" ht="24" customHeight="1" x14ac:dyDescent="0.25">
      <c r="A37" s="8">
        <v>1</v>
      </c>
      <c r="B37" s="9" t="s">
        <v>86</v>
      </c>
      <c r="C37" s="9" t="s">
        <v>87</v>
      </c>
      <c r="D37" s="10"/>
      <c r="E37" s="8" t="s">
        <v>88</v>
      </c>
      <c r="F37" s="9" t="s">
        <v>46</v>
      </c>
      <c r="G37" s="10">
        <f t="shared" ref="G37:G76" si="1">D37*E37</f>
        <v>0</v>
      </c>
    </row>
    <row r="38" spans="1:7" s="11" customFormat="1" ht="24" customHeight="1" x14ac:dyDescent="0.25">
      <c r="A38" s="8">
        <v>2</v>
      </c>
      <c r="B38" s="9" t="s">
        <v>89</v>
      </c>
      <c r="C38" s="9" t="s">
        <v>90</v>
      </c>
      <c r="D38" s="10"/>
      <c r="E38" s="8" t="s">
        <v>91</v>
      </c>
      <c r="F38" s="9" t="s">
        <v>46</v>
      </c>
      <c r="G38" s="10">
        <f t="shared" si="1"/>
        <v>0</v>
      </c>
    </row>
    <row r="39" spans="1:7" s="11" customFormat="1" ht="12.95" customHeight="1" x14ac:dyDescent="0.25">
      <c r="A39" s="8">
        <v>3</v>
      </c>
      <c r="B39" s="9" t="s">
        <v>92</v>
      </c>
      <c r="C39" s="9" t="s">
        <v>93</v>
      </c>
      <c r="D39" s="10"/>
      <c r="E39" s="8" t="s">
        <v>91</v>
      </c>
      <c r="F39" s="9" t="s">
        <v>46</v>
      </c>
      <c r="G39" s="10">
        <f t="shared" si="1"/>
        <v>0</v>
      </c>
    </row>
    <row r="40" spans="1:7" s="11" customFormat="1" ht="12.95" customHeight="1" x14ac:dyDescent="0.25">
      <c r="A40" s="8">
        <v>4</v>
      </c>
      <c r="B40" s="9" t="s">
        <v>94</v>
      </c>
      <c r="C40" s="9" t="s">
        <v>95</v>
      </c>
      <c r="D40" s="10"/>
      <c r="E40" s="8" t="s">
        <v>96</v>
      </c>
      <c r="F40" s="9" t="s">
        <v>97</v>
      </c>
      <c r="G40" s="10">
        <f t="shared" si="1"/>
        <v>0</v>
      </c>
    </row>
    <row r="41" spans="1:7" s="11" customFormat="1" ht="24" customHeight="1" x14ac:dyDescent="0.25">
      <c r="A41" s="8">
        <v>5</v>
      </c>
      <c r="B41" s="9" t="s">
        <v>98</v>
      </c>
      <c r="C41" s="9" t="s">
        <v>99</v>
      </c>
      <c r="D41" s="10"/>
      <c r="E41" s="8" t="s">
        <v>100</v>
      </c>
      <c r="F41" s="9" t="s">
        <v>46</v>
      </c>
      <c r="G41" s="10">
        <f t="shared" si="1"/>
        <v>0</v>
      </c>
    </row>
    <row r="42" spans="1:7" s="11" customFormat="1" ht="24" customHeight="1" x14ac:dyDescent="0.25">
      <c r="A42" s="8">
        <v>6</v>
      </c>
      <c r="B42" s="9" t="s">
        <v>101</v>
      </c>
      <c r="C42" s="9" t="s">
        <v>102</v>
      </c>
      <c r="D42" s="10"/>
      <c r="E42" s="17">
        <v>2060</v>
      </c>
      <c r="F42" s="9" t="s">
        <v>46</v>
      </c>
      <c r="G42" s="10">
        <f t="shared" si="1"/>
        <v>0</v>
      </c>
    </row>
    <row r="43" spans="1:7" s="11" customFormat="1" ht="24" customHeight="1" x14ac:dyDescent="0.25">
      <c r="A43" s="8">
        <v>7</v>
      </c>
      <c r="B43" s="9" t="s">
        <v>103</v>
      </c>
      <c r="C43" s="9" t="s">
        <v>104</v>
      </c>
      <c r="D43" s="10"/>
      <c r="E43" s="8" t="s">
        <v>105</v>
      </c>
      <c r="F43" s="9" t="s">
        <v>46</v>
      </c>
      <c r="G43" s="10">
        <f t="shared" si="1"/>
        <v>0</v>
      </c>
    </row>
    <row r="44" spans="1:7" s="11" customFormat="1" ht="24" customHeight="1" x14ac:dyDescent="0.25">
      <c r="A44" s="8">
        <v>8</v>
      </c>
      <c r="B44" s="9" t="s">
        <v>106</v>
      </c>
      <c r="C44" s="9" t="s">
        <v>107</v>
      </c>
      <c r="D44" s="10"/>
      <c r="E44" s="8" t="s">
        <v>108</v>
      </c>
      <c r="F44" s="9" t="s">
        <v>46</v>
      </c>
      <c r="G44" s="10">
        <f t="shared" si="1"/>
        <v>0</v>
      </c>
    </row>
    <row r="45" spans="1:7" s="11" customFormat="1" ht="24" customHeight="1" x14ac:dyDescent="0.25">
      <c r="A45" s="8">
        <v>9</v>
      </c>
      <c r="B45" s="9" t="s">
        <v>109</v>
      </c>
      <c r="C45" s="9" t="s">
        <v>110</v>
      </c>
      <c r="D45" s="10"/>
      <c r="E45" s="8" t="s">
        <v>100</v>
      </c>
      <c r="F45" s="9" t="s">
        <v>97</v>
      </c>
      <c r="G45" s="10">
        <f t="shared" si="1"/>
        <v>0</v>
      </c>
    </row>
    <row r="46" spans="1:7" s="11" customFormat="1" ht="24" customHeight="1" x14ac:dyDescent="0.25">
      <c r="A46" s="8">
        <v>10</v>
      </c>
      <c r="B46" s="9" t="s">
        <v>111</v>
      </c>
      <c r="C46" s="9" t="s">
        <v>112</v>
      </c>
      <c r="D46" s="10"/>
      <c r="E46" s="8" t="s">
        <v>55</v>
      </c>
      <c r="F46" s="9" t="s">
        <v>97</v>
      </c>
      <c r="G46" s="10">
        <f t="shared" si="1"/>
        <v>0</v>
      </c>
    </row>
    <row r="47" spans="1:7" s="11" customFormat="1" ht="24" customHeight="1" x14ac:dyDescent="0.25">
      <c r="A47" s="8">
        <v>11</v>
      </c>
      <c r="B47" s="9" t="s">
        <v>113</v>
      </c>
      <c r="C47" s="9" t="s">
        <v>114</v>
      </c>
      <c r="D47" s="10"/>
      <c r="E47" s="8" t="s">
        <v>115</v>
      </c>
      <c r="F47" s="9" t="s">
        <v>97</v>
      </c>
      <c r="G47" s="10">
        <f t="shared" si="1"/>
        <v>0</v>
      </c>
    </row>
    <row r="48" spans="1:7" s="11" customFormat="1" ht="24" customHeight="1" x14ac:dyDescent="0.25">
      <c r="A48" s="8">
        <v>12</v>
      </c>
      <c r="B48" s="9" t="s">
        <v>116</v>
      </c>
      <c r="C48" s="9" t="s">
        <v>117</v>
      </c>
      <c r="D48" s="10"/>
      <c r="E48" s="8" t="s">
        <v>118</v>
      </c>
      <c r="F48" s="9" t="s">
        <v>97</v>
      </c>
      <c r="G48" s="10">
        <f t="shared" si="1"/>
        <v>0</v>
      </c>
    </row>
    <row r="49" spans="1:7" s="11" customFormat="1" ht="24" customHeight="1" x14ac:dyDescent="0.25">
      <c r="A49" s="8">
        <v>13</v>
      </c>
      <c r="B49" s="57">
        <v>741210001</v>
      </c>
      <c r="C49" s="9" t="s">
        <v>514</v>
      </c>
      <c r="D49" s="10"/>
      <c r="E49" s="8" t="s">
        <v>63</v>
      </c>
      <c r="F49" s="9" t="s">
        <v>97</v>
      </c>
      <c r="G49" s="10">
        <f t="shared" si="1"/>
        <v>0</v>
      </c>
    </row>
    <row r="50" spans="1:7" s="11" customFormat="1" ht="24" customHeight="1" x14ac:dyDescent="0.25">
      <c r="A50" s="8">
        <v>14</v>
      </c>
      <c r="B50" s="9" t="s">
        <v>119</v>
      </c>
      <c r="C50" s="9" t="s">
        <v>120</v>
      </c>
      <c r="D50" s="10"/>
      <c r="E50" s="8" t="s">
        <v>63</v>
      </c>
      <c r="F50" s="9" t="s">
        <v>97</v>
      </c>
      <c r="G50" s="10">
        <f t="shared" ref="G50" si="2">D50*E50</f>
        <v>0</v>
      </c>
    </row>
    <row r="51" spans="1:7" s="11" customFormat="1" ht="24" customHeight="1" x14ac:dyDescent="0.25">
      <c r="A51" s="8">
        <v>15</v>
      </c>
      <c r="B51" s="9" t="s">
        <v>121</v>
      </c>
      <c r="C51" s="9" t="s">
        <v>122</v>
      </c>
      <c r="D51" s="10"/>
      <c r="E51" s="8" t="s">
        <v>123</v>
      </c>
      <c r="F51" s="9" t="s">
        <v>97</v>
      </c>
      <c r="G51" s="10">
        <f t="shared" si="1"/>
        <v>0</v>
      </c>
    </row>
    <row r="52" spans="1:7" s="11" customFormat="1" ht="24" customHeight="1" x14ac:dyDescent="0.25">
      <c r="A52" s="8">
        <v>16</v>
      </c>
      <c r="B52" s="9" t="s">
        <v>124</v>
      </c>
      <c r="C52" s="9" t="s">
        <v>125</v>
      </c>
      <c r="D52" s="10"/>
      <c r="E52" s="8" t="s">
        <v>126</v>
      </c>
      <c r="F52" s="9" t="s">
        <v>97</v>
      </c>
      <c r="G52" s="10">
        <f t="shared" si="1"/>
        <v>0</v>
      </c>
    </row>
    <row r="53" spans="1:7" s="11" customFormat="1" ht="24" customHeight="1" x14ac:dyDescent="0.25">
      <c r="A53" s="8">
        <v>17</v>
      </c>
      <c r="B53" s="9" t="s">
        <v>127</v>
      </c>
      <c r="C53" s="9" t="s">
        <v>128</v>
      </c>
      <c r="D53" s="10"/>
      <c r="E53" s="8" t="s">
        <v>66</v>
      </c>
      <c r="F53" s="9" t="s">
        <v>97</v>
      </c>
      <c r="G53" s="10">
        <f t="shared" si="1"/>
        <v>0</v>
      </c>
    </row>
    <row r="54" spans="1:7" s="11" customFormat="1" ht="24" customHeight="1" x14ac:dyDescent="0.25">
      <c r="A54" s="8">
        <v>18</v>
      </c>
      <c r="B54" s="9" t="s">
        <v>129</v>
      </c>
      <c r="C54" s="9" t="s">
        <v>130</v>
      </c>
      <c r="D54" s="10"/>
      <c r="E54" s="8" t="s">
        <v>131</v>
      </c>
      <c r="F54" s="9" t="s">
        <v>97</v>
      </c>
      <c r="G54" s="10">
        <f t="shared" si="1"/>
        <v>0</v>
      </c>
    </row>
    <row r="55" spans="1:7" s="11" customFormat="1" ht="24" customHeight="1" x14ac:dyDescent="0.25">
      <c r="A55" s="8">
        <v>19</v>
      </c>
      <c r="B55" s="9" t="s">
        <v>132</v>
      </c>
      <c r="C55" s="9" t="s">
        <v>133</v>
      </c>
      <c r="D55" s="10"/>
      <c r="E55" s="8" t="s">
        <v>63</v>
      </c>
      <c r="F55" s="9" t="s">
        <v>97</v>
      </c>
      <c r="G55" s="10">
        <f t="shared" si="1"/>
        <v>0</v>
      </c>
    </row>
    <row r="56" spans="1:7" s="11" customFormat="1" ht="24" customHeight="1" x14ac:dyDescent="0.25">
      <c r="A56" s="8">
        <v>20</v>
      </c>
      <c r="B56" s="9" t="s">
        <v>134</v>
      </c>
      <c r="C56" s="9" t="s">
        <v>135</v>
      </c>
      <c r="D56" s="10"/>
      <c r="E56" s="8" t="s">
        <v>136</v>
      </c>
      <c r="F56" s="9" t="s">
        <v>97</v>
      </c>
      <c r="G56" s="10">
        <f t="shared" si="1"/>
        <v>0</v>
      </c>
    </row>
    <row r="57" spans="1:7" s="11" customFormat="1" ht="24" customHeight="1" x14ac:dyDescent="0.25">
      <c r="A57" s="8">
        <v>21</v>
      </c>
      <c r="B57" s="57">
        <v>741313082</v>
      </c>
      <c r="C57" s="9" t="s">
        <v>517</v>
      </c>
      <c r="D57" s="10"/>
      <c r="E57" s="17">
        <v>2</v>
      </c>
      <c r="F57" s="9" t="s">
        <v>97</v>
      </c>
      <c r="G57" s="10">
        <f t="shared" si="1"/>
        <v>0</v>
      </c>
    </row>
    <row r="58" spans="1:7" s="11" customFormat="1" ht="12.95" customHeight="1" x14ac:dyDescent="0.25">
      <c r="A58" s="8">
        <v>22</v>
      </c>
      <c r="B58" s="9" t="s">
        <v>137</v>
      </c>
      <c r="C58" s="9" t="s">
        <v>138</v>
      </c>
      <c r="D58" s="10"/>
      <c r="E58" s="8" t="s">
        <v>139</v>
      </c>
      <c r="F58" s="9" t="s">
        <v>97</v>
      </c>
      <c r="G58" s="10">
        <f t="shared" si="1"/>
        <v>0</v>
      </c>
    </row>
    <row r="59" spans="1:7" s="11" customFormat="1" ht="24" customHeight="1" x14ac:dyDescent="0.25">
      <c r="A59" s="8">
        <v>23</v>
      </c>
      <c r="B59" s="9" t="s">
        <v>140</v>
      </c>
      <c r="C59" s="9" t="s">
        <v>141</v>
      </c>
      <c r="D59" s="10"/>
      <c r="E59" s="8" t="s">
        <v>63</v>
      </c>
      <c r="F59" s="9" t="s">
        <v>97</v>
      </c>
      <c r="G59" s="10">
        <f t="shared" si="1"/>
        <v>0</v>
      </c>
    </row>
    <row r="60" spans="1:7" s="11" customFormat="1" ht="24" customHeight="1" x14ac:dyDescent="0.25">
      <c r="A60" s="8">
        <v>24</v>
      </c>
      <c r="B60" s="9" t="s">
        <v>142</v>
      </c>
      <c r="C60" s="9" t="s">
        <v>143</v>
      </c>
      <c r="D60" s="10"/>
      <c r="E60" s="8" t="s">
        <v>144</v>
      </c>
      <c r="F60" s="9" t="s">
        <v>97</v>
      </c>
      <c r="G60" s="10">
        <f t="shared" si="1"/>
        <v>0</v>
      </c>
    </row>
    <row r="61" spans="1:7" s="11" customFormat="1" ht="12.95" customHeight="1" x14ac:dyDescent="0.25">
      <c r="A61" s="8">
        <v>25</v>
      </c>
      <c r="B61" s="9" t="s">
        <v>145</v>
      </c>
      <c r="C61" s="9" t="s">
        <v>146</v>
      </c>
      <c r="D61" s="10"/>
      <c r="E61" s="8" t="s">
        <v>147</v>
      </c>
      <c r="F61" s="9" t="s">
        <v>97</v>
      </c>
      <c r="G61" s="10">
        <f t="shared" si="1"/>
        <v>0</v>
      </c>
    </row>
    <row r="62" spans="1:7" s="11" customFormat="1" ht="24" customHeight="1" x14ac:dyDescent="0.25">
      <c r="A62" s="8">
        <v>26</v>
      </c>
      <c r="B62" s="9" t="s">
        <v>148</v>
      </c>
      <c r="C62" s="9" t="s">
        <v>149</v>
      </c>
      <c r="D62" s="10"/>
      <c r="E62" s="8" t="s">
        <v>63</v>
      </c>
      <c r="F62" s="9" t="s">
        <v>97</v>
      </c>
      <c r="G62" s="10">
        <f t="shared" si="1"/>
        <v>0</v>
      </c>
    </row>
    <row r="63" spans="1:7" s="11" customFormat="1" ht="24" customHeight="1" x14ac:dyDescent="0.25">
      <c r="A63" s="8">
        <v>27</v>
      </c>
      <c r="B63" s="9" t="s">
        <v>150</v>
      </c>
      <c r="C63" s="9" t="s">
        <v>151</v>
      </c>
      <c r="D63" s="10"/>
      <c r="E63" s="8" t="s">
        <v>152</v>
      </c>
      <c r="F63" s="9" t="s">
        <v>46</v>
      </c>
      <c r="G63" s="10">
        <f t="shared" si="1"/>
        <v>0</v>
      </c>
    </row>
    <row r="64" spans="1:7" s="11" customFormat="1" ht="24" customHeight="1" x14ac:dyDescent="0.25">
      <c r="A64" s="8">
        <v>28</v>
      </c>
      <c r="B64" s="9" t="s">
        <v>153</v>
      </c>
      <c r="C64" s="9" t="s">
        <v>154</v>
      </c>
      <c r="D64" s="10"/>
      <c r="E64" s="8" t="s">
        <v>155</v>
      </c>
      <c r="F64" s="9" t="s">
        <v>46</v>
      </c>
      <c r="G64" s="10">
        <f t="shared" si="1"/>
        <v>0</v>
      </c>
    </row>
    <row r="65" spans="1:10" s="11" customFormat="1" ht="24" customHeight="1" x14ac:dyDescent="0.25">
      <c r="A65" s="8">
        <v>29</v>
      </c>
      <c r="B65" s="9" t="s">
        <v>156</v>
      </c>
      <c r="C65" s="9" t="s">
        <v>157</v>
      </c>
      <c r="D65" s="10"/>
      <c r="E65" s="17">
        <v>80</v>
      </c>
      <c r="F65" s="9" t="s">
        <v>46</v>
      </c>
      <c r="G65" s="10">
        <f t="shared" si="1"/>
        <v>0</v>
      </c>
    </row>
    <row r="66" spans="1:10" s="11" customFormat="1" ht="24" customHeight="1" x14ac:dyDescent="0.25">
      <c r="A66" s="8">
        <v>30</v>
      </c>
      <c r="B66" s="9" t="s">
        <v>158</v>
      </c>
      <c r="C66" s="9" t="s">
        <v>159</v>
      </c>
      <c r="D66" s="10"/>
      <c r="E66" s="8" t="s">
        <v>160</v>
      </c>
      <c r="F66" s="9" t="s">
        <v>46</v>
      </c>
      <c r="G66" s="10">
        <f t="shared" si="1"/>
        <v>0</v>
      </c>
    </row>
    <row r="67" spans="1:10" s="11" customFormat="1" ht="12.95" customHeight="1" x14ac:dyDescent="0.25">
      <c r="A67" s="8">
        <v>31</v>
      </c>
      <c r="B67" s="9" t="s">
        <v>161</v>
      </c>
      <c r="C67" s="9" t="s">
        <v>162</v>
      </c>
      <c r="D67" s="10"/>
      <c r="E67" s="8" t="s">
        <v>60</v>
      </c>
      <c r="F67" s="9" t="s">
        <v>97</v>
      </c>
      <c r="G67" s="10">
        <f t="shared" si="1"/>
        <v>0</v>
      </c>
    </row>
    <row r="68" spans="1:10" s="11" customFormat="1" ht="12.95" customHeight="1" x14ac:dyDescent="0.25">
      <c r="A68" s="8">
        <v>32</v>
      </c>
      <c r="B68" s="9" t="s">
        <v>163</v>
      </c>
      <c r="C68" s="9" t="s">
        <v>164</v>
      </c>
      <c r="D68" s="10"/>
      <c r="E68" s="8" t="s">
        <v>147</v>
      </c>
      <c r="F68" s="9" t="s">
        <v>97</v>
      </c>
      <c r="G68" s="10">
        <f t="shared" si="1"/>
        <v>0</v>
      </c>
    </row>
    <row r="69" spans="1:10" s="11" customFormat="1" ht="24" customHeight="1" x14ac:dyDescent="0.25">
      <c r="A69" s="8">
        <v>33</v>
      </c>
      <c r="B69" s="9" t="s">
        <v>165</v>
      </c>
      <c r="C69" s="9" t="s">
        <v>166</v>
      </c>
      <c r="D69" s="10"/>
      <c r="E69" s="8" t="s">
        <v>167</v>
      </c>
      <c r="F69" s="9" t="s">
        <v>97</v>
      </c>
      <c r="G69" s="10">
        <f t="shared" si="1"/>
        <v>0</v>
      </c>
    </row>
    <row r="70" spans="1:10" s="11" customFormat="1" ht="24" customHeight="1" x14ac:dyDescent="0.25">
      <c r="A70" s="8">
        <v>34</v>
      </c>
      <c r="B70" s="9" t="s">
        <v>168</v>
      </c>
      <c r="C70" s="9" t="s">
        <v>169</v>
      </c>
      <c r="D70" s="10"/>
      <c r="E70" s="8" t="s">
        <v>115</v>
      </c>
      <c r="F70" s="9" t="s">
        <v>97</v>
      </c>
      <c r="G70" s="10">
        <f t="shared" si="1"/>
        <v>0</v>
      </c>
    </row>
    <row r="71" spans="1:10" s="11" customFormat="1" ht="12.95" customHeight="1" x14ac:dyDescent="0.25">
      <c r="A71" s="8">
        <v>35</v>
      </c>
      <c r="B71" s="9" t="s">
        <v>170</v>
      </c>
      <c r="C71" s="9" t="s">
        <v>171</v>
      </c>
      <c r="D71" s="10"/>
      <c r="E71" s="8" t="s">
        <v>60</v>
      </c>
      <c r="F71" s="9" t="s">
        <v>97</v>
      </c>
      <c r="G71" s="10">
        <f t="shared" si="1"/>
        <v>0</v>
      </c>
    </row>
    <row r="72" spans="1:10" s="11" customFormat="1" ht="12.95" customHeight="1" x14ac:dyDescent="0.25">
      <c r="A72" s="8">
        <v>36</v>
      </c>
      <c r="B72" s="9" t="s">
        <v>172</v>
      </c>
      <c r="C72" s="9" t="s">
        <v>173</v>
      </c>
      <c r="D72" s="10"/>
      <c r="E72" s="8" t="s">
        <v>174</v>
      </c>
      <c r="F72" s="9" t="s">
        <v>97</v>
      </c>
      <c r="G72" s="10">
        <f t="shared" si="1"/>
        <v>0</v>
      </c>
    </row>
    <row r="73" spans="1:10" s="11" customFormat="1" ht="12.95" customHeight="1" x14ac:dyDescent="0.25">
      <c r="A73" s="8">
        <v>37</v>
      </c>
      <c r="B73" s="9" t="s">
        <v>175</v>
      </c>
      <c r="C73" s="9" t="s">
        <v>176</v>
      </c>
      <c r="D73" s="10"/>
      <c r="E73" s="8" t="s">
        <v>55</v>
      </c>
      <c r="F73" s="9" t="s">
        <v>97</v>
      </c>
      <c r="G73" s="10">
        <f t="shared" si="1"/>
        <v>0</v>
      </c>
    </row>
    <row r="74" spans="1:10" s="11" customFormat="1" ht="12.95" customHeight="1" x14ac:dyDescent="0.25">
      <c r="A74" s="8">
        <v>38</v>
      </c>
      <c r="B74" s="9" t="s">
        <v>177</v>
      </c>
      <c r="C74" s="9" t="s">
        <v>178</v>
      </c>
      <c r="D74" s="10"/>
      <c r="E74" s="8" t="s">
        <v>63</v>
      </c>
      <c r="F74" s="9" t="s">
        <v>97</v>
      </c>
      <c r="G74" s="10">
        <f t="shared" si="1"/>
        <v>0</v>
      </c>
    </row>
    <row r="75" spans="1:10" s="11" customFormat="1" ht="24" customHeight="1" x14ac:dyDescent="0.25">
      <c r="A75" s="8">
        <v>39</v>
      </c>
      <c r="B75" s="9" t="s">
        <v>179</v>
      </c>
      <c r="C75" s="9" t="s">
        <v>180</v>
      </c>
      <c r="D75" s="10"/>
      <c r="E75" s="8" t="s">
        <v>63</v>
      </c>
      <c r="F75" s="9" t="s">
        <v>97</v>
      </c>
      <c r="G75" s="10">
        <f t="shared" si="1"/>
        <v>0</v>
      </c>
    </row>
    <row r="76" spans="1:10" s="11" customFormat="1" ht="12.95" customHeight="1" x14ac:dyDescent="0.25">
      <c r="A76" s="8">
        <v>40</v>
      </c>
      <c r="B76" s="9" t="s">
        <v>181</v>
      </c>
      <c r="C76" s="9" t="s">
        <v>182</v>
      </c>
      <c r="D76" s="10"/>
      <c r="E76" s="8" t="s">
        <v>63</v>
      </c>
      <c r="F76" s="9" t="s">
        <v>97</v>
      </c>
      <c r="G76" s="10">
        <f t="shared" si="1"/>
        <v>0</v>
      </c>
    </row>
    <row r="77" spans="1:10" s="12" customFormat="1" ht="12.95" customHeight="1" x14ac:dyDescent="0.25">
      <c r="A77" s="14"/>
      <c r="B77" s="14"/>
      <c r="C77" s="78" t="s">
        <v>475</v>
      </c>
      <c r="D77" s="78"/>
      <c r="E77" s="78"/>
      <c r="F77" s="78"/>
      <c r="G77" s="15">
        <f>SUM(G37:G76)</f>
        <v>0</v>
      </c>
      <c r="H77" s="13"/>
      <c r="I77" s="13"/>
      <c r="J77" s="13"/>
    </row>
    <row r="78" spans="1:10" s="11" customFormat="1" ht="12.95" customHeight="1" x14ac:dyDescent="0.25"/>
    <row r="79" spans="1:10" s="11" customFormat="1" ht="12.95" customHeight="1" x14ac:dyDescent="0.25"/>
    <row r="80" spans="1:10" ht="2.85" customHeight="1" x14ac:dyDescent="0.25"/>
    <row r="81" spans="1:7" ht="0" hidden="1" customHeight="1" x14ac:dyDescent="0.25"/>
    <row r="82" spans="1:7" ht="17.100000000000001" customHeight="1" x14ac:dyDescent="0.25">
      <c r="A82" s="75" t="s">
        <v>183</v>
      </c>
      <c r="B82" s="76"/>
      <c r="C82" s="76"/>
      <c r="D82" s="76"/>
      <c r="E82" s="76"/>
      <c r="F82" s="76"/>
      <c r="G82" s="76"/>
    </row>
    <row r="83" spans="1:7" ht="2.85" customHeight="1" x14ac:dyDescent="0.25"/>
    <row r="84" spans="1:7" ht="22.5" x14ac:dyDescent="0.25">
      <c r="A84" s="5" t="s">
        <v>33</v>
      </c>
      <c r="B84" s="6" t="s">
        <v>34</v>
      </c>
      <c r="C84" s="6" t="s">
        <v>21</v>
      </c>
      <c r="D84" s="5" t="s">
        <v>35</v>
      </c>
      <c r="E84" s="5" t="s">
        <v>36</v>
      </c>
      <c r="F84" s="6" t="s">
        <v>37</v>
      </c>
      <c r="G84" s="5" t="s">
        <v>38</v>
      </c>
    </row>
    <row r="85" spans="1:7" s="11" customFormat="1" ht="24" customHeight="1" x14ac:dyDescent="0.25">
      <c r="A85" s="8">
        <v>1</v>
      </c>
      <c r="B85" s="9" t="s">
        <v>184</v>
      </c>
      <c r="C85" s="9" t="s">
        <v>185</v>
      </c>
      <c r="D85" s="10"/>
      <c r="E85" s="17">
        <v>2100</v>
      </c>
      <c r="F85" s="9" t="s">
        <v>46</v>
      </c>
      <c r="G85" s="10">
        <f t="shared" ref="G85:G117" si="3">D85*E85</f>
        <v>0</v>
      </c>
    </row>
    <row r="86" spans="1:7" s="11" customFormat="1" ht="12.95" customHeight="1" x14ac:dyDescent="0.25">
      <c r="A86" s="8">
        <v>2</v>
      </c>
      <c r="B86" s="9" t="s">
        <v>186</v>
      </c>
      <c r="C86" s="9" t="s">
        <v>187</v>
      </c>
      <c r="D86" s="10"/>
      <c r="E86" s="17">
        <v>2160</v>
      </c>
      <c r="F86" s="9" t="s">
        <v>46</v>
      </c>
      <c r="G86" s="10">
        <f t="shared" si="3"/>
        <v>0</v>
      </c>
    </row>
    <row r="87" spans="1:7" s="11" customFormat="1" ht="24" customHeight="1" x14ac:dyDescent="0.25">
      <c r="A87" s="8">
        <v>3</v>
      </c>
      <c r="B87" s="9" t="s">
        <v>188</v>
      </c>
      <c r="C87" s="9" t="s">
        <v>189</v>
      </c>
      <c r="D87" s="10"/>
      <c r="E87" s="8" t="s">
        <v>63</v>
      </c>
      <c r="F87" s="9" t="s">
        <v>97</v>
      </c>
      <c r="G87" s="10">
        <f t="shared" si="3"/>
        <v>0</v>
      </c>
    </row>
    <row r="88" spans="1:7" s="11" customFormat="1" ht="12.95" customHeight="1" x14ac:dyDescent="0.25">
      <c r="A88" s="8">
        <v>4</v>
      </c>
      <c r="B88" s="9" t="s">
        <v>190</v>
      </c>
      <c r="C88" s="9" t="s">
        <v>191</v>
      </c>
      <c r="D88" s="10"/>
      <c r="E88" s="8" t="s">
        <v>174</v>
      </c>
      <c r="F88" s="9" t="s">
        <v>97</v>
      </c>
      <c r="G88" s="10">
        <f t="shared" si="3"/>
        <v>0</v>
      </c>
    </row>
    <row r="89" spans="1:7" s="11" customFormat="1" ht="24" customHeight="1" x14ac:dyDescent="0.25">
      <c r="A89" s="8">
        <v>5</v>
      </c>
      <c r="B89" s="9" t="s">
        <v>192</v>
      </c>
      <c r="C89" s="9" t="s">
        <v>193</v>
      </c>
      <c r="D89" s="10"/>
      <c r="E89" s="8" t="s">
        <v>63</v>
      </c>
      <c r="F89" s="9" t="s">
        <v>97</v>
      </c>
      <c r="G89" s="10">
        <f t="shared" si="3"/>
        <v>0</v>
      </c>
    </row>
    <row r="90" spans="1:7" s="11" customFormat="1" ht="12.95" customHeight="1" x14ac:dyDescent="0.25">
      <c r="A90" s="8">
        <v>6</v>
      </c>
      <c r="B90" s="9" t="s">
        <v>194</v>
      </c>
      <c r="C90" s="9" t="s">
        <v>195</v>
      </c>
      <c r="D90" s="10"/>
      <c r="E90" s="8" t="s">
        <v>63</v>
      </c>
      <c r="F90" s="9" t="s">
        <v>97</v>
      </c>
      <c r="G90" s="10">
        <f t="shared" si="3"/>
        <v>0</v>
      </c>
    </row>
    <row r="91" spans="1:7" s="11" customFormat="1" ht="12.95" customHeight="1" x14ac:dyDescent="0.25">
      <c r="A91" s="8">
        <v>7</v>
      </c>
      <c r="B91" s="9" t="s">
        <v>196</v>
      </c>
      <c r="C91" s="9" t="s">
        <v>197</v>
      </c>
      <c r="D91" s="10"/>
      <c r="E91" s="8" t="s">
        <v>63</v>
      </c>
      <c r="F91" s="9" t="s">
        <v>97</v>
      </c>
      <c r="G91" s="10">
        <f t="shared" si="3"/>
        <v>0</v>
      </c>
    </row>
    <row r="92" spans="1:7" s="11" customFormat="1" ht="12.95" customHeight="1" x14ac:dyDescent="0.25">
      <c r="A92" s="8">
        <v>8</v>
      </c>
      <c r="B92" s="9" t="s">
        <v>198</v>
      </c>
      <c r="C92" s="9" t="s">
        <v>199</v>
      </c>
      <c r="D92" s="10"/>
      <c r="E92" s="8" t="s">
        <v>63</v>
      </c>
      <c r="F92" s="9" t="s">
        <v>97</v>
      </c>
      <c r="G92" s="10">
        <f t="shared" si="3"/>
        <v>0</v>
      </c>
    </row>
    <row r="93" spans="1:7" s="11" customFormat="1" ht="12.95" customHeight="1" x14ac:dyDescent="0.25">
      <c r="A93" s="8">
        <v>9</v>
      </c>
      <c r="B93" s="9" t="s">
        <v>200</v>
      </c>
      <c r="C93" s="9" t="s">
        <v>201</v>
      </c>
      <c r="D93" s="10"/>
      <c r="E93" s="8" t="s">
        <v>174</v>
      </c>
      <c r="F93" s="9" t="s">
        <v>97</v>
      </c>
      <c r="G93" s="10">
        <f t="shared" si="3"/>
        <v>0</v>
      </c>
    </row>
    <row r="94" spans="1:7" s="11" customFormat="1" ht="12.95" customHeight="1" x14ac:dyDescent="0.25">
      <c r="A94" s="8">
        <v>10</v>
      </c>
      <c r="B94" s="9" t="s">
        <v>202</v>
      </c>
      <c r="C94" s="9" t="s">
        <v>203</v>
      </c>
      <c r="D94" s="10"/>
      <c r="E94" s="8" t="s">
        <v>174</v>
      </c>
      <c r="F94" s="9" t="s">
        <v>97</v>
      </c>
      <c r="G94" s="10">
        <f t="shared" si="3"/>
        <v>0</v>
      </c>
    </row>
    <row r="95" spans="1:7" s="11" customFormat="1" ht="12.95" customHeight="1" x14ac:dyDescent="0.25">
      <c r="A95" s="8">
        <v>11</v>
      </c>
      <c r="B95" s="9" t="s">
        <v>204</v>
      </c>
      <c r="C95" s="9" t="s">
        <v>205</v>
      </c>
      <c r="D95" s="10"/>
      <c r="E95" s="8" t="s">
        <v>63</v>
      </c>
      <c r="F95" s="9" t="s">
        <v>97</v>
      </c>
      <c r="G95" s="10">
        <f t="shared" si="3"/>
        <v>0</v>
      </c>
    </row>
    <row r="96" spans="1:7" s="11" customFormat="1" ht="12.95" customHeight="1" x14ac:dyDescent="0.25">
      <c r="A96" s="8">
        <v>12</v>
      </c>
      <c r="B96" s="9" t="s">
        <v>206</v>
      </c>
      <c r="C96" s="9" t="s">
        <v>207</v>
      </c>
      <c r="D96" s="10"/>
      <c r="E96" s="8" t="s">
        <v>63</v>
      </c>
      <c r="F96" s="9" t="s">
        <v>97</v>
      </c>
      <c r="G96" s="10">
        <f t="shared" si="3"/>
        <v>0</v>
      </c>
    </row>
    <row r="97" spans="1:7" s="11" customFormat="1" ht="12.95" customHeight="1" x14ac:dyDescent="0.25">
      <c r="A97" s="8">
        <v>13</v>
      </c>
      <c r="B97" s="9" t="s">
        <v>208</v>
      </c>
      <c r="C97" s="9" t="s">
        <v>209</v>
      </c>
      <c r="D97" s="10"/>
      <c r="E97" s="8" t="s">
        <v>63</v>
      </c>
      <c r="F97" s="9" t="s">
        <v>97</v>
      </c>
      <c r="G97" s="10">
        <f t="shared" si="3"/>
        <v>0</v>
      </c>
    </row>
    <row r="98" spans="1:7" s="11" customFormat="1" ht="12.95" customHeight="1" x14ac:dyDescent="0.25">
      <c r="A98" s="8">
        <v>14</v>
      </c>
      <c r="B98" s="9" t="s">
        <v>210</v>
      </c>
      <c r="C98" s="9" t="s">
        <v>211</v>
      </c>
      <c r="D98" s="10"/>
      <c r="E98" s="8" t="s">
        <v>212</v>
      </c>
      <c r="F98" s="9" t="s">
        <v>97</v>
      </c>
      <c r="G98" s="10">
        <f t="shared" si="3"/>
        <v>0</v>
      </c>
    </row>
    <row r="99" spans="1:7" s="11" customFormat="1" ht="12.95" customHeight="1" x14ac:dyDescent="0.25">
      <c r="A99" s="8">
        <v>15</v>
      </c>
      <c r="B99" s="9" t="s">
        <v>213</v>
      </c>
      <c r="C99" s="9" t="s">
        <v>214</v>
      </c>
      <c r="D99" s="10"/>
      <c r="E99" s="8" t="s">
        <v>63</v>
      </c>
      <c r="F99" s="9" t="s">
        <v>97</v>
      </c>
      <c r="G99" s="10">
        <f t="shared" si="3"/>
        <v>0</v>
      </c>
    </row>
    <row r="100" spans="1:7" s="11" customFormat="1" ht="12.95" customHeight="1" x14ac:dyDescent="0.25">
      <c r="A100" s="8">
        <v>16</v>
      </c>
      <c r="B100" s="9" t="s">
        <v>215</v>
      </c>
      <c r="C100" s="9" t="s">
        <v>216</v>
      </c>
      <c r="D100" s="10"/>
      <c r="E100" s="8" t="s">
        <v>217</v>
      </c>
      <c r="F100" s="9" t="s">
        <v>46</v>
      </c>
      <c r="G100" s="10">
        <f t="shared" si="3"/>
        <v>0</v>
      </c>
    </row>
    <row r="101" spans="1:7" s="11" customFormat="1" ht="12.95" customHeight="1" x14ac:dyDescent="0.25">
      <c r="A101" s="8">
        <v>17</v>
      </c>
      <c r="B101" s="9" t="s">
        <v>218</v>
      </c>
      <c r="C101" s="9" t="s">
        <v>219</v>
      </c>
      <c r="D101" s="10"/>
      <c r="E101" s="8" t="s">
        <v>174</v>
      </c>
      <c r="F101" s="9" t="s">
        <v>46</v>
      </c>
      <c r="G101" s="10">
        <f t="shared" si="3"/>
        <v>0</v>
      </c>
    </row>
    <row r="102" spans="1:7" s="11" customFormat="1" ht="12.95" customHeight="1" x14ac:dyDescent="0.25">
      <c r="A102" s="8">
        <v>18</v>
      </c>
      <c r="B102" s="9" t="s">
        <v>220</v>
      </c>
      <c r="C102" s="9" t="s">
        <v>221</v>
      </c>
      <c r="D102" s="10"/>
      <c r="E102" s="8" t="s">
        <v>217</v>
      </c>
      <c r="F102" s="9" t="s">
        <v>46</v>
      </c>
      <c r="G102" s="10">
        <f t="shared" si="3"/>
        <v>0</v>
      </c>
    </row>
    <row r="103" spans="1:7" s="11" customFormat="1" ht="12.95" customHeight="1" x14ac:dyDescent="0.25">
      <c r="A103" s="8">
        <v>19</v>
      </c>
      <c r="B103" s="9" t="s">
        <v>222</v>
      </c>
      <c r="C103" s="9" t="s">
        <v>223</v>
      </c>
      <c r="D103" s="10"/>
      <c r="E103" s="8" t="s">
        <v>174</v>
      </c>
      <c r="F103" s="9" t="s">
        <v>46</v>
      </c>
      <c r="G103" s="10">
        <f t="shared" si="3"/>
        <v>0</v>
      </c>
    </row>
    <row r="104" spans="1:7" s="11" customFormat="1" ht="12.95" customHeight="1" x14ac:dyDescent="0.25">
      <c r="A104" s="8">
        <v>20</v>
      </c>
      <c r="B104" s="9" t="s">
        <v>224</v>
      </c>
      <c r="C104" s="9" t="s">
        <v>225</v>
      </c>
      <c r="D104" s="10"/>
      <c r="E104" s="8" t="s">
        <v>118</v>
      </c>
      <c r="F104" s="9" t="s">
        <v>46</v>
      </c>
      <c r="G104" s="10">
        <f t="shared" si="3"/>
        <v>0</v>
      </c>
    </row>
    <row r="105" spans="1:7" s="11" customFormat="1" ht="12.95" customHeight="1" x14ac:dyDescent="0.25">
      <c r="A105" s="8">
        <v>21</v>
      </c>
      <c r="B105" s="9" t="s">
        <v>226</v>
      </c>
      <c r="C105" s="9" t="s">
        <v>227</v>
      </c>
      <c r="D105" s="10"/>
      <c r="E105" s="8" t="s">
        <v>228</v>
      </c>
      <c r="F105" s="9" t="s">
        <v>46</v>
      </c>
      <c r="G105" s="10">
        <f t="shared" si="3"/>
        <v>0</v>
      </c>
    </row>
    <row r="106" spans="1:7" s="11" customFormat="1" ht="12.95" customHeight="1" x14ac:dyDescent="0.25">
      <c r="A106" s="8">
        <v>22</v>
      </c>
      <c r="B106" s="9" t="s">
        <v>229</v>
      </c>
      <c r="C106" s="9" t="s">
        <v>230</v>
      </c>
      <c r="D106" s="10"/>
      <c r="E106" s="8" t="s">
        <v>63</v>
      </c>
      <c r="F106" s="9" t="s">
        <v>46</v>
      </c>
      <c r="G106" s="10">
        <f t="shared" si="3"/>
        <v>0</v>
      </c>
    </row>
    <row r="107" spans="1:7" s="11" customFormat="1" ht="12.95" customHeight="1" x14ac:dyDescent="0.25">
      <c r="A107" s="8">
        <v>23</v>
      </c>
      <c r="B107" s="9" t="s">
        <v>231</v>
      </c>
      <c r="C107" s="9" t="s">
        <v>232</v>
      </c>
      <c r="D107" s="10"/>
      <c r="E107" s="8" t="s">
        <v>63</v>
      </c>
      <c r="F107" s="9" t="s">
        <v>46</v>
      </c>
      <c r="G107" s="10">
        <f t="shared" si="3"/>
        <v>0</v>
      </c>
    </row>
    <row r="108" spans="1:7" s="11" customFormat="1" ht="24" customHeight="1" x14ac:dyDescent="0.25">
      <c r="A108" s="8">
        <v>24</v>
      </c>
      <c r="B108" s="9" t="s">
        <v>233</v>
      </c>
      <c r="C108" s="9" t="s">
        <v>234</v>
      </c>
      <c r="D108" s="10"/>
      <c r="E108" s="8" t="s">
        <v>217</v>
      </c>
      <c r="F108" s="9" t="s">
        <v>46</v>
      </c>
      <c r="G108" s="10">
        <f t="shared" si="3"/>
        <v>0</v>
      </c>
    </row>
    <row r="109" spans="1:7" s="11" customFormat="1" ht="12.95" customHeight="1" x14ac:dyDescent="0.25">
      <c r="A109" s="8">
        <v>25</v>
      </c>
      <c r="B109" s="9" t="s">
        <v>235</v>
      </c>
      <c r="C109" s="9" t="s">
        <v>236</v>
      </c>
      <c r="D109" s="10"/>
      <c r="E109" s="8" t="s">
        <v>63</v>
      </c>
      <c r="F109" s="9" t="s">
        <v>46</v>
      </c>
      <c r="G109" s="10">
        <f t="shared" si="3"/>
        <v>0</v>
      </c>
    </row>
    <row r="110" spans="1:7" s="11" customFormat="1" ht="12.95" customHeight="1" x14ac:dyDescent="0.25">
      <c r="A110" s="8">
        <v>26</v>
      </c>
      <c r="B110" s="9" t="s">
        <v>237</v>
      </c>
      <c r="C110" s="9" t="s">
        <v>238</v>
      </c>
      <c r="D110" s="10"/>
      <c r="E110" s="8" t="s">
        <v>63</v>
      </c>
      <c r="F110" s="9" t="s">
        <v>97</v>
      </c>
      <c r="G110" s="10">
        <f t="shared" si="3"/>
        <v>0</v>
      </c>
    </row>
    <row r="111" spans="1:7" s="11" customFormat="1" ht="24" customHeight="1" x14ac:dyDescent="0.25">
      <c r="A111" s="8">
        <v>27</v>
      </c>
      <c r="B111" s="9" t="s">
        <v>239</v>
      </c>
      <c r="C111" s="9" t="s">
        <v>240</v>
      </c>
      <c r="D111" s="10"/>
      <c r="E111" s="8" t="s">
        <v>174</v>
      </c>
      <c r="F111" s="9" t="s">
        <v>97</v>
      </c>
      <c r="G111" s="10">
        <f t="shared" si="3"/>
        <v>0</v>
      </c>
    </row>
    <row r="112" spans="1:7" s="11" customFormat="1" ht="12.95" customHeight="1" x14ac:dyDescent="0.25">
      <c r="A112" s="8">
        <v>28</v>
      </c>
      <c r="B112" s="9" t="s">
        <v>241</v>
      </c>
      <c r="C112" s="9" t="s">
        <v>242</v>
      </c>
      <c r="D112" s="10"/>
      <c r="E112" s="8" t="s">
        <v>63</v>
      </c>
      <c r="F112" s="9" t="s">
        <v>97</v>
      </c>
      <c r="G112" s="10">
        <f t="shared" si="3"/>
        <v>0</v>
      </c>
    </row>
    <row r="113" spans="1:10" s="11" customFormat="1" ht="12.95" customHeight="1" x14ac:dyDescent="0.25">
      <c r="A113" s="8">
        <v>29</v>
      </c>
      <c r="B113" s="9" t="s">
        <v>243</v>
      </c>
      <c r="C113" s="9" t="s">
        <v>244</v>
      </c>
      <c r="D113" s="10"/>
      <c r="E113" s="8" t="s">
        <v>63</v>
      </c>
      <c r="F113" s="9" t="s">
        <v>97</v>
      </c>
      <c r="G113" s="10">
        <f t="shared" si="3"/>
        <v>0</v>
      </c>
    </row>
    <row r="114" spans="1:10" s="11" customFormat="1" ht="12.95" customHeight="1" x14ac:dyDescent="0.25">
      <c r="A114" s="8">
        <v>30</v>
      </c>
      <c r="B114" s="9" t="s">
        <v>245</v>
      </c>
      <c r="C114" s="9" t="s">
        <v>246</v>
      </c>
      <c r="D114" s="10"/>
      <c r="E114" s="8" t="s">
        <v>174</v>
      </c>
      <c r="F114" s="9" t="s">
        <v>97</v>
      </c>
      <c r="G114" s="10">
        <f t="shared" si="3"/>
        <v>0</v>
      </c>
    </row>
    <row r="115" spans="1:10" s="11" customFormat="1" ht="12.95" customHeight="1" x14ac:dyDescent="0.25">
      <c r="A115" s="8">
        <v>31</v>
      </c>
      <c r="B115" s="9" t="s">
        <v>247</v>
      </c>
      <c r="C115" s="9" t="s">
        <v>248</v>
      </c>
      <c r="D115" s="10"/>
      <c r="E115" s="8" t="s">
        <v>174</v>
      </c>
      <c r="F115" s="9" t="s">
        <v>97</v>
      </c>
      <c r="G115" s="10">
        <f t="shared" si="3"/>
        <v>0</v>
      </c>
    </row>
    <row r="116" spans="1:10" s="11" customFormat="1" ht="12.95" customHeight="1" x14ac:dyDescent="0.25">
      <c r="A116" s="8">
        <v>32</v>
      </c>
      <c r="B116" s="9" t="s">
        <v>249</v>
      </c>
      <c r="C116" s="9" t="s">
        <v>250</v>
      </c>
      <c r="D116" s="10"/>
      <c r="E116" s="8" t="s">
        <v>131</v>
      </c>
      <c r="F116" s="9" t="s">
        <v>97</v>
      </c>
      <c r="G116" s="10">
        <f t="shared" si="3"/>
        <v>0</v>
      </c>
    </row>
    <row r="117" spans="1:10" s="11" customFormat="1" ht="12.95" customHeight="1" x14ac:dyDescent="0.25">
      <c r="A117" s="8">
        <v>33</v>
      </c>
      <c r="B117" s="9" t="s">
        <v>251</v>
      </c>
      <c r="C117" s="9" t="s">
        <v>252</v>
      </c>
      <c r="D117" s="10"/>
      <c r="E117" s="8" t="s">
        <v>63</v>
      </c>
      <c r="F117" s="9" t="s">
        <v>46</v>
      </c>
      <c r="G117" s="10">
        <f t="shared" si="3"/>
        <v>0</v>
      </c>
    </row>
    <row r="118" spans="1:10" s="12" customFormat="1" ht="12.95" customHeight="1" x14ac:dyDescent="0.25">
      <c r="A118" s="14"/>
      <c r="B118" s="14"/>
      <c r="C118" s="78" t="s">
        <v>476</v>
      </c>
      <c r="D118" s="78"/>
      <c r="E118" s="78"/>
      <c r="F118" s="78"/>
      <c r="G118" s="15">
        <f>SUM(G85:G117)</f>
        <v>0</v>
      </c>
      <c r="H118" s="13"/>
      <c r="I118" s="13"/>
      <c r="J118" s="13"/>
    </row>
    <row r="119" spans="1:10" s="11" customFormat="1" ht="12.95" customHeight="1" x14ac:dyDescent="0.25"/>
    <row r="120" spans="1:10" s="11" customFormat="1" ht="12.95" customHeight="1" x14ac:dyDescent="0.25"/>
    <row r="121" spans="1:10" ht="2.85" customHeight="1" x14ac:dyDescent="0.25"/>
    <row r="122" spans="1:10" ht="17.100000000000001" customHeight="1" x14ac:dyDescent="0.25">
      <c r="A122" s="74" t="s">
        <v>253</v>
      </c>
      <c r="B122" s="76"/>
      <c r="C122" s="76"/>
      <c r="D122" s="76"/>
      <c r="E122" s="76"/>
      <c r="F122" s="76"/>
      <c r="G122" s="76"/>
    </row>
    <row r="123" spans="1:10" ht="2.85" customHeight="1" x14ac:dyDescent="0.25"/>
    <row r="124" spans="1:10" ht="22.5" x14ac:dyDescent="0.25">
      <c r="A124" s="5" t="s">
        <v>33</v>
      </c>
      <c r="B124" s="6" t="s">
        <v>34</v>
      </c>
      <c r="C124" s="6" t="s">
        <v>21</v>
      </c>
      <c r="D124" s="5" t="s">
        <v>35</v>
      </c>
      <c r="E124" s="5" t="s">
        <v>36</v>
      </c>
      <c r="F124" s="6" t="s">
        <v>37</v>
      </c>
      <c r="G124" s="5" t="s">
        <v>38</v>
      </c>
    </row>
    <row r="125" spans="1:10" s="11" customFormat="1" ht="12.95" customHeight="1" x14ac:dyDescent="0.25">
      <c r="A125" s="8">
        <v>1</v>
      </c>
      <c r="B125" s="9" t="s">
        <v>254</v>
      </c>
      <c r="C125" s="9" t="s">
        <v>255</v>
      </c>
      <c r="D125" s="10"/>
      <c r="E125" s="8" t="s">
        <v>63</v>
      </c>
      <c r="F125" s="9" t="s">
        <v>97</v>
      </c>
      <c r="G125" s="10">
        <f t="shared" ref="G125:G136" si="4">D125*E125</f>
        <v>0</v>
      </c>
    </row>
    <row r="126" spans="1:10" s="11" customFormat="1" ht="12.95" customHeight="1" x14ac:dyDescent="0.25">
      <c r="A126" s="8">
        <v>2</v>
      </c>
      <c r="B126" s="9" t="s">
        <v>256</v>
      </c>
      <c r="C126" s="9" t="s">
        <v>257</v>
      </c>
      <c r="D126" s="10"/>
      <c r="E126" s="8" t="s">
        <v>60</v>
      </c>
      <c r="F126" s="9" t="s">
        <v>97</v>
      </c>
      <c r="G126" s="10">
        <f t="shared" si="4"/>
        <v>0</v>
      </c>
    </row>
    <row r="127" spans="1:10" s="11" customFormat="1" ht="12.95" customHeight="1" x14ac:dyDescent="0.25">
      <c r="A127" s="8">
        <v>3</v>
      </c>
      <c r="B127" s="9" t="s">
        <v>258</v>
      </c>
      <c r="C127" s="9" t="s">
        <v>259</v>
      </c>
      <c r="D127" s="10"/>
      <c r="E127" s="8" t="s">
        <v>174</v>
      </c>
      <c r="F127" s="9" t="s">
        <v>97</v>
      </c>
      <c r="G127" s="10">
        <f t="shared" si="4"/>
        <v>0</v>
      </c>
    </row>
    <row r="128" spans="1:10" s="11" customFormat="1" ht="12.95" customHeight="1" x14ac:dyDescent="0.25">
      <c r="A128" s="8">
        <v>4</v>
      </c>
      <c r="B128" s="9" t="s">
        <v>260</v>
      </c>
      <c r="C128" s="9" t="s">
        <v>261</v>
      </c>
      <c r="D128" s="10"/>
      <c r="E128" s="8" t="s">
        <v>63</v>
      </c>
      <c r="F128" s="9" t="s">
        <v>97</v>
      </c>
      <c r="G128" s="10">
        <f t="shared" si="4"/>
        <v>0</v>
      </c>
    </row>
    <row r="129" spans="1:10" s="11" customFormat="1" ht="12.95" customHeight="1" x14ac:dyDescent="0.25">
      <c r="A129" s="8">
        <v>5</v>
      </c>
      <c r="B129" s="9" t="s">
        <v>262</v>
      </c>
      <c r="C129" s="9" t="s">
        <v>263</v>
      </c>
      <c r="D129" s="10"/>
      <c r="E129" s="8" t="s">
        <v>55</v>
      </c>
      <c r="F129" s="9" t="s">
        <v>97</v>
      </c>
      <c r="G129" s="10">
        <f t="shared" si="4"/>
        <v>0</v>
      </c>
    </row>
    <row r="130" spans="1:10" s="11" customFormat="1" ht="12.95" customHeight="1" x14ac:dyDescent="0.25">
      <c r="A130" s="8">
        <v>6</v>
      </c>
      <c r="B130" s="9" t="s">
        <v>264</v>
      </c>
      <c r="C130" s="9" t="s">
        <v>265</v>
      </c>
      <c r="D130" s="10"/>
      <c r="E130" s="8" t="s">
        <v>63</v>
      </c>
      <c r="F130" s="9" t="s">
        <v>97</v>
      </c>
      <c r="G130" s="10">
        <f t="shared" si="4"/>
        <v>0</v>
      </c>
    </row>
    <row r="131" spans="1:10" s="11" customFormat="1" ht="12.95" customHeight="1" x14ac:dyDescent="0.25">
      <c r="A131" s="8">
        <v>7</v>
      </c>
      <c r="B131" s="9" t="s">
        <v>266</v>
      </c>
      <c r="C131" s="9" t="s">
        <v>267</v>
      </c>
      <c r="D131" s="10"/>
      <c r="E131" s="8" t="s">
        <v>268</v>
      </c>
      <c r="F131" s="9" t="s">
        <v>97</v>
      </c>
      <c r="G131" s="10">
        <f t="shared" si="4"/>
        <v>0</v>
      </c>
    </row>
    <row r="132" spans="1:10" s="11" customFormat="1" ht="12.95" customHeight="1" x14ac:dyDescent="0.25">
      <c r="A132" s="8">
        <v>8</v>
      </c>
      <c r="B132" s="9" t="s">
        <v>269</v>
      </c>
      <c r="C132" s="9" t="s">
        <v>270</v>
      </c>
      <c r="D132" s="10"/>
      <c r="E132" s="8" t="s">
        <v>63</v>
      </c>
      <c r="F132" s="9" t="s">
        <v>97</v>
      </c>
      <c r="G132" s="10">
        <f t="shared" si="4"/>
        <v>0</v>
      </c>
    </row>
    <row r="133" spans="1:10" s="11" customFormat="1" ht="12.95" customHeight="1" x14ac:dyDescent="0.25">
      <c r="A133" s="8">
        <v>9</v>
      </c>
      <c r="B133" s="9" t="s">
        <v>271</v>
      </c>
      <c r="C133" s="9" t="s">
        <v>272</v>
      </c>
      <c r="D133" s="10"/>
      <c r="E133" s="8" t="s">
        <v>63</v>
      </c>
      <c r="F133" s="9" t="s">
        <v>97</v>
      </c>
      <c r="G133" s="10">
        <f t="shared" si="4"/>
        <v>0</v>
      </c>
    </row>
    <row r="134" spans="1:10" s="11" customFormat="1" ht="12.95" customHeight="1" x14ac:dyDescent="0.25">
      <c r="A134" s="8">
        <v>10</v>
      </c>
      <c r="B134" s="9" t="s">
        <v>273</v>
      </c>
      <c r="C134" s="9" t="s">
        <v>274</v>
      </c>
      <c r="D134" s="10"/>
      <c r="E134" s="8" t="s">
        <v>63</v>
      </c>
      <c r="F134" s="9" t="s">
        <v>97</v>
      </c>
      <c r="G134" s="10">
        <f t="shared" si="4"/>
        <v>0</v>
      </c>
    </row>
    <row r="135" spans="1:10" s="11" customFormat="1" ht="12.95" customHeight="1" x14ac:dyDescent="0.25">
      <c r="A135" s="8">
        <v>11</v>
      </c>
      <c r="B135" s="9" t="s">
        <v>275</v>
      </c>
      <c r="C135" s="9" t="s">
        <v>276</v>
      </c>
      <c r="D135" s="10"/>
      <c r="E135" s="8" t="s">
        <v>63</v>
      </c>
      <c r="F135" s="9" t="s">
        <v>97</v>
      </c>
      <c r="G135" s="10">
        <f t="shared" si="4"/>
        <v>0</v>
      </c>
    </row>
    <row r="136" spans="1:10" s="11" customFormat="1" ht="12.95" customHeight="1" x14ac:dyDescent="0.25">
      <c r="A136" s="8">
        <v>12</v>
      </c>
      <c r="B136" s="9" t="s">
        <v>277</v>
      </c>
      <c r="C136" s="9" t="s">
        <v>278</v>
      </c>
      <c r="D136" s="10"/>
      <c r="E136" s="8" t="s">
        <v>63</v>
      </c>
      <c r="F136" s="9" t="s">
        <v>97</v>
      </c>
      <c r="G136" s="10">
        <f t="shared" si="4"/>
        <v>0</v>
      </c>
    </row>
    <row r="137" spans="1:10" s="12" customFormat="1" ht="12.95" customHeight="1" x14ac:dyDescent="0.25">
      <c r="A137" s="14"/>
      <c r="B137" s="14"/>
      <c r="C137" s="78" t="s">
        <v>477</v>
      </c>
      <c r="D137" s="78"/>
      <c r="E137" s="78"/>
      <c r="F137" s="78"/>
      <c r="G137" s="15">
        <f>SUM(G125:G136)</f>
        <v>0</v>
      </c>
      <c r="H137" s="13"/>
      <c r="I137" s="13"/>
      <c r="J137" s="13"/>
    </row>
    <row r="138" spans="1:10" s="11" customFormat="1" ht="12.95" customHeight="1" x14ac:dyDescent="0.25"/>
    <row r="139" spans="1:10" s="11" customFormat="1" ht="12.95" customHeight="1" x14ac:dyDescent="0.25"/>
    <row r="140" spans="1:10" ht="2.85" customHeight="1" x14ac:dyDescent="0.25"/>
    <row r="141" spans="1:10" ht="0" hidden="1" customHeight="1" x14ac:dyDescent="0.25"/>
    <row r="142" spans="1:10" ht="17.100000000000001" customHeight="1" x14ac:dyDescent="0.25">
      <c r="A142" s="75" t="s">
        <v>279</v>
      </c>
      <c r="B142" s="76"/>
      <c r="C142" s="76"/>
      <c r="D142" s="76"/>
      <c r="E142" s="76"/>
      <c r="F142" s="76"/>
      <c r="G142" s="76"/>
    </row>
    <row r="143" spans="1:10" ht="2.85" customHeight="1" x14ac:dyDescent="0.25"/>
    <row r="144" spans="1:10" ht="22.5" x14ac:dyDescent="0.25">
      <c r="A144" s="5" t="s">
        <v>33</v>
      </c>
      <c r="B144" s="6" t="s">
        <v>34</v>
      </c>
      <c r="C144" s="6" t="s">
        <v>21</v>
      </c>
      <c r="D144" s="5" t="s">
        <v>35</v>
      </c>
      <c r="E144" s="5" t="s">
        <v>36</v>
      </c>
      <c r="F144" s="6" t="s">
        <v>37</v>
      </c>
      <c r="G144" s="5" t="s">
        <v>38</v>
      </c>
    </row>
    <row r="145" spans="1:7" s="20" customFormat="1" ht="12.95" customHeight="1" x14ac:dyDescent="0.25">
      <c r="A145" s="21">
        <v>1</v>
      </c>
      <c r="B145" s="19" t="s">
        <v>280</v>
      </c>
      <c r="C145" s="19" t="s">
        <v>281</v>
      </c>
      <c r="D145" s="22"/>
      <c r="E145" s="22">
        <v>2150</v>
      </c>
      <c r="F145" s="19" t="s">
        <v>46</v>
      </c>
      <c r="G145" s="10">
        <f t="shared" ref="G145:G209" si="5">D145*E145</f>
        <v>0</v>
      </c>
    </row>
    <row r="146" spans="1:7" s="20" customFormat="1" ht="12.95" customHeight="1" x14ac:dyDescent="0.25">
      <c r="A146" s="21">
        <v>2</v>
      </c>
      <c r="B146" s="19" t="s">
        <v>282</v>
      </c>
      <c r="C146" s="19" t="s">
        <v>283</v>
      </c>
      <c r="D146" s="22"/>
      <c r="E146" s="22">
        <v>10</v>
      </c>
      <c r="F146" s="19" t="s">
        <v>46</v>
      </c>
      <c r="G146" s="10">
        <f t="shared" si="5"/>
        <v>0</v>
      </c>
    </row>
    <row r="147" spans="1:7" s="20" customFormat="1" ht="12.95" customHeight="1" x14ac:dyDescent="0.25">
      <c r="A147" s="21">
        <v>3</v>
      </c>
      <c r="B147" s="19" t="s">
        <v>284</v>
      </c>
      <c r="C147" s="19" t="s">
        <v>285</v>
      </c>
      <c r="D147" s="22"/>
      <c r="E147" s="22">
        <v>40</v>
      </c>
      <c r="F147" s="19" t="s">
        <v>46</v>
      </c>
      <c r="G147" s="10">
        <f t="shared" si="5"/>
        <v>0</v>
      </c>
    </row>
    <row r="148" spans="1:7" s="20" customFormat="1" ht="12.95" customHeight="1" x14ac:dyDescent="0.25">
      <c r="A148" s="21">
        <v>4</v>
      </c>
      <c r="B148" s="19" t="s">
        <v>286</v>
      </c>
      <c r="C148" s="19" t="s">
        <v>287</v>
      </c>
      <c r="D148" s="22"/>
      <c r="E148" s="22">
        <v>150</v>
      </c>
      <c r="F148" s="19" t="s">
        <v>97</v>
      </c>
      <c r="G148" s="10">
        <f t="shared" si="5"/>
        <v>0</v>
      </c>
    </row>
    <row r="149" spans="1:7" s="20" customFormat="1" ht="12.95" customHeight="1" x14ac:dyDescent="0.25">
      <c r="A149" s="21">
        <v>5</v>
      </c>
      <c r="B149" s="19" t="s">
        <v>288</v>
      </c>
      <c r="C149" s="19" t="s">
        <v>289</v>
      </c>
      <c r="D149" s="22"/>
      <c r="E149" s="22">
        <v>10</v>
      </c>
      <c r="F149" s="19" t="s">
        <v>97</v>
      </c>
      <c r="G149" s="10">
        <f t="shared" si="5"/>
        <v>0</v>
      </c>
    </row>
    <row r="150" spans="1:7" s="20" customFormat="1" ht="12.95" customHeight="1" x14ac:dyDescent="0.25">
      <c r="A150" s="21">
        <v>6</v>
      </c>
      <c r="B150" s="19" t="s">
        <v>290</v>
      </c>
      <c r="C150" s="19" t="s">
        <v>291</v>
      </c>
      <c r="D150" s="22"/>
      <c r="E150" s="22">
        <v>50</v>
      </c>
      <c r="F150" s="19" t="s">
        <v>97</v>
      </c>
      <c r="G150" s="10">
        <f t="shared" si="5"/>
        <v>0</v>
      </c>
    </row>
    <row r="151" spans="1:7" s="20" customFormat="1" ht="12.95" customHeight="1" x14ac:dyDescent="0.25">
      <c r="A151" s="21">
        <v>7</v>
      </c>
      <c r="B151" s="19" t="s">
        <v>292</v>
      </c>
      <c r="C151" s="19" t="s">
        <v>293</v>
      </c>
      <c r="D151" s="22"/>
      <c r="E151" s="22">
        <v>5</v>
      </c>
      <c r="F151" s="19" t="s">
        <v>97</v>
      </c>
      <c r="G151" s="10">
        <f t="shared" si="5"/>
        <v>0</v>
      </c>
    </row>
    <row r="152" spans="1:7" s="20" customFormat="1" ht="12.95" customHeight="1" x14ac:dyDescent="0.25">
      <c r="A152" s="21">
        <v>8</v>
      </c>
      <c r="B152" s="19" t="s">
        <v>294</v>
      </c>
      <c r="C152" s="19" t="s">
        <v>295</v>
      </c>
      <c r="D152" s="22"/>
      <c r="E152" s="22">
        <v>40</v>
      </c>
      <c r="F152" s="19" t="s">
        <v>46</v>
      </c>
      <c r="G152" s="10">
        <f t="shared" si="5"/>
        <v>0</v>
      </c>
    </row>
    <row r="153" spans="1:7" s="20" customFormat="1" ht="12.95" customHeight="1" x14ac:dyDescent="0.25">
      <c r="A153" s="21">
        <v>9</v>
      </c>
      <c r="B153" s="19" t="s">
        <v>296</v>
      </c>
      <c r="C153" s="19" t="s">
        <v>297</v>
      </c>
      <c r="D153" s="22"/>
      <c r="E153" s="22">
        <v>220</v>
      </c>
      <c r="F153" s="19" t="s">
        <v>46</v>
      </c>
      <c r="G153" s="10">
        <f t="shared" si="5"/>
        <v>0</v>
      </c>
    </row>
    <row r="154" spans="1:7" s="20" customFormat="1" ht="12.95" customHeight="1" x14ac:dyDescent="0.25">
      <c r="A154" s="21">
        <v>10</v>
      </c>
      <c r="B154" s="19" t="s">
        <v>298</v>
      </c>
      <c r="C154" s="19" t="s">
        <v>299</v>
      </c>
      <c r="D154" s="22"/>
      <c r="E154" s="22">
        <v>23</v>
      </c>
      <c r="F154" s="19" t="s">
        <v>46</v>
      </c>
      <c r="G154" s="10">
        <f t="shared" si="5"/>
        <v>0</v>
      </c>
    </row>
    <row r="155" spans="1:7" s="20" customFormat="1" ht="12.95" customHeight="1" x14ac:dyDescent="0.25">
      <c r="A155" s="21">
        <v>11</v>
      </c>
      <c r="B155" s="19" t="s">
        <v>300</v>
      </c>
      <c r="C155" s="19" t="s">
        <v>301</v>
      </c>
      <c r="D155" s="22"/>
      <c r="E155" s="22">
        <v>300</v>
      </c>
      <c r="F155" s="19" t="s">
        <v>46</v>
      </c>
      <c r="G155" s="10">
        <f t="shared" si="5"/>
        <v>0</v>
      </c>
    </row>
    <row r="156" spans="1:7" s="20" customFormat="1" ht="12.95" customHeight="1" x14ac:dyDescent="0.25">
      <c r="A156" s="21">
        <v>12</v>
      </c>
      <c r="B156" s="19" t="s">
        <v>302</v>
      </c>
      <c r="C156" s="19" t="s">
        <v>303</v>
      </c>
      <c r="D156" s="22"/>
      <c r="E156" s="22">
        <v>50</v>
      </c>
      <c r="F156" s="19" t="s">
        <v>97</v>
      </c>
      <c r="G156" s="10">
        <f t="shared" si="5"/>
        <v>0</v>
      </c>
    </row>
    <row r="157" spans="1:7" s="20" customFormat="1" ht="12.95" customHeight="1" x14ac:dyDescent="0.25">
      <c r="A157" s="21">
        <v>13</v>
      </c>
      <c r="B157" s="19" t="s">
        <v>304</v>
      </c>
      <c r="C157" s="19" t="s">
        <v>305</v>
      </c>
      <c r="D157" s="22"/>
      <c r="E157" s="22">
        <v>130</v>
      </c>
      <c r="F157" s="19" t="s">
        <v>97</v>
      </c>
      <c r="G157" s="10">
        <f t="shared" si="5"/>
        <v>0</v>
      </c>
    </row>
    <row r="158" spans="1:7" s="20" customFormat="1" ht="12.95" customHeight="1" x14ac:dyDescent="0.25">
      <c r="A158" s="21">
        <v>14</v>
      </c>
      <c r="B158" s="19" t="s">
        <v>306</v>
      </c>
      <c r="C158" s="19" t="s">
        <v>307</v>
      </c>
      <c r="D158" s="22"/>
      <c r="E158" s="22">
        <v>25</v>
      </c>
      <c r="F158" s="19" t="s">
        <v>97</v>
      </c>
      <c r="G158" s="10">
        <f t="shared" si="5"/>
        <v>0</v>
      </c>
    </row>
    <row r="159" spans="1:7" s="20" customFormat="1" ht="12.95" customHeight="1" x14ac:dyDescent="0.25">
      <c r="A159" s="21">
        <v>15</v>
      </c>
      <c r="B159" s="19" t="s">
        <v>308</v>
      </c>
      <c r="C159" s="19" t="s">
        <v>309</v>
      </c>
      <c r="D159" s="22"/>
      <c r="E159" s="22">
        <v>25</v>
      </c>
      <c r="F159" s="19" t="s">
        <v>97</v>
      </c>
      <c r="G159" s="10">
        <f t="shared" si="5"/>
        <v>0</v>
      </c>
    </row>
    <row r="160" spans="1:7" s="20" customFormat="1" ht="24" customHeight="1" x14ac:dyDescent="0.25">
      <c r="A160" s="21">
        <v>16</v>
      </c>
      <c r="B160" s="19" t="s">
        <v>310</v>
      </c>
      <c r="C160" s="19" t="s">
        <v>311</v>
      </c>
      <c r="D160" s="22"/>
      <c r="E160" s="22">
        <v>5</v>
      </c>
      <c r="F160" s="19" t="s">
        <v>97</v>
      </c>
      <c r="G160" s="10">
        <f t="shared" si="5"/>
        <v>0</v>
      </c>
    </row>
    <row r="161" spans="1:7" s="20" customFormat="1" ht="24" customHeight="1" x14ac:dyDescent="0.25">
      <c r="A161" s="21">
        <v>17</v>
      </c>
      <c r="B161" s="19" t="s">
        <v>312</v>
      </c>
      <c r="C161" s="19" t="s">
        <v>313</v>
      </c>
      <c r="D161" s="22"/>
      <c r="E161" s="22">
        <v>1</v>
      </c>
      <c r="F161" s="19" t="s">
        <v>97</v>
      </c>
      <c r="G161" s="10">
        <f t="shared" si="5"/>
        <v>0</v>
      </c>
    </row>
    <row r="162" spans="1:7" s="20" customFormat="1" ht="12.95" customHeight="1" x14ac:dyDescent="0.25">
      <c r="A162" s="21">
        <v>18</v>
      </c>
      <c r="B162" s="19" t="s">
        <v>314</v>
      </c>
      <c r="C162" s="19" t="s">
        <v>315</v>
      </c>
      <c r="D162" s="22"/>
      <c r="E162" s="22">
        <v>3</v>
      </c>
      <c r="F162" s="19" t="s">
        <v>97</v>
      </c>
      <c r="G162" s="10">
        <f t="shared" si="5"/>
        <v>0</v>
      </c>
    </row>
    <row r="163" spans="1:7" s="20" customFormat="1" ht="12.95" customHeight="1" x14ac:dyDescent="0.25">
      <c r="A163" s="21">
        <v>19</v>
      </c>
      <c r="B163" s="19" t="s">
        <v>316</v>
      </c>
      <c r="C163" s="19" t="s">
        <v>317</v>
      </c>
      <c r="D163" s="22"/>
      <c r="E163" s="22">
        <v>35</v>
      </c>
      <c r="F163" s="19" t="s">
        <v>97</v>
      </c>
      <c r="G163" s="10">
        <f t="shared" si="5"/>
        <v>0</v>
      </c>
    </row>
    <row r="164" spans="1:7" s="20" customFormat="1" ht="12.95" customHeight="1" x14ac:dyDescent="0.25">
      <c r="A164" s="21">
        <v>20</v>
      </c>
      <c r="B164" s="19" t="s">
        <v>318</v>
      </c>
      <c r="C164" s="19" t="s">
        <v>319</v>
      </c>
      <c r="D164" s="22"/>
      <c r="E164" s="22">
        <v>75</v>
      </c>
      <c r="F164" s="19" t="s">
        <v>97</v>
      </c>
      <c r="G164" s="10">
        <f t="shared" si="5"/>
        <v>0</v>
      </c>
    </row>
    <row r="165" spans="1:7" s="20" customFormat="1" ht="12.95" customHeight="1" x14ac:dyDescent="0.25">
      <c r="A165" s="21">
        <v>21</v>
      </c>
      <c r="B165" s="19" t="s">
        <v>320</v>
      </c>
      <c r="C165" s="19" t="s">
        <v>321</v>
      </c>
      <c r="D165" s="22"/>
      <c r="E165" s="22">
        <v>12</v>
      </c>
      <c r="F165" s="19" t="s">
        <v>97</v>
      </c>
      <c r="G165" s="10">
        <f t="shared" si="5"/>
        <v>0</v>
      </c>
    </row>
    <row r="166" spans="1:7" s="20" customFormat="1" ht="12.95" customHeight="1" x14ac:dyDescent="0.25">
      <c r="A166" s="21">
        <v>22</v>
      </c>
      <c r="B166" s="19" t="s">
        <v>322</v>
      </c>
      <c r="C166" s="19" t="s">
        <v>323</v>
      </c>
      <c r="D166" s="22"/>
      <c r="E166" s="22">
        <v>15</v>
      </c>
      <c r="F166" s="19" t="s">
        <v>97</v>
      </c>
      <c r="G166" s="10">
        <f t="shared" si="5"/>
        <v>0</v>
      </c>
    </row>
    <row r="167" spans="1:7" s="20" customFormat="1" ht="12.95" customHeight="1" x14ac:dyDescent="0.25">
      <c r="A167" s="21">
        <v>23</v>
      </c>
      <c r="B167" s="19" t="s">
        <v>324</v>
      </c>
      <c r="C167" s="19" t="s">
        <v>325</v>
      </c>
      <c r="D167" s="22"/>
      <c r="E167" s="22">
        <v>6</v>
      </c>
      <c r="F167" s="19" t="s">
        <v>97</v>
      </c>
      <c r="G167" s="10">
        <f t="shared" si="5"/>
        <v>0</v>
      </c>
    </row>
    <row r="168" spans="1:7" s="20" customFormat="1" ht="12.95" customHeight="1" x14ac:dyDescent="0.25">
      <c r="A168" s="21">
        <v>24</v>
      </c>
      <c r="B168" s="19" t="s">
        <v>326</v>
      </c>
      <c r="C168" s="19" t="s">
        <v>327</v>
      </c>
      <c r="D168" s="22"/>
      <c r="E168" s="22">
        <v>95</v>
      </c>
      <c r="F168" s="19" t="s">
        <v>97</v>
      </c>
      <c r="G168" s="10">
        <f t="shared" si="5"/>
        <v>0</v>
      </c>
    </row>
    <row r="169" spans="1:7" s="20" customFormat="1" ht="12.95" customHeight="1" x14ac:dyDescent="0.25">
      <c r="A169" s="21">
        <v>25</v>
      </c>
      <c r="B169" s="19" t="s">
        <v>328</v>
      </c>
      <c r="C169" s="19" t="s">
        <v>329</v>
      </c>
      <c r="D169" s="22"/>
      <c r="E169" s="22">
        <v>8</v>
      </c>
      <c r="F169" s="19" t="s">
        <v>97</v>
      </c>
      <c r="G169" s="10">
        <f t="shared" si="5"/>
        <v>0</v>
      </c>
    </row>
    <row r="170" spans="1:7" s="20" customFormat="1" ht="12.95" customHeight="1" x14ac:dyDescent="0.25">
      <c r="A170" s="21">
        <v>26</v>
      </c>
      <c r="B170" s="19" t="s">
        <v>330</v>
      </c>
      <c r="C170" s="19" t="s">
        <v>331</v>
      </c>
      <c r="D170" s="22"/>
      <c r="E170" s="22">
        <v>8</v>
      </c>
      <c r="F170" s="19" t="s">
        <v>97</v>
      </c>
      <c r="G170" s="10">
        <f t="shared" si="5"/>
        <v>0</v>
      </c>
    </row>
    <row r="171" spans="1:7" s="20" customFormat="1" ht="12.95" customHeight="1" x14ac:dyDescent="0.25">
      <c r="A171" s="21">
        <v>27</v>
      </c>
      <c r="B171" s="19" t="s">
        <v>332</v>
      </c>
      <c r="C171" s="19" t="s">
        <v>333</v>
      </c>
      <c r="D171" s="22"/>
      <c r="E171" s="22">
        <v>15</v>
      </c>
      <c r="F171" s="19" t="s">
        <v>97</v>
      </c>
      <c r="G171" s="10">
        <f t="shared" si="5"/>
        <v>0</v>
      </c>
    </row>
    <row r="172" spans="1:7" s="20" customFormat="1" ht="12.95" customHeight="1" x14ac:dyDescent="0.25">
      <c r="A172" s="21">
        <v>28</v>
      </c>
      <c r="B172" s="19" t="s">
        <v>334</v>
      </c>
      <c r="C172" s="19" t="s">
        <v>335</v>
      </c>
      <c r="D172" s="22"/>
      <c r="E172" s="22">
        <v>4</v>
      </c>
      <c r="F172" s="19" t="s">
        <v>97</v>
      </c>
      <c r="G172" s="10">
        <f t="shared" si="5"/>
        <v>0</v>
      </c>
    </row>
    <row r="173" spans="1:7" s="20" customFormat="1" ht="12.95" customHeight="1" x14ac:dyDescent="0.25">
      <c r="A173" s="21">
        <v>29</v>
      </c>
      <c r="B173" s="19" t="s">
        <v>336</v>
      </c>
      <c r="C173" s="19" t="s">
        <v>337</v>
      </c>
      <c r="D173" s="22"/>
      <c r="E173" s="22">
        <v>8</v>
      </c>
      <c r="F173" s="19" t="s">
        <v>97</v>
      </c>
      <c r="G173" s="10">
        <f t="shared" si="5"/>
        <v>0</v>
      </c>
    </row>
    <row r="174" spans="1:7" s="20" customFormat="1" ht="12.95" customHeight="1" x14ac:dyDescent="0.25">
      <c r="A174" s="21">
        <v>30</v>
      </c>
      <c r="B174" s="19" t="s">
        <v>338</v>
      </c>
      <c r="C174" s="19" t="s">
        <v>339</v>
      </c>
      <c r="D174" s="22"/>
      <c r="E174" s="22">
        <v>10</v>
      </c>
      <c r="F174" s="19" t="s">
        <v>97</v>
      </c>
      <c r="G174" s="10">
        <f t="shared" si="5"/>
        <v>0</v>
      </c>
    </row>
    <row r="175" spans="1:7" s="20" customFormat="1" ht="12.95" customHeight="1" x14ac:dyDescent="0.25">
      <c r="A175" s="21">
        <v>31</v>
      </c>
      <c r="B175" s="19" t="s">
        <v>340</v>
      </c>
      <c r="C175" s="19" t="s">
        <v>341</v>
      </c>
      <c r="D175" s="22"/>
      <c r="E175" s="22">
        <v>12</v>
      </c>
      <c r="F175" s="19" t="s">
        <v>97</v>
      </c>
      <c r="G175" s="10">
        <f t="shared" si="5"/>
        <v>0</v>
      </c>
    </row>
    <row r="176" spans="1:7" s="20" customFormat="1" ht="12.95" customHeight="1" x14ac:dyDescent="0.25">
      <c r="A176" s="21">
        <v>32</v>
      </c>
      <c r="B176" s="19" t="s">
        <v>342</v>
      </c>
      <c r="C176" s="19" t="s">
        <v>343</v>
      </c>
      <c r="D176" s="22"/>
      <c r="E176" s="22">
        <v>13</v>
      </c>
      <c r="F176" s="19" t="s">
        <v>97</v>
      </c>
      <c r="G176" s="10">
        <f t="shared" si="5"/>
        <v>0</v>
      </c>
    </row>
    <row r="177" spans="1:7" s="20" customFormat="1" ht="12.95" customHeight="1" x14ac:dyDescent="0.25">
      <c r="A177" s="21">
        <v>33</v>
      </c>
      <c r="B177" s="19" t="s">
        <v>344</v>
      </c>
      <c r="C177" s="19" t="s">
        <v>345</v>
      </c>
      <c r="D177" s="22"/>
      <c r="E177" s="22">
        <v>28</v>
      </c>
      <c r="F177" s="19" t="s">
        <v>97</v>
      </c>
      <c r="G177" s="10">
        <f t="shared" si="5"/>
        <v>0</v>
      </c>
    </row>
    <row r="178" spans="1:7" s="20" customFormat="1" ht="12.95" customHeight="1" x14ac:dyDescent="0.25">
      <c r="A178" s="21">
        <v>34</v>
      </c>
      <c r="B178" s="19" t="s">
        <v>346</v>
      </c>
      <c r="C178" s="19" t="s">
        <v>347</v>
      </c>
      <c r="D178" s="22"/>
      <c r="E178" s="22">
        <v>9</v>
      </c>
      <c r="F178" s="19" t="s">
        <v>97</v>
      </c>
      <c r="G178" s="10">
        <f t="shared" si="5"/>
        <v>0</v>
      </c>
    </row>
    <row r="179" spans="1:7" s="20" customFormat="1" ht="12.95" customHeight="1" x14ac:dyDescent="0.25">
      <c r="A179" s="21">
        <v>35</v>
      </c>
      <c r="B179" s="19" t="s">
        <v>348</v>
      </c>
      <c r="C179" s="19" t="s">
        <v>349</v>
      </c>
      <c r="D179" s="22"/>
      <c r="E179" s="22">
        <v>16</v>
      </c>
      <c r="F179" s="19" t="s">
        <v>97</v>
      </c>
      <c r="G179" s="10">
        <f t="shared" si="5"/>
        <v>0</v>
      </c>
    </row>
    <row r="180" spans="1:7" s="20" customFormat="1" ht="12.75" customHeight="1" x14ac:dyDescent="0.25">
      <c r="A180" s="21">
        <v>36</v>
      </c>
      <c r="B180" s="19" t="s">
        <v>350</v>
      </c>
      <c r="C180" s="19" t="s">
        <v>351</v>
      </c>
      <c r="D180" s="22"/>
      <c r="E180" s="22">
        <v>1</v>
      </c>
      <c r="F180" s="19" t="s">
        <v>97</v>
      </c>
      <c r="G180" s="10">
        <f t="shared" si="5"/>
        <v>0</v>
      </c>
    </row>
    <row r="181" spans="1:7" s="20" customFormat="1" ht="24" customHeight="1" x14ac:dyDescent="0.25">
      <c r="A181" s="21">
        <v>37</v>
      </c>
      <c r="B181" s="19" t="s">
        <v>352</v>
      </c>
      <c r="C181" s="19" t="s">
        <v>353</v>
      </c>
      <c r="D181" s="22"/>
      <c r="E181" s="22">
        <v>85</v>
      </c>
      <c r="F181" s="19" t="s">
        <v>97</v>
      </c>
      <c r="G181" s="10">
        <f t="shared" si="5"/>
        <v>0</v>
      </c>
    </row>
    <row r="182" spans="1:7" s="20" customFormat="1" ht="24" customHeight="1" x14ac:dyDescent="0.25">
      <c r="A182" s="21">
        <v>38</v>
      </c>
      <c r="B182" s="19" t="s">
        <v>354</v>
      </c>
      <c r="C182" s="19" t="s">
        <v>355</v>
      </c>
      <c r="D182" s="22"/>
      <c r="E182" s="22">
        <v>10</v>
      </c>
      <c r="F182" s="19" t="s">
        <v>97</v>
      </c>
      <c r="G182" s="10">
        <f t="shared" si="5"/>
        <v>0</v>
      </c>
    </row>
    <row r="183" spans="1:7" s="20" customFormat="1" ht="12.95" customHeight="1" x14ac:dyDescent="0.25">
      <c r="A183" s="21">
        <v>39</v>
      </c>
      <c r="B183" s="56">
        <v>1795</v>
      </c>
      <c r="C183" s="19" t="s">
        <v>516</v>
      </c>
      <c r="D183" s="22"/>
      <c r="E183" s="22">
        <v>2</v>
      </c>
      <c r="F183" s="19" t="s">
        <v>97</v>
      </c>
      <c r="G183" s="10">
        <f t="shared" si="5"/>
        <v>0</v>
      </c>
    </row>
    <row r="184" spans="1:7" s="20" customFormat="1" ht="24" customHeight="1" x14ac:dyDescent="0.25">
      <c r="A184" s="21">
        <v>40</v>
      </c>
      <c r="B184" s="19" t="s">
        <v>356</v>
      </c>
      <c r="C184" s="19" t="s">
        <v>357</v>
      </c>
      <c r="D184" s="22"/>
      <c r="E184" s="22">
        <v>9</v>
      </c>
      <c r="F184" s="19" t="s">
        <v>97</v>
      </c>
      <c r="G184" s="10">
        <f t="shared" si="5"/>
        <v>0</v>
      </c>
    </row>
    <row r="185" spans="1:7" s="20" customFormat="1" ht="12.95" customHeight="1" x14ac:dyDescent="0.25">
      <c r="A185" s="21">
        <v>41</v>
      </c>
      <c r="B185" s="19" t="s">
        <v>356</v>
      </c>
      <c r="C185" s="19" t="s">
        <v>358</v>
      </c>
      <c r="D185" s="22"/>
      <c r="E185" s="22">
        <v>7</v>
      </c>
      <c r="F185" s="19" t="s">
        <v>97</v>
      </c>
      <c r="G185" s="10">
        <f t="shared" si="5"/>
        <v>0</v>
      </c>
    </row>
    <row r="186" spans="1:7" s="20" customFormat="1" ht="12.95" customHeight="1" x14ac:dyDescent="0.25">
      <c r="A186" s="21">
        <v>42</v>
      </c>
      <c r="B186" s="19" t="s">
        <v>359</v>
      </c>
      <c r="C186" s="19" t="s">
        <v>360</v>
      </c>
      <c r="D186" s="22"/>
      <c r="E186" s="22">
        <v>18</v>
      </c>
      <c r="F186" s="19" t="s">
        <v>97</v>
      </c>
      <c r="G186" s="10">
        <f t="shared" si="5"/>
        <v>0</v>
      </c>
    </row>
    <row r="187" spans="1:7" s="20" customFormat="1" ht="12.95" customHeight="1" x14ac:dyDescent="0.25">
      <c r="A187" s="21">
        <v>43</v>
      </c>
      <c r="B187" s="19" t="s">
        <v>361</v>
      </c>
      <c r="C187" s="19" t="s">
        <v>362</v>
      </c>
      <c r="D187" s="22"/>
      <c r="E187" s="22">
        <v>80</v>
      </c>
      <c r="F187" s="19" t="s">
        <v>46</v>
      </c>
      <c r="G187" s="10">
        <f t="shared" si="5"/>
        <v>0</v>
      </c>
    </row>
    <row r="188" spans="1:7" s="20" customFormat="1" ht="12.95" customHeight="1" x14ac:dyDescent="0.25">
      <c r="A188" s="21">
        <v>44</v>
      </c>
      <c r="B188" s="19" t="s">
        <v>363</v>
      </c>
      <c r="C188" s="19" t="s">
        <v>364</v>
      </c>
      <c r="D188" s="22"/>
      <c r="E188" s="22">
        <v>150</v>
      </c>
      <c r="F188" s="19" t="s">
        <v>46</v>
      </c>
      <c r="G188" s="10">
        <f t="shared" si="5"/>
        <v>0</v>
      </c>
    </row>
    <row r="189" spans="1:7" s="20" customFormat="1" ht="12.95" customHeight="1" x14ac:dyDescent="0.25">
      <c r="A189" s="21">
        <v>45</v>
      </c>
      <c r="B189" s="19" t="s">
        <v>365</v>
      </c>
      <c r="C189" s="19" t="s">
        <v>366</v>
      </c>
      <c r="D189" s="22"/>
      <c r="E189" s="22">
        <v>860</v>
      </c>
      <c r="F189" s="19" t="s">
        <v>46</v>
      </c>
      <c r="G189" s="10">
        <f t="shared" si="5"/>
        <v>0</v>
      </c>
    </row>
    <row r="190" spans="1:7" s="20" customFormat="1" ht="12.95" customHeight="1" x14ac:dyDescent="0.25">
      <c r="A190" s="21">
        <v>46</v>
      </c>
      <c r="B190" s="19" t="s">
        <v>367</v>
      </c>
      <c r="C190" s="19" t="s">
        <v>368</v>
      </c>
      <c r="D190" s="22"/>
      <c r="E190" s="22">
        <v>240</v>
      </c>
      <c r="F190" s="19" t="s">
        <v>46</v>
      </c>
      <c r="G190" s="10">
        <f t="shared" si="5"/>
        <v>0</v>
      </c>
    </row>
    <row r="191" spans="1:7" s="20" customFormat="1" ht="12.95" customHeight="1" x14ac:dyDescent="0.25">
      <c r="A191" s="21">
        <v>47</v>
      </c>
      <c r="B191" s="19" t="s">
        <v>369</v>
      </c>
      <c r="C191" s="19" t="s">
        <v>370</v>
      </c>
      <c r="D191" s="22"/>
      <c r="E191" s="22">
        <v>960</v>
      </c>
      <c r="F191" s="19" t="s">
        <v>46</v>
      </c>
      <c r="G191" s="10">
        <f t="shared" si="5"/>
        <v>0</v>
      </c>
    </row>
    <row r="192" spans="1:7" s="20" customFormat="1" ht="12.95" customHeight="1" x14ac:dyDescent="0.25">
      <c r="A192" s="21">
        <v>48</v>
      </c>
      <c r="B192" s="19" t="s">
        <v>371</v>
      </c>
      <c r="C192" s="19" t="s">
        <v>372</v>
      </c>
      <c r="D192" s="22"/>
      <c r="E192" s="22">
        <v>90</v>
      </c>
      <c r="F192" s="19" t="s">
        <v>46</v>
      </c>
      <c r="G192" s="10">
        <f t="shared" si="5"/>
        <v>0</v>
      </c>
    </row>
    <row r="193" spans="1:7" s="20" customFormat="1" ht="12.95" customHeight="1" x14ac:dyDescent="0.25">
      <c r="A193" s="21">
        <v>49</v>
      </c>
      <c r="B193" s="19" t="s">
        <v>373</v>
      </c>
      <c r="C193" s="19" t="s">
        <v>374</v>
      </c>
      <c r="D193" s="22"/>
      <c r="E193" s="22">
        <v>40</v>
      </c>
      <c r="F193" s="19" t="s">
        <v>46</v>
      </c>
      <c r="G193" s="10">
        <f t="shared" si="5"/>
        <v>0</v>
      </c>
    </row>
    <row r="194" spans="1:7" s="20" customFormat="1" ht="12.95" customHeight="1" x14ac:dyDescent="0.25">
      <c r="A194" s="21">
        <v>50</v>
      </c>
      <c r="B194" s="19" t="s">
        <v>375</v>
      </c>
      <c r="C194" s="19" t="s">
        <v>376</v>
      </c>
      <c r="D194" s="22"/>
      <c r="E194" s="22">
        <v>30</v>
      </c>
      <c r="F194" s="19" t="s">
        <v>46</v>
      </c>
      <c r="G194" s="10">
        <f t="shared" si="5"/>
        <v>0</v>
      </c>
    </row>
    <row r="195" spans="1:7" s="20" customFormat="1" ht="12.95" customHeight="1" x14ac:dyDescent="0.25">
      <c r="A195" s="21">
        <v>51</v>
      </c>
      <c r="B195" s="19" t="s">
        <v>377</v>
      </c>
      <c r="C195" s="19" t="s">
        <v>378</v>
      </c>
      <c r="D195" s="22"/>
      <c r="E195" s="22">
        <v>2000</v>
      </c>
      <c r="F195" s="19" t="s">
        <v>46</v>
      </c>
      <c r="G195" s="10">
        <f t="shared" si="5"/>
        <v>0</v>
      </c>
    </row>
    <row r="196" spans="1:7" s="20" customFormat="1" ht="12.95" customHeight="1" x14ac:dyDescent="0.25">
      <c r="A196" s="21">
        <v>52</v>
      </c>
      <c r="B196" s="19" t="s">
        <v>379</v>
      </c>
      <c r="C196" s="19" t="s">
        <v>380</v>
      </c>
      <c r="D196" s="22"/>
      <c r="E196" s="22">
        <v>160</v>
      </c>
      <c r="F196" s="19" t="s">
        <v>46</v>
      </c>
      <c r="G196" s="10">
        <f t="shared" si="5"/>
        <v>0</v>
      </c>
    </row>
    <row r="197" spans="1:7" s="20" customFormat="1" ht="24" customHeight="1" x14ac:dyDescent="0.25">
      <c r="A197" s="21">
        <v>53</v>
      </c>
      <c r="B197" s="19" t="s">
        <v>381</v>
      </c>
      <c r="C197" s="19" t="s">
        <v>382</v>
      </c>
      <c r="D197" s="22"/>
      <c r="E197" s="22">
        <v>1</v>
      </c>
      <c r="F197" s="19" t="s">
        <v>97</v>
      </c>
      <c r="G197" s="10">
        <f t="shared" si="5"/>
        <v>0</v>
      </c>
    </row>
    <row r="198" spans="1:7" s="20" customFormat="1" ht="12.95" customHeight="1" x14ac:dyDescent="0.25">
      <c r="A198" s="21">
        <v>54</v>
      </c>
      <c r="B198" s="19" t="s">
        <v>383</v>
      </c>
      <c r="C198" s="19" t="s">
        <v>384</v>
      </c>
      <c r="D198" s="22"/>
      <c r="E198" s="22">
        <v>2</v>
      </c>
      <c r="F198" s="19" t="s">
        <v>97</v>
      </c>
      <c r="G198" s="10">
        <f t="shared" si="5"/>
        <v>0</v>
      </c>
    </row>
    <row r="199" spans="1:7" s="20" customFormat="1" ht="24" customHeight="1" x14ac:dyDescent="0.25">
      <c r="A199" s="21">
        <v>55</v>
      </c>
      <c r="B199" s="19" t="s">
        <v>385</v>
      </c>
      <c r="C199" s="19" t="s">
        <v>386</v>
      </c>
      <c r="D199" s="22"/>
      <c r="E199" s="22">
        <v>1</v>
      </c>
      <c r="F199" s="19" t="s">
        <v>97</v>
      </c>
      <c r="G199" s="10">
        <f t="shared" si="5"/>
        <v>0</v>
      </c>
    </row>
    <row r="200" spans="1:7" s="20" customFormat="1" ht="24" customHeight="1" x14ac:dyDescent="0.25">
      <c r="A200" s="21">
        <v>56</v>
      </c>
      <c r="B200" s="19" t="s">
        <v>387</v>
      </c>
      <c r="C200" s="19" t="s">
        <v>388</v>
      </c>
      <c r="D200" s="22"/>
      <c r="E200" s="22">
        <v>1</v>
      </c>
      <c r="F200" s="19" t="s">
        <v>97</v>
      </c>
      <c r="G200" s="10">
        <f t="shared" si="5"/>
        <v>0</v>
      </c>
    </row>
    <row r="201" spans="1:7" s="20" customFormat="1" ht="12.95" customHeight="1" x14ac:dyDescent="0.25">
      <c r="A201" s="21">
        <v>57</v>
      </c>
      <c r="B201" s="19" t="s">
        <v>389</v>
      </c>
      <c r="C201" s="19" t="s">
        <v>390</v>
      </c>
      <c r="D201" s="22"/>
      <c r="E201" s="22">
        <v>1</v>
      </c>
      <c r="F201" s="19" t="s">
        <v>97</v>
      </c>
      <c r="G201" s="10">
        <f t="shared" si="5"/>
        <v>0</v>
      </c>
    </row>
    <row r="202" spans="1:7" s="20" customFormat="1" ht="24" customHeight="1" x14ac:dyDescent="0.25">
      <c r="A202" s="21">
        <v>58</v>
      </c>
      <c r="B202" s="19" t="s">
        <v>391</v>
      </c>
      <c r="C202" s="19" t="s">
        <v>392</v>
      </c>
      <c r="D202" s="22"/>
      <c r="E202" s="22">
        <v>1</v>
      </c>
      <c r="F202" s="19" t="s">
        <v>97</v>
      </c>
      <c r="G202" s="10">
        <f t="shared" si="5"/>
        <v>0</v>
      </c>
    </row>
    <row r="203" spans="1:7" s="20" customFormat="1" ht="24" customHeight="1" x14ac:dyDescent="0.25">
      <c r="A203" s="21">
        <v>59</v>
      </c>
      <c r="B203" s="19" t="s">
        <v>393</v>
      </c>
      <c r="C203" s="19" t="s">
        <v>394</v>
      </c>
      <c r="D203" s="22"/>
      <c r="E203" s="22">
        <v>1</v>
      </c>
      <c r="F203" s="19" t="s">
        <v>97</v>
      </c>
      <c r="G203" s="10">
        <f t="shared" si="5"/>
        <v>0</v>
      </c>
    </row>
    <row r="204" spans="1:7" s="20" customFormat="1" ht="12.95" customHeight="1" x14ac:dyDescent="0.25">
      <c r="A204" s="21">
        <v>60</v>
      </c>
      <c r="B204" s="19" t="s">
        <v>395</v>
      </c>
      <c r="C204" s="19" t="s">
        <v>396</v>
      </c>
      <c r="D204" s="22"/>
      <c r="E204" s="22">
        <v>1</v>
      </c>
      <c r="F204" s="19" t="s">
        <v>97</v>
      </c>
      <c r="G204" s="10">
        <f t="shared" si="5"/>
        <v>0</v>
      </c>
    </row>
    <row r="205" spans="1:7" s="20" customFormat="1" ht="12.95" customHeight="1" x14ac:dyDescent="0.25">
      <c r="A205" s="21">
        <v>61</v>
      </c>
      <c r="B205" s="19" t="s">
        <v>397</v>
      </c>
      <c r="C205" s="19" t="s">
        <v>398</v>
      </c>
      <c r="D205" s="22"/>
      <c r="E205" s="22">
        <v>2</v>
      </c>
      <c r="F205" s="19" t="s">
        <v>97</v>
      </c>
      <c r="G205" s="10">
        <f t="shared" si="5"/>
        <v>0</v>
      </c>
    </row>
    <row r="206" spans="1:7" s="20" customFormat="1" ht="12.95" customHeight="1" x14ac:dyDescent="0.25">
      <c r="A206" s="21">
        <v>62</v>
      </c>
      <c r="B206" s="19" t="s">
        <v>399</v>
      </c>
      <c r="C206" s="19" t="s">
        <v>400</v>
      </c>
      <c r="D206" s="22"/>
      <c r="E206" s="22">
        <v>6</v>
      </c>
      <c r="F206" s="19" t="s">
        <v>97</v>
      </c>
      <c r="G206" s="10">
        <f t="shared" si="5"/>
        <v>0</v>
      </c>
    </row>
    <row r="207" spans="1:7" s="20" customFormat="1" ht="12.95" customHeight="1" x14ac:dyDescent="0.25">
      <c r="A207" s="21">
        <v>63</v>
      </c>
      <c r="B207" s="19" t="s">
        <v>401</v>
      </c>
      <c r="C207" s="19" t="s">
        <v>402</v>
      </c>
      <c r="D207" s="22"/>
      <c r="E207" s="22">
        <v>1</v>
      </c>
      <c r="F207" s="19" t="s">
        <v>97</v>
      </c>
      <c r="G207" s="10">
        <f t="shared" si="5"/>
        <v>0</v>
      </c>
    </row>
    <row r="208" spans="1:7" s="20" customFormat="1" ht="12.95" customHeight="1" x14ac:dyDescent="0.25">
      <c r="A208" s="21">
        <v>64</v>
      </c>
      <c r="B208" s="19" t="s">
        <v>403</v>
      </c>
      <c r="C208" s="19" t="s">
        <v>404</v>
      </c>
      <c r="D208" s="22"/>
      <c r="E208" s="22">
        <v>6</v>
      </c>
      <c r="F208" s="19" t="s">
        <v>97</v>
      </c>
      <c r="G208" s="10">
        <f t="shared" si="5"/>
        <v>0</v>
      </c>
    </row>
    <row r="209" spans="1:7" s="20" customFormat="1" ht="36" customHeight="1" x14ac:dyDescent="0.25">
      <c r="A209" s="21">
        <v>65</v>
      </c>
      <c r="B209" s="19" t="s">
        <v>405</v>
      </c>
      <c r="C209" s="19" t="s">
        <v>406</v>
      </c>
      <c r="D209" s="22"/>
      <c r="E209" s="22">
        <v>3</v>
      </c>
      <c r="F209" s="19" t="s">
        <v>97</v>
      </c>
      <c r="G209" s="10">
        <f t="shared" si="5"/>
        <v>0</v>
      </c>
    </row>
    <row r="210" spans="1:7" s="20" customFormat="1" ht="36" customHeight="1" x14ac:dyDescent="0.25">
      <c r="A210" s="21">
        <v>66</v>
      </c>
      <c r="B210" s="19" t="s">
        <v>407</v>
      </c>
      <c r="C210" s="19" t="s">
        <v>408</v>
      </c>
      <c r="D210" s="22"/>
      <c r="E210" s="22">
        <v>36</v>
      </c>
      <c r="F210" s="19" t="s">
        <v>97</v>
      </c>
      <c r="G210" s="10">
        <f t="shared" ref="G210:G243" si="6">D210*E210</f>
        <v>0</v>
      </c>
    </row>
    <row r="211" spans="1:7" s="20" customFormat="1" ht="36" customHeight="1" x14ac:dyDescent="0.25">
      <c r="A211" s="21">
        <v>67</v>
      </c>
      <c r="B211" s="19" t="s">
        <v>409</v>
      </c>
      <c r="C211" s="19" t="s">
        <v>410</v>
      </c>
      <c r="D211" s="22"/>
      <c r="E211" s="22">
        <v>12</v>
      </c>
      <c r="F211" s="19" t="s">
        <v>97</v>
      </c>
      <c r="G211" s="10">
        <f t="shared" si="6"/>
        <v>0</v>
      </c>
    </row>
    <row r="212" spans="1:7" s="20" customFormat="1" ht="36" customHeight="1" x14ac:dyDescent="0.25">
      <c r="A212" s="21">
        <v>68</v>
      </c>
      <c r="B212" s="19" t="s">
        <v>411</v>
      </c>
      <c r="C212" s="19" t="s">
        <v>412</v>
      </c>
      <c r="D212" s="22"/>
      <c r="E212" s="22">
        <v>11</v>
      </c>
      <c r="F212" s="19" t="s">
        <v>97</v>
      </c>
      <c r="G212" s="10">
        <f t="shared" si="6"/>
        <v>0</v>
      </c>
    </row>
    <row r="213" spans="1:7" s="20" customFormat="1" ht="36" customHeight="1" x14ac:dyDescent="0.25">
      <c r="A213" s="21">
        <v>69</v>
      </c>
      <c r="B213" s="19" t="s">
        <v>413</v>
      </c>
      <c r="C213" s="19" t="s">
        <v>414</v>
      </c>
      <c r="D213" s="22"/>
      <c r="E213" s="22">
        <v>11</v>
      </c>
      <c r="F213" s="19" t="s">
        <v>97</v>
      </c>
      <c r="G213" s="10">
        <f t="shared" si="6"/>
        <v>0</v>
      </c>
    </row>
    <row r="214" spans="1:7" s="20" customFormat="1" ht="36" customHeight="1" x14ac:dyDescent="0.25">
      <c r="A214" s="21">
        <v>70</v>
      </c>
      <c r="B214" s="19" t="s">
        <v>415</v>
      </c>
      <c r="C214" s="19" t="s">
        <v>416</v>
      </c>
      <c r="D214" s="22"/>
      <c r="E214" s="22">
        <v>11</v>
      </c>
      <c r="F214" s="19" t="s">
        <v>97</v>
      </c>
      <c r="G214" s="10">
        <f t="shared" si="6"/>
        <v>0</v>
      </c>
    </row>
    <row r="215" spans="1:7" s="20" customFormat="1" ht="36" customHeight="1" x14ac:dyDescent="0.25">
      <c r="A215" s="21">
        <v>71</v>
      </c>
      <c r="B215" s="19" t="s">
        <v>417</v>
      </c>
      <c r="C215" s="19" t="s">
        <v>418</v>
      </c>
      <c r="D215" s="22"/>
      <c r="E215" s="22">
        <v>8</v>
      </c>
      <c r="F215" s="19" t="s">
        <v>97</v>
      </c>
      <c r="G215" s="10">
        <f t="shared" si="6"/>
        <v>0</v>
      </c>
    </row>
    <row r="216" spans="1:7" s="20" customFormat="1" ht="36" customHeight="1" x14ac:dyDescent="0.25">
      <c r="A216" s="21">
        <v>72</v>
      </c>
      <c r="B216" s="19" t="s">
        <v>419</v>
      </c>
      <c r="C216" s="19" t="s">
        <v>420</v>
      </c>
      <c r="D216" s="22"/>
      <c r="E216" s="22">
        <v>10</v>
      </c>
      <c r="F216" s="19" t="s">
        <v>97</v>
      </c>
      <c r="G216" s="10">
        <f t="shared" si="6"/>
        <v>0</v>
      </c>
    </row>
    <row r="217" spans="1:7" s="20" customFormat="1" ht="12.95" customHeight="1" x14ac:dyDescent="0.25">
      <c r="A217" s="21">
        <v>73</v>
      </c>
      <c r="B217" s="19" t="s">
        <v>421</v>
      </c>
      <c r="C217" s="19" t="s">
        <v>422</v>
      </c>
      <c r="D217" s="22"/>
      <c r="E217" s="22">
        <v>14</v>
      </c>
      <c r="F217" s="19" t="s">
        <v>97</v>
      </c>
      <c r="G217" s="10">
        <f t="shared" si="6"/>
        <v>0</v>
      </c>
    </row>
    <row r="218" spans="1:7" s="20" customFormat="1" ht="24" customHeight="1" x14ac:dyDescent="0.25">
      <c r="A218" s="21">
        <v>74</v>
      </c>
      <c r="B218" s="19" t="s">
        <v>423</v>
      </c>
      <c r="C218" s="19" t="s">
        <v>424</v>
      </c>
      <c r="D218" s="22"/>
      <c r="E218" s="22">
        <v>1</v>
      </c>
      <c r="F218" s="19" t="s">
        <v>97</v>
      </c>
      <c r="G218" s="10">
        <f t="shared" si="6"/>
        <v>0</v>
      </c>
    </row>
    <row r="219" spans="1:7" s="20" customFormat="1" ht="12.95" customHeight="1" x14ac:dyDescent="0.25">
      <c r="A219" s="21">
        <v>75</v>
      </c>
      <c r="B219" s="19" t="s">
        <v>425</v>
      </c>
      <c r="C219" s="19" t="s">
        <v>426</v>
      </c>
      <c r="D219" s="22"/>
      <c r="E219" s="22">
        <v>1</v>
      </c>
      <c r="F219" s="19" t="s">
        <v>97</v>
      </c>
      <c r="G219" s="10">
        <f t="shared" si="6"/>
        <v>0</v>
      </c>
    </row>
    <row r="220" spans="1:7" s="20" customFormat="1" ht="12.95" customHeight="1" x14ac:dyDescent="0.25">
      <c r="A220" s="21">
        <v>76</v>
      </c>
      <c r="B220" s="56">
        <v>35702</v>
      </c>
      <c r="C220" s="19" t="s">
        <v>513</v>
      </c>
      <c r="D220" s="22"/>
      <c r="E220" s="22">
        <v>1</v>
      </c>
      <c r="F220" s="19" t="s">
        <v>97</v>
      </c>
      <c r="G220" s="10">
        <f t="shared" ref="G220" si="7">D220*E220</f>
        <v>0</v>
      </c>
    </row>
    <row r="221" spans="1:7" s="20" customFormat="1" ht="12.95" customHeight="1" x14ac:dyDescent="0.25">
      <c r="A221" s="21">
        <v>77</v>
      </c>
      <c r="B221" s="19" t="s">
        <v>427</v>
      </c>
      <c r="C221" s="19" t="s">
        <v>428</v>
      </c>
      <c r="D221" s="22"/>
      <c r="E221" s="22">
        <v>1</v>
      </c>
      <c r="F221" s="19" t="s">
        <v>97</v>
      </c>
      <c r="G221" s="10">
        <f t="shared" si="6"/>
        <v>0</v>
      </c>
    </row>
    <row r="222" spans="1:7" s="20" customFormat="1" ht="24" customHeight="1" x14ac:dyDescent="0.25">
      <c r="A222" s="21">
        <v>78</v>
      </c>
      <c r="B222" s="19" t="s">
        <v>429</v>
      </c>
      <c r="C222" s="19" t="s">
        <v>430</v>
      </c>
      <c r="D222" s="22"/>
      <c r="E222" s="22">
        <v>8</v>
      </c>
      <c r="F222" s="19" t="s">
        <v>97</v>
      </c>
      <c r="G222" s="10">
        <f t="shared" si="6"/>
        <v>0</v>
      </c>
    </row>
    <row r="223" spans="1:7" s="20" customFormat="1" ht="12.95" customHeight="1" x14ac:dyDescent="0.25">
      <c r="A223" s="21">
        <v>79</v>
      </c>
      <c r="B223" s="19" t="s">
        <v>431</v>
      </c>
      <c r="C223" s="19" t="s">
        <v>432</v>
      </c>
      <c r="D223" s="22"/>
      <c r="E223" s="22">
        <v>8</v>
      </c>
      <c r="F223" s="19" t="s">
        <v>97</v>
      </c>
      <c r="G223" s="10">
        <f t="shared" si="6"/>
        <v>0</v>
      </c>
    </row>
    <row r="224" spans="1:7" s="20" customFormat="1" ht="12.95" customHeight="1" x14ac:dyDescent="0.25">
      <c r="A224" s="21">
        <v>80</v>
      </c>
      <c r="B224" s="19" t="s">
        <v>433</v>
      </c>
      <c r="C224" s="19" t="s">
        <v>434</v>
      </c>
      <c r="D224" s="22"/>
      <c r="E224" s="22">
        <v>1</v>
      </c>
      <c r="F224" s="19" t="s">
        <v>97</v>
      </c>
      <c r="G224" s="10">
        <f t="shared" si="6"/>
        <v>0</v>
      </c>
    </row>
    <row r="225" spans="1:7" s="20" customFormat="1" ht="12.95" customHeight="1" x14ac:dyDescent="0.25">
      <c r="A225" s="21">
        <v>81</v>
      </c>
      <c r="B225" s="19" t="s">
        <v>435</v>
      </c>
      <c r="C225" s="19" t="s">
        <v>436</v>
      </c>
      <c r="D225" s="22"/>
      <c r="E225" s="22">
        <v>1</v>
      </c>
      <c r="F225" s="19" t="s">
        <v>97</v>
      </c>
      <c r="G225" s="10">
        <f t="shared" si="6"/>
        <v>0</v>
      </c>
    </row>
    <row r="226" spans="1:7" s="20" customFormat="1" ht="48" customHeight="1" x14ac:dyDescent="0.25">
      <c r="A226" s="21">
        <v>82</v>
      </c>
      <c r="B226" s="19" t="s">
        <v>437</v>
      </c>
      <c r="C226" s="19" t="s">
        <v>438</v>
      </c>
      <c r="D226" s="22"/>
      <c r="E226" s="22">
        <v>1</v>
      </c>
      <c r="F226" s="19" t="s">
        <v>97</v>
      </c>
      <c r="G226" s="10">
        <f t="shared" si="6"/>
        <v>0</v>
      </c>
    </row>
    <row r="227" spans="1:7" s="20" customFormat="1" ht="12.95" customHeight="1" x14ac:dyDescent="0.25">
      <c r="A227" s="21">
        <v>83</v>
      </c>
      <c r="B227" s="19" t="s">
        <v>439</v>
      </c>
      <c r="C227" s="19" t="s">
        <v>440</v>
      </c>
      <c r="D227" s="22"/>
      <c r="E227" s="22">
        <v>1</v>
      </c>
      <c r="F227" s="19" t="s">
        <v>97</v>
      </c>
      <c r="G227" s="10">
        <f t="shared" si="6"/>
        <v>0</v>
      </c>
    </row>
    <row r="228" spans="1:7" s="20" customFormat="1" ht="24" customHeight="1" x14ac:dyDescent="0.25">
      <c r="A228" s="21">
        <v>84</v>
      </c>
      <c r="B228" s="19" t="s">
        <v>441</v>
      </c>
      <c r="C228" s="19" t="s">
        <v>442</v>
      </c>
      <c r="D228" s="22"/>
      <c r="E228" s="22">
        <v>1</v>
      </c>
      <c r="F228" s="19" t="s">
        <v>97</v>
      </c>
      <c r="G228" s="10">
        <f t="shared" si="6"/>
        <v>0</v>
      </c>
    </row>
    <row r="229" spans="1:7" s="20" customFormat="1" ht="12.95" customHeight="1" x14ac:dyDescent="0.25">
      <c r="A229" s="21">
        <v>85</v>
      </c>
      <c r="B229" s="19" t="s">
        <v>443</v>
      </c>
      <c r="C229" s="19" t="s">
        <v>444</v>
      </c>
      <c r="D229" s="22"/>
      <c r="E229" s="22">
        <v>1</v>
      </c>
      <c r="F229" s="19" t="s">
        <v>97</v>
      </c>
      <c r="G229" s="10">
        <f t="shared" si="6"/>
        <v>0</v>
      </c>
    </row>
    <row r="230" spans="1:7" s="20" customFormat="1" ht="24" customHeight="1" x14ac:dyDescent="0.25">
      <c r="A230" s="21">
        <v>86</v>
      </c>
      <c r="B230" s="19" t="s">
        <v>445</v>
      </c>
      <c r="C230" s="19" t="s">
        <v>446</v>
      </c>
      <c r="D230" s="22"/>
      <c r="E230" s="22">
        <v>1</v>
      </c>
      <c r="F230" s="19" t="s">
        <v>97</v>
      </c>
      <c r="G230" s="10">
        <f t="shared" si="6"/>
        <v>0</v>
      </c>
    </row>
    <row r="231" spans="1:7" s="20" customFormat="1" ht="12.95" customHeight="1" x14ac:dyDescent="0.25">
      <c r="A231" s="21">
        <v>87</v>
      </c>
      <c r="B231" s="19" t="s">
        <v>447</v>
      </c>
      <c r="C231" s="19" t="s">
        <v>448</v>
      </c>
      <c r="D231" s="22"/>
      <c r="E231" s="22">
        <v>3</v>
      </c>
      <c r="F231" s="19" t="s">
        <v>97</v>
      </c>
      <c r="G231" s="10">
        <f t="shared" si="6"/>
        <v>0</v>
      </c>
    </row>
    <row r="232" spans="1:7" s="20" customFormat="1" ht="24" customHeight="1" x14ac:dyDescent="0.25">
      <c r="A232" s="21">
        <v>88</v>
      </c>
      <c r="B232" s="19" t="s">
        <v>449</v>
      </c>
      <c r="C232" s="19" t="s">
        <v>450</v>
      </c>
      <c r="D232" s="22"/>
      <c r="E232" s="22">
        <v>3</v>
      </c>
      <c r="F232" s="19" t="s">
        <v>97</v>
      </c>
      <c r="G232" s="10">
        <f t="shared" si="6"/>
        <v>0</v>
      </c>
    </row>
    <row r="233" spans="1:7" s="20" customFormat="1" ht="24" customHeight="1" x14ac:dyDescent="0.25">
      <c r="A233" s="21">
        <v>89</v>
      </c>
      <c r="B233" s="19" t="s">
        <v>451</v>
      </c>
      <c r="C233" s="19" t="s">
        <v>452</v>
      </c>
      <c r="D233" s="22"/>
      <c r="E233" s="22">
        <v>3</v>
      </c>
      <c r="F233" s="19" t="s">
        <v>97</v>
      </c>
      <c r="G233" s="10">
        <f t="shared" si="6"/>
        <v>0</v>
      </c>
    </row>
    <row r="234" spans="1:7" s="20" customFormat="1" ht="24" customHeight="1" x14ac:dyDescent="0.25">
      <c r="A234" s="21">
        <v>90</v>
      </c>
      <c r="B234" s="19" t="s">
        <v>451</v>
      </c>
      <c r="C234" s="19" t="s">
        <v>453</v>
      </c>
      <c r="D234" s="22"/>
      <c r="E234" s="22">
        <v>1</v>
      </c>
      <c r="F234" s="19" t="s">
        <v>97</v>
      </c>
      <c r="G234" s="10">
        <f t="shared" si="6"/>
        <v>0</v>
      </c>
    </row>
    <row r="235" spans="1:7" s="20" customFormat="1" ht="24" customHeight="1" x14ac:dyDescent="0.25">
      <c r="A235" s="21">
        <v>91</v>
      </c>
      <c r="B235" s="19" t="s">
        <v>454</v>
      </c>
      <c r="C235" s="19" t="s">
        <v>455</v>
      </c>
      <c r="D235" s="22"/>
      <c r="E235" s="22">
        <v>1</v>
      </c>
      <c r="F235" s="19" t="s">
        <v>97</v>
      </c>
      <c r="G235" s="10">
        <f t="shared" si="6"/>
        <v>0</v>
      </c>
    </row>
    <row r="236" spans="1:7" s="20" customFormat="1" ht="24" customHeight="1" x14ac:dyDescent="0.25">
      <c r="A236" s="21">
        <v>92</v>
      </c>
      <c r="B236" s="19" t="s">
        <v>456</v>
      </c>
      <c r="C236" s="19" t="s">
        <v>457</v>
      </c>
      <c r="D236" s="22"/>
      <c r="E236" s="22">
        <v>3</v>
      </c>
      <c r="F236" s="19" t="s">
        <v>97</v>
      </c>
      <c r="G236" s="10">
        <f t="shared" si="6"/>
        <v>0</v>
      </c>
    </row>
    <row r="237" spans="1:7" s="20" customFormat="1" ht="12.95" customHeight="1" x14ac:dyDescent="0.25">
      <c r="A237" s="21">
        <v>93</v>
      </c>
      <c r="B237" s="19" t="s">
        <v>458</v>
      </c>
      <c r="C237" s="19" t="s">
        <v>459</v>
      </c>
      <c r="D237" s="22"/>
      <c r="E237" s="22">
        <v>1</v>
      </c>
      <c r="F237" s="19" t="s">
        <v>97</v>
      </c>
      <c r="G237" s="10">
        <f t="shared" si="6"/>
        <v>0</v>
      </c>
    </row>
    <row r="238" spans="1:7" s="20" customFormat="1" ht="12.95" customHeight="1" x14ac:dyDescent="0.25">
      <c r="A238" s="21">
        <v>94</v>
      </c>
      <c r="B238" s="19" t="s">
        <v>460</v>
      </c>
      <c r="C238" s="19" t="s">
        <v>461</v>
      </c>
      <c r="D238" s="22"/>
      <c r="E238" s="22">
        <v>1</v>
      </c>
      <c r="F238" s="19" t="s">
        <v>97</v>
      </c>
      <c r="G238" s="10">
        <f t="shared" si="6"/>
        <v>0</v>
      </c>
    </row>
    <row r="239" spans="1:7" s="20" customFormat="1" ht="12.95" customHeight="1" x14ac:dyDescent="0.25">
      <c r="A239" s="21">
        <v>95</v>
      </c>
      <c r="B239" s="19" t="s">
        <v>462</v>
      </c>
      <c r="C239" s="19" t="s">
        <v>463</v>
      </c>
      <c r="D239" s="22"/>
      <c r="E239" s="22">
        <v>1</v>
      </c>
      <c r="F239" s="19" t="s">
        <v>97</v>
      </c>
      <c r="G239" s="10">
        <f t="shared" si="6"/>
        <v>0</v>
      </c>
    </row>
    <row r="240" spans="1:7" s="20" customFormat="1" ht="12.95" customHeight="1" x14ac:dyDescent="0.25">
      <c r="A240" s="21">
        <v>96</v>
      </c>
      <c r="B240" s="19" t="s">
        <v>464</v>
      </c>
      <c r="C240" s="19" t="s">
        <v>465</v>
      </c>
      <c r="D240" s="22"/>
      <c r="E240" s="22">
        <v>3</v>
      </c>
      <c r="F240" s="19" t="s">
        <v>97</v>
      </c>
      <c r="G240" s="10">
        <f t="shared" si="6"/>
        <v>0</v>
      </c>
    </row>
    <row r="241" spans="1:10" s="20" customFormat="1" ht="12.95" customHeight="1" x14ac:dyDescent="0.25">
      <c r="A241" s="21">
        <v>97</v>
      </c>
      <c r="B241" s="19" t="s">
        <v>466</v>
      </c>
      <c r="C241" s="19" t="s">
        <v>467</v>
      </c>
      <c r="D241" s="22"/>
      <c r="E241" s="22">
        <v>3</v>
      </c>
      <c r="F241" s="19" t="s">
        <v>97</v>
      </c>
      <c r="G241" s="10">
        <f t="shared" si="6"/>
        <v>0</v>
      </c>
    </row>
    <row r="242" spans="1:10" s="20" customFormat="1" ht="12.95" customHeight="1" x14ac:dyDescent="0.25">
      <c r="A242" s="21">
        <v>98</v>
      </c>
      <c r="B242" s="19" t="s">
        <v>468</v>
      </c>
      <c r="C242" s="19" t="s">
        <v>469</v>
      </c>
      <c r="D242" s="22"/>
      <c r="E242" s="22">
        <v>2</v>
      </c>
      <c r="F242" s="19" t="s">
        <v>97</v>
      </c>
      <c r="G242" s="10">
        <f t="shared" si="6"/>
        <v>0</v>
      </c>
    </row>
    <row r="243" spans="1:10" s="20" customFormat="1" ht="24" customHeight="1" x14ac:dyDescent="0.25">
      <c r="A243" s="21">
        <v>99</v>
      </c>
      <c r="B243" s="19" t="s">
        <v>470</v>
      </c>
      <c r="C243" s="19" t="s">
        <v>471</v>
      </c>
      <c r="D243" s="22"/>
      <c r="E243" s="22">
        <v>1</v>
      </c>
      <c r="F243" s="19" t="s">
        <v>97</v>
      </c>
      <c r="G243" s="10">
        <f t="shared" si="6"/>
        <v>0</v>
      </c>
    </row>
    <row r="244" spans="1:10" s="12" customFormat="1" ht="12.95" customHeight="1" x14ac:dyDescent="0.25">
      <c r="A244" s="14"/>
      <c r="B244" s="14"/>
      <c r="C244" s="78" t="s">
        <v>478</v>
      </c>
      <c r="D244" s="78"/>
      <c r="E244" s="78"/>
      <c r="F244" s="78"/>
      <c r="G244" s="15">
        <f>SUM(G145:G243)</f>
        <v>0</v>
      </c>
      <c r="H244" s="13"/>
      <c r="I244" s="13"/>
      <c r="J244" s="13"/>
    </row>
    <row r="245" spans="1:10" ht="12.95" customHeight="1" x14ac:dyDescent="0.25"/>
    <row r="246" spans="1:10" ht="0" hidden="1" customHeight="1" x14ac:dyDescent="0.25"/>
    <row r="247" spans="1:10" s="20" customFormat="1" ht="12.95" customHeight="1" x14ac:dyDescent="0.25">
      <c r="A247" s="21"/>
      <c r="B247" s="19"/>
      <c r="C247" s="19" t="s">
        <v>479</v>
      </c>
      <c r="D247" s="22">
        <f>G145+G146+G147+G152+G153+G154+G155+G187+G188+G189+G190+G191+G192+G193+G194+G195+G196</f>
        <v>0</v>
      </c>
      <c r="E247" s="22">
        <v>5</v>
      </c>
      <c r="F247" s="19" t="s">
        <v>480</v>
      </c>
      <c r="G247" s="10">
        <f>D247*E247/100</f>
        <v>0</v>
      </c>
    </row>
    <row r="248" spans="1:10" s="12" customFormat="1" ht="12.95" customHeight="1" x14ac:dyDescent="0.25">
      <c r="A248" s="14"/>
      <c r="B248" s="14"/>
      <c r="C248" s="78" t="s">
        <v>481</v>
      </c>
      <c r="D248" s="78"/>
      <c r="E248" s="78"/>
      <c r="F248" s="78"/>
      <c r="G248" s="15">
        <f>SUM(G244:G247)</f>
        <v>0</v>
      </c>
      <c r="H248" s="13"/>
      <c r="I248" s="13"/>
      <c r="J248" s="13"/>
    </row>
    <row r="249" spans="1:10" s="20" customFormat="1" ht="12.95" customHeight="1" x14ac:dyDescent="0.25">
      <c r="A249" s="21"/>
      <c r="B249" s="19"/>
      <c r="C249" s="19"/>
      <c r="D249" s="22"/>
      <c r="E249" s="22"/>
      <c r="F249" s="19"/>
      <c r="G249" s="10"/>
    </row>
    <row r="250" spans="1:10" s="20" customFormat="1" ht="12.95" customHeight="1" x14ac:dyDescent="0.25">
      <c r="A250" s="21"/>
      <c r="B250" s="19"/>
      <c r="C250" s="19"/>
      <c r="D250" s="22"/>
      <c r="E250" s="22"/>
      <c r="F250" s="19"/>
      <c r="G250" s="10"/>
    </row>
  </sheetData>
  <mergeCells count="15">
    <mergeCell ref="A1:G1"/>
    <mergeCell ref="A2:G2"/>
    <mergeCell ref="A3:G3"/>
    <mergeCell ref="C30:F30"/>
    <mergeCell ref="C77:F77"/>
    <mergeCell ref="C137:F137"/>
    <mergeCell ref="C244:F244"/>
    <mergeCell ref="C248:F248"/>
    <mergeCell ref="A142:G142"/>
    <mergeCell ref="A122:G122"/>
    <mergeCell ref="A82:G82"/>
    <mergeCell ref="A34:G34"/>
    <mergeCell ref="A6:G6"/>
    <mergeCell ref="A9:G9"/>
    <mergeCell ref="C118:F118"/>
  </mergeCells>
  <pageMargins left="0" right="0" top="0" bottom="0.39370078740157483" header="0" footer="0"/>
  <pageSetup paperSize="9" orientation="portrait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2023-10-25T06:04:12Z</cp:lastPrinted>
  <dcterms:created xsi:type="dcterms:W3CDTF">2023-10-23T13:16:19Z</dcterms:created>
  <dcterms:modified xsi:type="dcterms:W3CDTF">2023-10-25T12:56:44Z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