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AMX\Vrchlabí, Školní 1395-1399, oprava vnějších ploch\Export\"/>
    </mc:Choice>
  </mc:AlternateContent>
  <bookViews>
    <workbookView xWindow="0" yWindow="0" windowWidth="0" windowHeight="0"/>
  </bookViews>
  <sheets>
    <sheet name="Rekapitulace stavby" sheetId="1" r:id="rId1"/>
    <sheet name="A1 - Oprava vnějších zpev..." sheetId="2" r:id="rId2"/>
    <sheet name="OST - Vedlejší a ostatní 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'A1 - Oprava vnějších zpev...'!$C$91:$K$566</definedName>
    <definedName name="_xlnm.Print_Area" localSheetId="1">'A1 - Oprava vnějších zpev...'!$C$4:$J$39,'A1 - Oprava vnějších zpev...'!$C$45:$J$73,'A1 - Oprava vnějších zpev...'!$C$79:$K$566</definedName>
    <definedName name="_xlnm.Print_Titles" localSheetId="1">'A1 - Oprava vnějších zpev...'!$91:$91</definedName>
    <definedName name="_xlnm._FilterDatabase" localSheetId="2" hidden="1">'OST - Vedlejší a ostatní ...'!$C$82:$K$110</definedName>
    <definedName name="_xlnm.Print_Area" localSheetId="2">'OST - Vedlejší a ostatní ...'!$C$4:$J$39,'OST - Vedlejší a ostatní ...'!$C$45:$J$64,'OST - Vedlejší a ostatní ...'!$C$70:$K$110</definedName>
    <definedName name="_xlnm.Print_Titles" localSheetId="2">'OST - Vedlejší a ostatní ...'!$82:$82</definedName>
    <definedName name="_xlnm.Print_Area" localSheetId="3">'Seznam figur'!$C$4:$G$173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108"/>
  <c r="BH108"/>
  <c r="BG108"/>
  <c r="BE108"/>
  <c r="T108"/>
  <c r="T107"/>
  <c r="R108"/>
  <c r="R107"/>
  <c r="P108"/>
  <c r="P107"/>
  <c r="BI104"/>
  <c r="BH104"/>
  <c r="BG104"/>
  <c r="BE104"/>
  <c r="T104"/>
  <c r="R104"/>
  <c r="P104"/>
  <c r="BI101"/>
  <c r="BH101"/>
  <c r="BG101"/>
  <c r="BE101"/>
  <c r="T101"/>
  <c r="R101"/>
  <c r="P101"/>
  <c r="BI98"/>
  <c r="BH98"/>
  <c r="BG98"/>
  <c r="BE98"/>
  <c r="T98"/>
  <c r="R98"/>
  <c r="P98"/>
  <c r="BI95"/>
  <c r="BH95"/>
  <c r="BG95"/>
  <c r="BE95"/>
  <c r="T95"/>
  <c r="R95"/>
  <c r="P95"/>
  <c r="BI91"/>
  <c r="BH91"/>
  <c r="BG91"/>
  <c r="BE91"/>
  <c r="T91"/>
  <c r="R91"/>
  <c r="P91"/>
  <c r="BI88"/>
  <c r="BH88"/>
  <c r="BG88"/>
  <c r="BE88"/>
  <c r="T88"/>
  <c r="R88"/>
  <c r="P88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560"/>
  <c r="BH560"/>
  <c r="BG560"/>
  <c r="BE560"/>
  <c r="T560"/>
  <c r="T559"/>
  <c r="R560"/>
  <c r="R559"/>
  <c r="P560"/>
  <c r="P559"/>
  <c r="BI557"/>
  <c r="BH557"/>
  <c r="BG557"/>
  <c r="BE557"/>
  <c r="T557"/>
  <c r="R557"/>
  <c r="P557"/>
  <c r="BI554"/>
  <c r="BH554"/>
  <c r="BG554"/>
  <c r="BE554"/>
  <c r="T554"/>
  <c r="R554"/>
  <c r="P554"/>
  <c r="BI548"/>
  <c r="BH548"/>
  <c r="BG548"/>
  <c r="BE548"/>
  <c r="T548"/>
  <c r="R548"/>
  <c r="P548"/>
  <c r="BI533"/>
  <c r="BH533"/>
  <c r="BG533"/>
  <c r="BE533"/>
  <c r="T533"/>
  <c r="R533"/>
  <c r="P533"/>
  <c r="BI516"/>
  <c r="BH516"/>
  <c r="BG516"/>
  <c r="BE516"/>
  <c r="T516"/>
  <c r="R516"/>
  <c r="P516"/>
  <c r="BI512"/>
  <c r="BH512"/>
  <c r="BG512"/>
  <c r="BE512"/>
  <c r="T512"/>
  <c r="T511"/>
  <c r="R512"/>
  <c r="R511"/>
  <c r="P512"/>
  <c r="P511"/>
  <c r="BI509"/>
  <c r="BH509"/>
  <c r="BG509"/>
  <c r="BE509"/>
  <c r="T509"/>
  <c r="R509"/>
  <c r="P509"/>
  <c r="BI507"/>
  <c r="BH507"/>
  <c r="BG507"/>
  <c r="BE507"/>
  <c r="T507"/>
  <c r="R507"/>
  <c r="P507"/>
  <c r="BI505"/>
  <c r="BH505"/>
  <c r="BG505"/>
  <c r="BE505"/>
  <c r="T505"/>
  <c r="R505"/>
  <c r="P505"/>
  <c r="BI503"/>
  <c r="BH503"/>
  <c r="BG503"/>
  <c r="BE503"/>
  <c r="T503"/>
  <c r="R503"/>
  <c r="P503"/>
  <c r="BI500"/>
  <c r="BH500"/>
  <c r="BG500"/>
  <c r="BE500"/>
  <c r="T500"/>
  <c r="R500"/>
  <c r="P500"/>
  <c r="BI498"/>
  <c r="BH498"/>
  <c r="BG498"/>
  <c r="BE498"/>
  <c r="T498"/>
  <c r="R498"/>
  <c r="P498"/>
  <c r="BI495"/>
  <c r="BH495"/>
  <c r="BG495"/>
  <c r="BE495"/>
  <c r="T495"/>
  <c r="R495"/>
  <c r="P495"/>
  <c r="BI493"/>
  <c r="BH493"/>
  <c r="BG493"/>
  <c r="BE493"/>
  <c r="T493"/>
  <c r="R493"/>
  <c r="P493"/>
  <c r="BI487"/>
  <c r="BH487"/>
  <c r="BG487"/>
  <c r="BE487"/>
  <c r="T487"/>
  <c r="R487"/>
  <c r="P487"/>
  <c r="BI477"/>
  <c r="BH477"/>
  <c r="BG477"/>
  <c r="BE477"/>
  <c r="T477"/>
  <c r="R477"/>
  <c r="P477"/>
  <c r="BI468"/>
  <c r="BH468"/>
  <c r="BG468"/>
  <c r="BE468"/>
  <c r="T468"/>
  <c r="R468"/>
  <c r="P468"/>
  <c r="BI462"/>
  <c r="BH462"/>
  <c r="BG462"/>
  <c r="BE462"/>
  <c r="T462"/>
  <c r="R462"/>
  <c r="P462"/>
  <c r="BI451"/>
  <c r="BH451"/>
  <c r="BG451"/>
  <c r="BE451"/>
  <c r="T451"/>
  <c r="R451"/>
  <c r="P451"/>
  <c r="BI446"/>
  <c r="BH446"/>
  <c r="BG446"/>
  <c r="BE446"/>
  <c r="T446"/>
  <c r="R446"/>
  <c r="P446"/>
  <c r="BI439"/>
  <c r="BH439"/>
  <c r="BG439"/>
  <c r="BE439"/>
  <c r="T439"/>
  <c r="R439"/>
  <c r="P439"/>
  <c r="BI433"/>
  <c r="BH433"/>
  <c r="BG433"/>
  <c r="BE433"/>
  <c r="T433"/>
  <c r="R433"/>
  <c r="P433"/>
  <c r="BI428"/>
  <c r="BH428"/>
  <c r="BG428"/>
  <c r="BE428"/>
  <c r="T428"/>
  <c r="R428"/>
  <c r="P428"/>
  <c r="BI422"/>
  <c r="BH422"/>
  <c r="BG422"/>
  <c r="BE422"/>
  <c r="T422"/>
  <c r="R422"/>
  <c r="P422"/>
  <c r="BI417"/>
  <c r="BH417"/>
  <c r="BG417"/>
  <c r="BE417"/>
  <c r="T417"/>
  <c r="R417"/>
  <c r="P417"/>
  <c r="BI413"/>
  <c r="BH413"/>
  <c r="BG413"/>
  <c r="BE413"/>
  <c r="T413"/>
  <c r="R413"/>
  <c r="P413"/>
  <c r="BI408"/>
  <c r="BH408"/>
  <c r="BG408"/>
  <c r="BE408"/>
  <c r="T408"/>
  <c r="R408"/>
  <c r="P408"/>
  <c r="BI398"/>
  <c r="BH398"/>
  <c r="BG398"/>
  <c r="BE398"/>
  <c r="T398"/>
  <c r="R398"/>
  <c r="P398"/>
  <c r="BI393"/>
  <c r="BH393"/>
  <c r="BG393"/>
  <c r="BE393"/>
  <c r="T393"/>
  <c r="R393"/>
  <c r="P393"/>
  <c r="BI382"/>
  <c r="BH382"/>
  <c r="BG382"/>
  <c r="BE382"/>
  <c r="T382"/>
  <c r="R382"/>
  <c r="P382"/>
  <c r="BI372"/>
  <c r="BH372"/>
  <c r="BG372"/>
  <c r="BE372"/>
  <c r="T372"/>
  <c r="R372"/>
  <c r="P372"/>
  <c r="BI368"/>
  <c r="BH368"/>
  <c r="BG368"/>
  <c r="BE368"/>
  <c r="T368"/>
  <c r="R368"/>
  <c r="P368"/>
  <c r="BI359"/>
  <c r="BH359"/>
  <c r="BG359"/>
  <c r="BE359"/>
  <c r="T359"/>
  <c r="R359"/>
  <c r="P359"/>
  <c r="BI349"/>
  <c r="BH349"/>
  <c r="BG349"/>
  <c r="BE349"/>
  <c r="T349"/>
  <c r="R349"/>
  <c r="P349"/>
  <c r="BI345"/>
  <c r="BH345"/>
  <c r="BG345"/>
  <c r="BE345"/>
  <c r="T345"/>
  <c r="R345"/>
  <c r="P345"/>
  <c r="BI331"/>
  <c r="BH331"/>
  <c r="BG331"/>
  <c r="BE331"/>
  <c r="T331"/>
  <c r="R331"/>
  <c r="P331"/>
  <c r="BI325"/>
  <c r="BH325"/>
  <c r="BG325"/>
  <c r="BE325"/>
  <c r="T325"/>
  <c r="R325"/>
  <c r="P325"/>
  <c r="BI319"/>
  <c r="BH319"/>
  <c r="BG319"/>
  <c r="BE319"/>
  <c r="T319"/>
  <c r="R319"/>
  <c r="P319"/>
  <c r="BI302"/>
  <c r="BH302"/>
  <c r="BG302"/>
  <c r="BE302"/>
  <c r="T302"/>
  <c r="R302"/>
  <c r="P302"/>
  <c r="BI285"/>
  <c r="BH285"/>
  <c r="BG285"/>
  <c r="BE285"/>
  <c r="T285"/>
  <c r="R285"/>
  <c r="P285"/>
  <c r="BI278"/>
  <c r="BH278"/>
  <c r="BG278"/>
  <c r="BE278"/>
  <c r="T278"/>
  <c r="R278"/>
  <c r="P278"/>
  <c r="BI261"/>
  <c r="BH261"/>
  <c r="BG261"/>
  <c r="BE261"/>
  <c r="T261"/>
  <c r="R261"/>
  <c r="P261"/>
  <c r="BI247"/>
  <c r="BH247"/>
  <c r="BG247"/>
  <c r="BE247"/>
  <c r="T247"/>
  <c r="R247"/>
  <c r="P247"/>
  <c r="BI231"/>
  <c r="BH231"/>
  <c r="BG231"/>
  <c r="BE231"/>
  <c r="T231"/>
  <c r="R231"/>
  <c r="P231"/>
  <c r="BI221"/>
  <c r="BH221"/>
  <c r="BG221"/>
  <c r="BE221"/>
  <c r="T221"/>
  <c r="R221"/>
  <c r="P221"/>
  <c r="BI211"/>
  <c r="BH211"/>
  <c r="BG211"/>
  <c r="BE211"/>
  <c r="T211"/>
  <c r="R211"/>
  <c r="P211"/>
  <c r="BI201"/>
  <c r="BH201"/>
  <c r="BG201"/>
  <c r="BE201"/>
  <c r="T201"/>
  <c r="R201"/>
  <c r="P201"/>
  <c r="BI195"/>
  <c r="BH195"/>
  <c r="BG195"/>
  <c r="BE195"/>
  <c r="T195"/>
  <c r="R195"/>
  <c r="P195"/>
  <c r="BI185"/>
  <c r="BH185"/>
  <c r="BG185"/>
  <c r="BE185"/>
  <c r="T185"/>
  <c r="R185"/>
  <c r="P185"/>
  <c r="BI167"/>
  <c r="BH167"/>
  <c r="BG167"/>
  <c r="BE167"/>
  <c r="T167"/>
  <c r="R167"/>
  <c r="P167"/>
  <c r="BI156"/>
  <c r="BH156"/>
  <c r="BG156"/>
  <c r="BE156"/>
  <c r="T156"/>
  <c r="R156"/>
  <c r="P156"/>
  <c r="BI95"/>
  <c r="BH95"/>
  <c r="BG95"/>
  <c r="BE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" r="L50"/>
  <c r="AM50"/>
  <c r="AM49"/>
  <c r="L49"/>
  <c r="AM47"/>
  <c r="L47"/>
  <c r="L45"/>
  <c r="L44"/>
  <c i="2" r="J495"/>
  <c r="BK413"/>
  <c r="BK231"/>
  <c r="J462"/>
  <c r="J398"/>
  <c r="J331"/>
  <c r="J548"/>
  <c r="BK422"/>
  <c r="BK167"/>
  <c r="J439"/>
  <c r="BK195"/>
  <c i="3" r="J108"/>
  <c r="J95"/>
  <c i="2" r="BK468"/>
  <c r="J345"/>
  <c r="BK498"/>
  <c r="BK325"/>
  <c i="3" r="BK86"/>
  <c r="J101"/>
  <c i="2" r="J507"/>
  <c r="J408"/>
  <c r="J195"/>
  <c r="BK493"/>
  <c r="BK408"/>
  <c r="BK349"/>
  <c r="J554"/>
  <c r="J446"/>
  <c r="J156"/>
  <c r="BK462"/>
  <c r="BK221"/>
  <c i="3" r="BK88"/>
  <c i="2" r="J509"/>
  <c r="J393"/>
  <c r="BK211"/>
  <c r="BK505"/>
  <c r="J422"/>
  <c r="J382"/>
  <c r="BK247"/>
  <c r="J498"/>
  <c r="BK331"/>
  <c r="BK495"/>
  <c r="BK382"/>
  <c i="3" r="BK108"/>
  <c r="J88"/>
  <c i="2" r="BK500"/>
  <c r="BK261"/>
  <c r="BK554"/>
  <c r="BK417"/>
  <c i="3" r="J104"/>
  <c r="BK98"/>
  <c i="2" r="BK512"/>
  <c r="BK319"/>
  <c r="J221"/>
  <c r="J503"/>
  <c r="J417"/>
  <c r="J261"/>
  <c r="BK503"/>
  <c r="J349"/>
  <c r="BK560"/>
  <c r="J433"/>
  <c i="1" r="AS54"/>
  <c i="2" r="BK533"/>
  <c r="BK345"/>
  <c r="BK185"/>
  <c r="J500"/>
  <c r="J413"/>
  <c r="BK278"/>
  <c r="J505"/>
  <c r="BK359"/>
  <c r="J557"/>
  <c r="J468"/>
  <c r="J247"/>
  <c i="3" r="BK101"/>
  <c i="2" r="J201"/>
  <c r="J428"/>
  <c r="J95"/>
  <c r="BK446"/>
  <c r="J211"/>
  <c i="3" r="J91"/>
  <c i="2" r="BK516"/>
  <c r="BK439"/>
  <c r="BK285"/>
  <c r="BK507"/>
  <c r="BK428"/>
  <c r="J372"/>
  <c r="J167"/>
  <c r="J477"/>
  <c r="BK302"/>
  <c r="BK548"/>
  <c r="BK368"/>
  <c i="3" r="J98"/>
  <c i="2" r="J516"/>
  <c r="BK477"/>
  <c r="J302"/>
  <c r="J560"/>
  <c r="BK433"/>
  <c r="J359"/>
  <c r="BK95"/>
  <c r="J451"/>
  <c r="J231"/>
  <c r="J533"/>
  <c r="J319"/>
  <c i="3" r="BK95"/>
  <c r="BK91"/>
  <c i="2" r="BK509"/>
  <c r="J368"/>
  <c r="J185"/>
  <c r="BK487"/>
  <c r="J278"/>
  <c i="3" r="BK104"/>
  <c i="2" r="BK557"/>
  <c r="J487"/>
  <c r="BK372"/>
  <c r="BK156"/>
  <c r="BK451"/>
  <c r="BK393"/>
  <c r="J325"/>
  <c r="J512"/>
  <c r="BK398"/>
  <c r="BK201"/>
  <c r="J493"/>
  <c r="J285"/>
  <c i="3" r="J86"/>
  <c i="2" l="1" r="T438"/>
  <c r="T230"/>
  <c r="P230"/>
  <c r="R230"/>
  <c r="T492"/>
  <c r="P515"/>
  <c r="P514"/>
  <c i="3" r="R85"/>
  <c r="T94"/>
  <c i="2" r="P94"/>
  <c r="P260"/>
  <c r="R301"/>
  <c r="P397"/>
  <c r="P438"/>
  <c r="P492"/>
  <c r="BK515"/>
  <c r="J515"/>
  <c r="J71"/>
  <c i="3" r="BK94"/>
  <c r="J94"/>
  <c r="J62"/>
  <c i="2" r="BK94"/>
  <c r="T94"/>
  <c r="R260"/>
  <c r="T260"/>
  <c r="T301"/>
  <c r="R397"/>
  <c r="BK427"/>
  <c r="J427"/>
  <c r="J66"/>
  <c r="T427"/>
  <c r="R438"/>
  <c r="R492"/>
  <c r="T515"/>
  <c r="T514"/>
  <c i="3" r="P85"/>
  <c r="P94"/>
  <c i="2" r="R94"/>
  <c r="BK260"/>
  <c r="J260"/>
  <c r="J63"/>
  <c r="BK301"/>
  <c r="J301"/>
  <c r="J64"/>
  <c r="P301"/>
  <c r="BK397"/>
  <c r="J397"/>
  <c r="J65"/>
  <c r="T397"/>
  <c r="P427"/>
  <c r="R427"/>
  <c r="BK438"/>
  <c r="J438"/>
  <c r="J67"/>
  <c r="BK492"/>
  <c r="J492"/>
  <c r="J68"/>
  <c r="R515"/>
  <c r="R514"/>
  <c i="3" r="BK85"/>
  <c r="J85"/>
  <c r="J61"/>
  <c r="T85"/>
  <c r="T84"/>
  <c r="T83"/>
  <c r="R94"/>
  <c r="BK107"/>
  <c r="J107"/>
  <c r="J63"/>
  <c i="2" r="BK230"/>
  <c r="J230"/>
  <c r="J62"/>
  <c r="BK511"/>
  <c r="J511"/>
  <c r="J69"/>
  <c r="BK559"/>
  <c r="J559"/>
  <c r="J72"/>
  <c r="J94"/>
  <c r="J61"/>
  <c i="3" r="E73"/>
  <c r="BF86"/>
  <c r="BF91"/>
  <c r="BF95"/>
  <c r="BF104"/>
  <c r="J77"/>
  <c r="F80"/>
  <c r="BF88"/>
  <c r="BF98"/>
  <c r="BF101"/>
  <c r="BF108"/>
  <c i="2" r="E48"/>
  <c r="BF201"/>
  <c r="BF278"/>
  <c r="BF319"/>
  <c r="BF462"/>
  <c r="BF468"/>
  <c r="BF487"/>
  <c r="BF493"/>
  <c r="BF495"/>
  <c r="BF554"/>
  <c r="BF95"/>
  <c r="BF167"/>
  <c r="BF221"/>
  <c r="BF231"/>
  <c r="BF331"/>
  <c r="BF345"/>
  <c r="BF359"/>
  <c r="BF422"/>
  <c r="BF439"/>
  <c r="BF498"/>
  <c r="BF500"/>
  <c r="BF505"/>
  <c r="BF509"/>
  <c r="BF548"/>
  <c r="J52"/>
  <c r="F55"/>
  <c r="BF156"/>
  <c r="BF195"/>
  <c r="BF211"/>
  <c r="BF261"/>
  <c r="BF285"/>
  <c r="BF325"/>
  <c r="BF372"/>
  <c r="BF393"/>
  <c r="BF398"/>
  <c r="BF408"/>
  <c r="BF413"/>
  <c r="BF417"/>
  <c r="BF428"/>
  <c r="BF433"/>
  <c r="BF446"/>
  <c r="BF477"/>
  <c r="BF507"/>
  <c r="BF516"/>
  <c r="BF185"/>
  <c r="BF247"/>
  <c r="BF302"/>
  <c r="BF349"/>
  <c r="BF368"/>
  <c r="BF382"/>
  <c r="BF451"/>
  <c r="BF503"/>
  <c r="BF512"/>
  <c r="BF533"/>
  <c r="BF557"/>
  <c r="BF560"/>
  <c i="3" r="J33"/>
  <c i="1" r="AV56"/>
  <c i="2" r="J33"/>
  <c i="1" r="AV55"/>
  <c i="2" r="F37"/>
  <c i="1" r="BD55"/>
  <c i="2" r="F36"/>
  <c i="1" r="BC55"/>
  <c i="3" r="F37"/>
  <c i="1" r="BD56"/>
  <c i="2" r="F35"/>
  <c i="1" r="BB55"/>
  <c i="3" r="F36"/>
  <c i="1" r="BC56"/>
  <c i="3" r="F33"/>
  <c i="1" r="AZ56"/>
  <c i="3" r="F35"/>
  <c i="1" r="BB56"/>
  <c i="2" r="F33"/>
  <c i="1" r="AZ55"/>
  <c i="3" l="1" r="P84"/>
  <c r="P83"/>
  <c i="1" r="AU56"/>
  <c i="2" r="BK93"/>
  <c r="J93"/>
  <c r="J60"/>
  <c r="T93"/>
  <c r="T92"/>
  <c r="R93"/>
  <c r="R92"/>
  <c r="P93"/>
  <c r="P92"/>
  <c i="1" r="AU55"/>
  <c i="3" r="R84"/>
  <c r="R83"/>
  <c r="BK84"/>
  <c r="BK83"/>
  <c r="J83"/>
  <c r="J59"/>
  <c i="2" r="BK514"/>
  <c r="J514"/>
  <c r="J70"/>
  <c i="3" r="F34"/>
  <c i="1" r="BA56"/>
  <c i="2" r="J34"/>
  <c i="1" r="AW55"/>
  <c r="AT55"/>
  <c r="BB54"/>
  <c r="W31"/>
  <c r="BC54"/>
  <c r="W32"/>
  <c r="AZ54"/>
  <c r="W29"/>
  <c i="3" r="J34"/>
  <c i="1" r="AW56"/>
  <c r="AT56"/>
  <c r="AU54"/>
  <c r="BD54"/>
  <c r="W33"/>
  <c i="2" r="F34"/>
  <c i="1" r="BA55"/>
  <c i="2" l="1" r="BK92"/>
  <c r="J92"/>
  <c r="J59"/>
  <c i="3" r="J84"/>
  <c r="J60"/>
  <c i="1" r="AV54"/>
  <c r="AK29"/>
  <c r="AY54"/>
  <c i="3" r="J30"/>
  <c i="1" r="AG56"/>
  <c r="AX54"/>
  <c r="BA54"/>
  <c r="AW54"/>
  <c r="AK30"/>
  <c i="3" l="1" r="J39"/>
  <c i="1" r="AN56"/>
  <c i="2" r="J30"/>
  <c i="1" r="AG55"/>
  <c r="AG54"/>
  <c r="AK26"/>
  <c r="AK35"/>
  <c r="W30"/>
  <c r="AT54"/>
  <c r="AN54"/>
  <c l="1" r="AN55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<sst xmlns="http://schemas.openxmlformats.org/spreadsheetml/2006/main">
  <si>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</si>
  <si>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</si>
  <si>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</si>
  <si>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</si>
  <si>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</si>
  <si>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{ef2fd3d6-8d65-4c16-b76a-cd7249ca5138}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</si>
  <si>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</si>
  <si>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</si>
  <si>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</si>
  <si>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</si>
  <si>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</si>
  <si>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</si>
  <si>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</si>
  <si>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</si>
  <si>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VRCHSKOL13959ZP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</si>
  <si>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</si>
  <si>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</si>
  <si>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vnějších zpevněných ploch</t>
  </si>
  <si>
    <t>KSO:</t>
  </si>
  <si>
    <t/>
  </si>
  <si>
    <t>CC-CZ:</t>
  </si>
  <si>
    <t>Místo:</t>
  </si>
  <si>
    <t>Vrchlabí, Školní 1395-1399</t>
  </si>
  <si>
    <t>Datum:</t>
  </si>
  <si>
    <t>22. 5. 2023</t>
  </si>
  <si>
    <t>Zadavatel:</t>
  </si>
  <si>
    <t>IČ:</t>
  </si>
  <si>
    <t>Město Vrchlabí, Zámek čp.1, 543 01 Vrchlabí</t>
  </si>
  <si>
    <t>DIČ:</t>
  </si>
  <si>
    <t>Uchazeč:</t>
  </si>
  <si>
    <t>Vyplň údaj</t>
  </si>
  <si>
    <t>Projektant:</t>
  </si>
  <si>
    <t xml:space="preserve">AMX, s.r.o., Slezská 848, 500 03  Hradec Králové</t>
  </si>
  <si>
    <t>True</t>
  </si>
  <si>
    <t>Zpracovatel:</t>
  </si>
  <si>
    <t>Ing. Alena Zahradníková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</si>
  <si>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</si>
  <si>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</si>
  <si>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</si>
  <si>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</si>
  <si>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</si>
  <si>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</si>
  <si>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</si>
  <si>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</si>
  <si>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</si>
  <si>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</si>
  <si>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</si>
  <si>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</si>
  <si>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</si>
  <si>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</si>
  <si>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</si>
  <si>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</si>
  <si>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</si>
  <si>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</si>
  <si>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</si>
  <si>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</si>
  <si>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</si>
  <si>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</si>
  <si>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</si>
  <si>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</si>
  <si>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</si>
  <si>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</si>
  <si>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</si>
  <si>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</si>
  <si>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</si>
  <si>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</si>
  <si>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</si>
  <si>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</si>
  <si>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</si>
  <si>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</si>
  <si>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</si>
  <si>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</si>
  <si>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</si>
  <si>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</si>
  <si>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</si>
  <si>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</si>
  <si>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</si>
  <si>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A1</t>
  </si>
  <si>
    <t>STA</t>
  </si>
  <si>
    <t>1</t>
  </si>
  <si>
    <t>{ca94b279-252c-4634-952d-86f474d17938}</t>
  </si>
  <si>
    <t>OST</t>
  </si>
  <si>
    <t>Vedlejší a ostatní náklady stavby</t>
  </si>
  <si>
    <t>{a1ad46c3-e402-4ce9-93e0-96a4585bc111}</t>
  </si>
  <si>
    <t>skladbaS2</t>
  </si>
  <si>
    <t>23,04</t>
  </si>
  <si>
    <t>2</t>
  </si>
  <si>
    <t>skladbaS3</t>
  </si>
  <si>
    <t>83,523</t>
  </si>
  <si>
    <t>KRYCÍ LIST SOUPISU PRACÍ</t>
  </si>
  <si>
    <t>skladbaS4</t>
  </si>
  <si>
    <t>71,726</t>
  </si>
  <si>
    <t>S2a</t>
  </si>
  <si>
    <t>17,8</t>
  </si>
  <si>
    <t>S3a</t>
  </si>
  <si>
    <t>69,7</t>
  </si>
  <si>
    <t>xx40</t>
  </si>
  <si>
    <t>12,736</t>
  </si>
  <si>
    <t>Objekt:</t>
  </si>
  <si>
    <t>xx40b</t>
  </si>
  <si>
    <t>8,693</t>
  </si>
  <si>
    <t>A1 - Oprava vnějších zpevněných ploch</t>
  </si>
  <si>
    <t>xx40bst</t>
  </si>
  <si>
    <t>10,44</t>
  </si>
  <si>
    <t>v1</t>
  </si>
  <si>
    <t>7,832</t>
  </si>
  <si>
    <t>zabradli</t>
  </si>
  <si>
    <t>54,33</t>
  </si>
  <si>
    <t>Poznámka k rozpočtu: - odstranění stávajícího okapového chodníku bylo řešeno v rámci zateplení objektu - odstranění stávající betonové plochy u štítu bylo řešeno v rámci zateplení objektu - suť z vybouraného stávajícího zábradlí a ramp pro kočárky není zahrnuta do odvozu na skládku, je majetkem investora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</si>
  <si>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</si>
  <si>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</si>
  <si>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</si>
  <si>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</si>
  <si>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</si>
  <si>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</si>
  <si>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</si>
  <si>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</si>
  <si>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</si>
  <si>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</si>
  <si>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</si>
  <si>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</si>
  <si>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</si>
  <si>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</si>
  <si>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</si>
  <si>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</si>
  <si>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</si>
  <si>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</si>
  <si>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</si>
  <si>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</si>
  <si>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</si>
  <si>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</si>
  <si>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</si>
  <si>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</si>
  <si>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</si>
  <si>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</si>
  <si>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</si>
  <si>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</si>
  <si>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</si>
  <si>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</si>
  <si>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</si>
  <si>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</si>
  <si>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</si>
  <si>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</si>
  <si>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</si>
  <si>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100R01</t>
  </si>
  <si>
    <t>Výpočet délkových,plošných a objemových výměr - neoceňuje se</t>
  </si>
  <si>
    <t>4</t>
  </si>
  <si>
    <t>-1613429633</t>
  </si>
  <si>
    <t>VV</t>
  </si>
  <si>
    <t>"D.1.1.b.1 - Půdorys - stávající stav"</t>
  </si>
  <si>
    <t>"D.1.1.b.2 - Půdorys a řezy zpevněných ploch - navržený stav"</t>
  </si>
  <si>
    <t>"D.1.1.b.3 - DET.8 - Skladby konstrukcí,detail schodiště,ukotvení zábradlí"</t>
  </si>
  <si>
    <t>"plochy"</t>
  </si>
  <si>
    <t>"skladba S.2 - hlavní chodník"</t>
  </si>
  <si>
    <t>"fasáda východní"</t>
  </si>
  <si>
    <t xml:space="preserve">"1396"   2,4*2,0</t>
  </si>
  <si>
    <t xml:space="preserve">"1397"   2,4*2,4</t>
  </si>
  <si>
    <t xml:space="preserve">"1398"   2,4*2,4</t>
  </si>
  <si>
    <t xml:space="preserve">"1399"   2,4*2,8</t>
  </si>
  <si>
    <t>Mezisoučet</t>
  </si>
  <si>
    <t>3</t>
  </si>
  <si>
    <t>"skladba S.3 - vedlejší chodník"</t>
  </si>
  <si>
    <t xml:space="preserve">"1395"   2,4*6,59</t>
  </si>
  <si>
    <t xml:space="preserve">"1396"   2,4*2,15</t>
  </si>
  <si>
    <t xml:space="preserve">"1397"   2,4*1,295</t>
  </si>
  <si>
    <t xml:space="preserve">"1398"   2,4*0,915</t>
  </si>
  <si>
    <t xml:space="preserve">"1399"   2,4*0,375+7,965*1,4</t>
  </si>
  <si>
    <t>"fasáda severní"</t>
  </si>
  <si>
    <t>1,4*(11,54+2,02)</t>
  </si>
  <si>
    <t>"fasáda západní"</t>
  </si>
  <si>
    <t xml:space="preserve">"1395"   3,36*2,2</t>
  </si>
  <si>
    <t xml:space="preserve">"1396"   3,36*1,9</t>
  </si>
  <si>
    <t xml:space="preserve">"1397"   3,36*1,8</t>
  </si>
  <si>
    <t xml:space="preserve">"1398"   3,36*1,2</t>
  </si>
  <si>
    <t xml:space="preserve">"1399"   3,36*0,7</t>
  </si>
  <si>
    <t>"skladba S.4 - okapový chodník"</t>
  </si>
  <si>
    <t>(8,465+15,36*2+15,66+15,36)*0,5</t>
  </si>
  <si>
    <t>(7,985+14,4*2+14,7+14,4+7,36)*0,5</t>
  </si>
  <si>
    <t>"délky obrubníků"</t>
  </si>
  <si>
    <t xml:space="preserve">"1396"   2,0*2</t>
  </si>
  <si>
    <t xml:space="preserve">"1397"   2,4*2</t>
  </si>
  <si>
    <t xml:space="preserve">"1398"   2,4*2</t>
  </si>
  <si>
    <t xml:space="preserve">"1399"   2,8*2-1,4</t>
  </si>
  <si>
    <t xml:space="preserve">"1395"   6,59*2+0,5*2</t>
  </si>
  <si>
    <t xml:space="preserve">"1396"   2,15*2+0,5*2</t>
  </si>
  <si>
    <t xml:space="preserve">"1397"   1,295+0,5*2</t>
  </si>
  <si>
    <t xml:space="preserve">"1398"   0,915*2+0,5*2</t>
  </si>
  <si>
    <t xml:space="preserve">"1399"   0,375*2+0,5*2+7,965+1,4+1,4</t>
  </si>
  <si>
    <t>1,4+11,54+2,02*2</t>
  </si>
  <si>
    <t xml:space="preserve">"1395"   2,2*2</t>
  </si>
  <si>
    <t xml:space="preserve">"1396"   1,9*2</t>
  </si>
  <si>
    <t xml:space="preserve">"1397"   1,8*2</t>
  </si>
  <si>
    <t xml:space="preserve">"1398"   1,2*2</t>
  </si>
  <si>
    <t xml:space="preserve">"1399"   0,7*2</t>
  </si>
  <si>
    <t>Součet</t>
  </si>
  <si>
    <t>"položka slouží k výpočtu délkových,plošných a objemových výměr - neoceňuje se"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</si>
  <si>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</si>
  <si>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</si>
  <si>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m2</t>
  </si>
  <si>
    <t>CS ÚRS 2023 01</t>
  </si>
  <si>
    <t>-1749975090</t>
  </si>
  <si>
    <t>Online PSC</t>
  </si>
  <si>
    <t>https://podminky.urs.cz/item/CS_URS_2023_01/113107323</t>
  </si>
  <si>
    <t>"chodníky a šikmá deska pod schody"</t>
  </si>
  <si>
    <t xml:space="preserve">"1395"   2,67*6,66</t>
  </si>
  <si>
    <t xml:space="preserve">"1396"   2,67*(1,85+1,98*1,15+2,3)</t>
  </si>
  <si>
    <t xml:space="preserve">"1397"   2,67*(1,6+2,36*1,15+2,02)</t>
  </si>
  <si>
    <t xml:space="preserve">"1398"   2,77*(0,3+2,17*1,15+3,44)</t>
  </si>
  <si>
    <t xml:space="preserve">"1399"   2,67*(0,2+2,12*1,15+3,45)</t>
  </si>
  <si>
    <t>113107336</t>
  </si>
  <si>
    <t>Odstranění podkladů nebo krytů strojně plochy jednotlivě do 50 m2 s přemístěním hmot na skládku na vzdálenost do 3 m nebo s naložením na dopravní prostředek z betonu vyztuženého sítěmi, o tl. vrstvy přes 100 do 150 mm</t>
  </si>
  <si>
    <t>570888530</t>
  </si>
  <si>
    <t>https://podminky.urs.cz/item/CS_URS_2023_01/113107336</t>
  </si>
  <si>
    <t>"součástí vybourání jsou i rohože na čištění obuvi"</t>
  </si>
  <si>
    <t>132251101</t>
  </si>
  <si>
    <t>Hloubení nezapažených rýh šířky do 800 mm strojně s urovnáním dna do předepsaného profilu a spádu v hornině třídy těžitelnosti I skupiny 3 do 20 m3</t>
  </si>
  <si>
    <t>m3</t>
  </si>
  <si>
    <t>-874076871</t>
  </si>
  <si>
    <t>https://podminky.urs.cz/item/CS_URS_2023_01/132251101</t>
  </si>
  <si>
    <t>"základové pasy nového schodiště"</t>
  </si>
  <si>
    <t>"1396" 0,8*2,67*0,45*2</t>
  </si>
  <si>
    <t>"1397" 0,8*2,67*0,45*2</t>
  </si>
  <si>
    <t>"1398" 0,8*2,77*0,45*2</t>
  </si>
  <si>
    <t>"1399" 0,8*2,77*0,45*2</t>
  </si>
  <si>
    <t>5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</si>
  <si>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</si>
  <si>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</si>
  <si>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1043111821</t>
  </si>
  <si>
    <t>https://podminky.urs.cz/item/CS_URS_2023_01/139951121</t>
  </si>
  <si>
    <t>"předpoklad výskytu základů stávajícího schodiště"</t>
  </si>
  <si>
    <t>"uvažuje se 30 %"</t>
  </si>
  <si>
    <t>v1*0,3</t>
  </si>
  <si>
    <t>6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</si>
  <si>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</si>
  <si>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</si>
  <si>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-451492791</t>
  </si>
  <si>
    <t>https://podminky.urs.cz/item/CS_URS_2023_01/181111131</t>
  </si>
  <si>
    <t>1,0*2*5</t>
  </si>
  <si>
    <t>20,0*0,5</t>
  </si>
  <si>
    <t>2,0*2*2+1,5*2*3</t>
  </si>
  <si>
    <t>7</t>
  </si>
  <si>
    <t>182303111</t>
  </si>
  <si>
    <t>Doplnění zeminy nebo substrátu na travnatých plochách tloušťky do 50 mm v rovině nebo na svahu do 1:5</t>
  </si>
  <si>
    <t>-1489310936</t>
  </si>
  <si>
    <t>https://podminky.urs.cz/item/CS_URS_2023_01/182303111</t>
  </si>
  <si>
    <t>8</t>
  </si>
  <si>
    <t>M</t>
  </si>
  <si>
    <t>10364101</t>
  </si>
  <si>
    <t>zemina pro terénní úpravy - ornice</t>
  </si>
  <si>
    <t>t</t>
  </si>
  <si>
    <t>-613998771</t>
  </si>
  <si>
    <t>1,0*2*5*0,1*1,2</t>
  </si>
  <si>
    <t>20,0*0,5*0,1*1,2</t>
  </si>
  <si>
    <t>(2,0*2*2+1,5*2*3)*0,1*1,2</t>
  </si>
  <si>
    <t>Zakládání</t>
  </si>
  <si>
    <t>9</t>
  </si>
  <si>
    <t>215901101</t>
  </si>
  <si>
    <t>Zhutnění podloží pod násypy z rostlé horniny třídy těžitelnosti I a II, skupiny 1 až 4 z hornin soudružných a nesoudržných</t>
  </si>
  <si>
    <t>1067656031</t>
  </si>
  <si>
    <t>https://podminky.urs.cz/item/CS_URS_2023_01/215901101</t>
  </si>
  <si>
    <t>"pro skladbu S1"</t>
  </si>
  <si>
    <t xml:space="preserve">"1396"   1,95*1,15*2,4</t>
  </si>
  <si>
    <t xml:space="preserve">"1397"   2,26*1,15*2,4</t>
  </si>
  <si>
    <t xml:space="preserve">"1398+1399"   3,15*1,15*2,4*2</t>
  </si>
  <si>
    <t>"pro skladbu S2"</t>
  </si>
  <si>
    <t>S2a*0,5</t>
  </si>
  <si>
    <t>"pro skladbu S3"</t>
  </si>
  <si>
    <t>S3a*0,5</t>
  </si>
  <si>
    <t>"pro skladbu S4"</t>
  </si>
  <si>
    <t>10</t>
  </si>
  <si>
    <t>271542211</t>
  </si>
  <si>
    <t>Podsyp pod základové konstrukce se zhutněním a urovnáním povrchu ze štěrkodrtě netříděné</t>
  </si>
  <si>
    <t>-452738194</t>
  </si>
  <si>
    <t>https://podminky.urs.cz/item/CS_URS_2023_01/271542211</t>
  </si>
  <si>
    <t>"pod desku"</t>
  </si>
  <si>
    <t>"+15 % na sklon"</t>
  </si>
  <si>
    <t>"1396"</t>
  </si>
  <si>
    <t>0,15*(1,95-0,45*2)*1,15*2,4</t>
  </si>
  <si>
    <t>"1397"</t>
  </si>
  <si>
    <t>0,15*(2,26-0,45*2)*1,15*2,4</t>
  </si>
  <si>
    <t>"1398+1399"</t>
  </si>
  <si>
    <t>0,15*(3,17-0,45*2)*1,15*2,4*2</t>
  </si>
  <si>
    <t>Svislé a kompletní konstrukce</t>
  </si>
  <si>
    <t>11</t>
  </si>
  <si>
    <t>338171113</t>
  </si>
  <si>
    <t>Montáž sloupků a vzpěr plotových ocelových trubkových nebo profilovaných výšky do 2 m se zabetonováním do 0,08 m3 do připravených jamek</t>
  </si>
  <si>
    <t>kus</t>
  </si>
  <si>
    <t>418773134</t>
  </si>
  <si>
    <t>https://podminky.urs.cz/item/CS_URS_2023_01/338171113</t>
  </si>
  <si>
    <t>"srovnatelná položka pro osazení sloupků zábradlí"</t>
  </si>
  <si>
    <t>"dodávka je součástí dodávky zábradlí"</t>
  </si>
  <si>
    <t>"D.1.1.b.3 - DET.2 - vnější zábradlí čp. 1399 - nárožní,pravé"</t>
  </si>
  <si>
    <t>"D.1.1.b.3 - DET.3 - vnější zábradlí čp. 1399 - levé"</t>
  </si>
  <si>
    <t>"D.1.1.b.3 - DET.4 - vnější zábradlí čp. 1398"</t>
  </si>
  <si>
    <t>4*2</t>
  </si>
  <si>
    <t>"D.1.1.b.3 - DET.5 - vnější zábradlí čp. 1397"</t>
  </si>
  <si>
    <t>"D.1.1.b.3 - DET.6 - vnější zábradlí čp. 1396"</t>
  </si>
  <si>
    <t>"D.1.1.b.3 - DET.7 - vnější zábradlí čp. 1395"</t>
  </si>
  <si>
    <t>12</t>
  </si>
  <si>
    <t>338171115</t>
  </si>
  <si>
    <t>Montáž sloupků a vzpěr plotových ocelových trubkových nebo profilovaných výšky do 2 m ukotvením k pevnému podkladu</t>
  </si>
  <si>
    <t>420665093</t>
  </si>
  <si>
    <t>https://podminky.urs.cz/item/CS_URS_2023_01/338171115</t>
  </si>
  <si>
    <t>13</t>
  </si>
  <si>
    <t>389381001</t>
  </si>
  <si>
    <t>Dobetonování prefabrikovaných konstrukcí</t>
  </si>
  <si>
    <t>-1889580330</t>
  </si>
  <si>
    <t>https://podminky.urs.cz/item/CS_URS_2023_01/389381001</t>
  </si>
  <si>
    <t>"srovnatelná položka pro dobetonování mezi čely obrubníků"</t>
  </si>
  <si>
    <t>0,03*11</t>
  </si>
  <si>
    <t>0,03*5</t>
  </si>
  <si>
    <t>0,03*4*2</t>
  </si>
  <si>
    <t>Vodorovné konstrukce</t>
  </si>
  <si>
    <t>14</t>
  </si>
  <si>
    <t>430321515</t>
  </si>
  <si>
    <t>Schodišťové konstrukce a rampy z betonu železového (bez výztuže) stupně, schodnice, ramena, podesty s nosníky tř. C 20/25</t>
  </si>
  <si>
    <t>-1942388448</t>
  </si>
  <si>
    <t>https://podminky.urs.cz/item/CS_URS_2023_01/430321515</t>
  </si>
  <si>
    <t>P</t>
  </si>
  <si>
    <t>Poznámka k položce:_x000d_
beton C 20/25 - XC2 - XD3 - XF4 - Cl 0,4 - Dmax16-S4</t>
  </si>
  <si>
    <t>"pasy"</t>
  </si>
  <si>
    <t>0,8*2,4*0,45*2*4</t>
  </si>
  <si>
    <t>"deska"</t>
  </si>
  <si>
    <t>0,2*1,95*1,15*2,4</t>
  </si>
  <si>
    <t>0,2*2,26*1,15*2,4</t>
  </si>
  <si>
    <t>0,2*3,17*1,15*2,4*2</t>
  </si>
  <si>
    <t>430361821</t>
  </si>
  <si>
    <t>Výztuž schodišťových konstrukcí a ramp stupňů, schodnic, ramen, podest s nosníky z betonářské oceli 10 505 (R) nebo BSt 500</t>
  </si>
  <si>
    <t>-380087130</t>
  </si>
  <si>
    <t>https://podminky.urs.cz/item/CS_URS_2023_01/430361821</t>
  </si>
  <si>
    <t>"vyztuženost 70,0 kg/m3"</t>
  </si>
  <si>
    <t>xx40*70,0*0,001</t>
  </si>
  <si>
    <t>16</t>
  </si>
  <si>
    <t>430362021</t>
  </si>
  <si>
    <t>Výztuž schodišťových konstrukcí a ramp stupňů, schodnic, ramen, podest s nosníky ze svařovaných sítí z drátů typu KARI</t>
  </si>
  <si>
    <t>-1062009316</t>
  </si>
  <si>
    <t>https://podminky.urs.cz/item/CS_URS_2023_01/430362021</t>
  </si>
  <si>
    <t>"vyztuženost 20,0 kg/m3"</t>
  </si>
  <si>
    <t>xx40*20,0*0,001</t>
  </si>
  <si>
    <t>17</t>
  </si>
  <si>
    <t>431351121</t>
  </si>
  <si>
    <t>Bednění podest, podstupňových desek a ramp včetně podpěrné konstrukce výšky do 4 m půdorysně přímočarých zřízení</t>
  </si>
  <si>
    <t>820669055</t>
  </si>
  <si>
    <t>https://podminky.urs.cz/item/CS_URS_2023_01/431351121</t>
  </si>
  <si>
    <t>"deska+boky stupňů"</t>
  </si>
  <si>
    <t>0,2*(1,95*1,15+2,4)*2</t>
  </si>
  <si>
    <t>0,2*(2,26*1,15+2,4)*2</t>
  </si>
  <si>
    <t>0,2*(3,17*1,15+2,4)*2*2</t>
  </si>
  <si>
    <t>18</t>
  </si>
  <si>
    <t>431351122</t>
  </si>
  <si>
    <t>Bednění podest, podstupňových desek a ramp včetně podpěrné konstrukce výšky do 4 m půdorysně přímočarých odstranění</t>
  </si>
  <si>
    <t>-1380341503</t>
  </si>
  <si>
    <t>https://podminky.urs.cz/item/CS_URS_2023_01/431351122</t>
  </si>
  <si>
    <t>19</t>
  </si>
  <si>
    <t>434121425</t>
  </si>
  <si>
    <t>Osazování schodišťových stupňů železobetonových s vyspárováním styčných spár, s provizorním dřevěným zábradlím a dočasným zakrytím stupnic prkny na desku, stupňů broušených nebo leštěných</t>
  </si>
  <si>
    <t>m</t>
  </si>
  <si>
    <t>-1264286813</t>
  </si>
  <si>
    <t>https://podminky.urs.cz/item/CS_URS_2023_01/434121425</t>
  </si>
  <si>
    <t>2,4*6</t>
  </si>
  <si>
    <t>2,4*7</t>
  </si>
  <si>
    <t>2,4*8*2</t>
  </si>
  <si>
    <t>20</t>
  </si>
  <si>
    <t>593730039R01</t>
  </si>
  <si>
    <t>plný betonový stupeň strojní výroby,dl.1250 a 1150/zkrácený/ mm,š.400 mm,v.150 mm,beton C 50/60,konstrukční výztuž,mrazuvzdorný</t>
  </si>
  <si>
    <t>-866005285</t>
  </si>
  <si>
    <t>2*6</t>
  </si>
  <si>
    <t>2*7</t>
  </si>
  <si>
    <t>2*8*2</t>
  </si>
  <si>
    <t>593730050R01</t>
  </si>
  <si>
    <t>systémová kotevní lišta vč. spodní drážky pro upevnění kotevní lišty</t>
  </si>
  <si>
    <t>-1566970251</t>
  </si>
  <si>
    <t>(1+1)*4</t>
  </si>
  <si>
    <t>22</t>
  </si>
  <si>
    <t>434311115</t>
  </si>
  <si>
    <t>Stupně dusané z betonu prostého nebo prokládaného kamenem na terén nebo na desku bez potěru, se zahlazením povrchu tř. C 20/25</t>
  </si>
  <si>
    <t>442272277</t>
  </si>
  <si>
    <t>https://podminky.urs.cz/item/CS_URS_2023_01/434311115</t>
  </si>
  <si>
    <t>23</t>
  </si>
  <si>
    <t>434351141</t>
  </si>
  <si>
    <t>Bednění stupňů betonovaných na podstupňové desce nebo na terénu půdorysně přímočarých zřízení</t>
  </si>
  <si>
    <t>1085774794</t>
  </si>
  <si>
    <t>https://podminky.urs.cz/item/CS_URS_2023_01/434351141</t>
  </si>
  <si>
    <t>0,15*2,4*6</t>
  </si>
  <si>
    <t>0,15*2,4*7</t>
  </si>
  <si>
    <t>0,15*2,4*8*2</t>
  </si>
  <si>
    <t>24</t>
  </si>
  <si>
    <t>434351142</t>
  </si>
  <si>
    <t>Bednění stupňů betonovaných na podstupňové desce nebo na terénu půdorysně přímočarých odstranění</t>
  </si>
  <si>
    <t>919126407</t>
  </si>
  <si>
    <t>https://podminky.urs.cz/item/CS_URS_2023_01/434351142</t>
  </si>
  <si>
    <t>Komunikace pozemní</t>
  </si>
  <si>
    <t>25</t>
  </si>
  <si>
    <t>564851011</t>
  </si>
  <si>
    <t>Podklad ze štěrkodrti ŠD s rozprostřením a zhutněním plochy jednotlivě do 100 m2, po zhutnění tl. 150 mm</t>
  </si>
  <si>
    <t>2017524759</t>
  </si>
  <si>
    <t>https://podminky.urs.cz/item/CS_URS_2023_01/564851011</t>
  </si>
  <si>
    <t>"frakce 0-32 mm"</t>
  </si>
  <si>
    <t>"frakce 0-45 mm"</t>
  </si>
  <si>
    <t>26</t>
  </si>
  <si>
    <t>596211211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</si>
  <si>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50 do 100 m2</t>
  </si>
  <si>
    <t>-1207981923</t>
  </si>
  <si>
    <t>https://podminky.urs.cz/item/CS_URS_2023_01/596211211</t>
  </si>
  <si>
    <t>27</t>
  </si>
  <si>
    <t>59245020</t>
  </si>
  <si>
    <t>dlažba tvar obdélník betonová 200x100x80mm přírodní</t>
  </si>
  <si>
    <t>1031155898</t>
  </si>
  <si>
    <t>83,523*1,03 'Přepočtené koeficientem množství</t>
  </si>
  <si>
    <t>28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</si>
  <si>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</si>
  <si>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</si>
  <si>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1383376726</t>
  </si>
  <si>
    <t>https://podminky.urs.cz/item/CS_URS_2023_01/596811311</t>
  </si>
  <si>
    <t>29</t>
  </si>
  <si>
    <t>59246018</t>
  </si>
  <si>
    <t>dlažba velkoformátová betonová plochy do 0,5m2 tl 80mm přírodní</t>
  </si>
  <si>
    <t>43213902</t>
  </si>
  <si>
    <t>Poznámka k položce:_x000d_
800 x š.400 x v.80 mm,protiskluzný povrch R13</t>
  </si>
  <si>
    <t>23,04*1,03 'Přepočtené koeficientem množství</t>
  </si>
  <si>
    <t>Úpravy povrchů, podlahy a osazování výplní</t>
  </si>
  <si>
    <t>30</t>
  </si>
  <si>
    <t>637111112</t>
  </si>
  <si>
    <t>Okapový chodník z kameniva s udusáním a urovnáním povrchu ze štěrkopísku tl. 150 mm</t>
  </si>
  <si>
    <t>-1485201195</t>
  </si>
  <si>
    <t>https://podminky.urs.cz/item/CS_URS_2023_01/637111112</t>
  </si>
  <si>
    <t>31</t>
  </si>
  <si>
    <t>637211134</t>
  </si>
  <si>
    <t>Okapový chodník z dlaždic betonových do kameniva s vyplněním spár drobným kamenivem, tl. dlaždic 50 mm</t>
  </si>
  <si>
    <t>390208915</t>
  </si>
  <si>
    <t>https://podminky.urs.cz/item/CS_URS_2023_01/637211134</t>
  </si>
  <si>
    <t>Ostatní konstrukce a práce, bourání</t>
  </si>
  <si>
    <t>32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</si>
  <si>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</si>
  <si>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</si>
  <si>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1497305</t>
  </si>
  <si>
    <t>https://podminky.urs.cz/item/CS_URS_2023_01/916131213</t>
  </si>
  <si>
    <t>33</t>
  </si>
  <si>
    <t>59217026</t>
  </si>
  <si>
    <t>obrubník betonový silniční 500x150x250mm</t>
  </si>
  <si>
    <t>-81599227</t>
  </si>
  <si>
    <t>87,5*1,02 'Přepočtené koeficientem množství</t>
  </si>
  <si>
    <t>34</t>
  </si>
  <si>
    <t>919731112</t>
  </si>
  <si>
    <t>Zarovnání styčné plochy podkladu nebo krytu podél vybourané části komunikace nebo zpevněné plochy z betonu prostého tl. do 150 mm</t>
  </si>
  <si>
    <t>4908155</t>
  </si>
  <si>
    <t>https://podminky.urs.cz/item/CS_URS_2023_01/919731112</t>
  </si>
  <si>
    <t>"stávající betonovou plochu chodníku oddělit a zarovnat řezem"</t>
  </si>
  <si>
    <t xml:space="preserve">"1395"   3,36</t>
  </si>
  <si>
    <t xml:space="preserve">"1396"   3,36</t>
  </si>
  <si>
    <t xml:space="preserve">"1397"   3,36</t>
  </si>
  <si>
    <t xml:space="preserve">"1398"   3,36</t>
  </si>
  <si>
    <t xml:space="preserve">"1399"   3,36</t>
  </si>
  <si>
    <t>35</t>
  </si>
  <si>
    <t>9359321199R01</t>
  </si>
  <si>
    <t>Skrytý odvodňovací žlab š. 135 mm,s roštem s úzkou štěrbinou z pozinkované oceli,zátěžová třída C250,užitná výška 105 mm, šířka 10 mm - kompletní dodávka a montáž</t>
  </si>
  <si>
    <t>-1562950109</t>
  </si>
  <si>
    <t>Poznámka k položce:_x000d_
další podrobnosti viz D.1.1.a Technická zpráva (bod e)</t>
  </si>
  <si>
    <t>2,7*4</t>
  </si>
  <si>
    <t>36</t>
  </si>
  <si>
    <t>963042819</t>
  </si>
  <si>
    <t>Bourání schodišťových stupňů betonových zhotovených na místě</t>
  </si>
  <si>
    <t>2037247430</t>
  </si>
  <si>
    <t>https://podminky.urs.cz/item/CS_URS_2023_01/963042819</t>
  </si>
  <si>
    <t xml:space="preserve">"1396"   2,67*6</t>
  </si>
  <si>
    <t xml:space="preserve">"1397"   2,67*7</t>
  </si>
  <si>
    <t xml:space="preserve">"1398"   2,77*7</t>
  </si>
  <si>
    <t xml:space="preserve">"1399"   2,67*7</t>
  </si>
  <si>
    <t>37</t>
  </si>
  <si>
    <t>976071111</t>
  </si>
  <si>
    <t>Vybourání kovových madel, zábradlí, dvířek, zděří, kotevních želez madel a zábradlí</t>
  </si>
  <si>
    <t>-320921565</t>
  </si>
  <si>
    <t>https://podminky.urs.cz/item/CS_URS_2023_01/976071111</t>
  </si>
  <si>
    <t xml:space="preserve">"1395"   6,66</t>
  </si>
  <si>
    <t xml:space="preserve">"1396"   (1,98*1,15+2,3)*2</t>
  </si>
  <si>
    <t xml:space="preserve">"1397"   (2,36*1,15+2,02)*2</t>
  </si>
  <si>
    <t xml:space="preserve">"1398"   (0,3+2,17*1,15+3,44)*2</t>
  </si>
  <si>
    <t xml:space="preserve">"1399"   (0,2+2,12*1,15+3,45)*2+7,965+1,4*2</t>
  </si>
  <si>
    <t>38</t>
  </si>
  <si>
    <t>976075311</t>
  </si>
  <si>
    <t>Vybourání kovových madel, zábradlí, dvířek, zděří, kotevních želez ocelových kotevních želez, hmotnosti do 50 kg</t>
  </si>
  <si>
    <t>-1303621413</t>
  </si>
  <si>
    <t>https://podminky.urs.cz/item/CS_URS_2023_01/976075311</t>
  </si>
  <si>
    <t>"stávající rampa pro kočárek"</t>
  </si>
  <si>
    <t xml:space="preserve">"odhad hmotnosti dle nových"   250,0*0,001</t>
  </si>
  <si>
    <t>997</t>
  </si>
  <si>
    <t>Přesun sutě</t>
  </si>
  <si>
    <t>39</t>
  </si>
  <si>
    <t>997221551</t>
  </si>
  <si>
    <t>Vodorovná doprava suti bez naložení, ale se složením a s hrubým urovnáním ze sypkých materiálů, na vzdálenost do 1 km</t>
  </si>
  <si>
    <t>102969171</t>
  </si>
  <si>
    <t>https://podminky.urs.cz/item/CS_URS_2023_01/997221551</t>
  </si>
  <si>
    <t>40</t>
  </si>
  <si>
    <t>997221559</t>
  </si>
  <si>
    <t>Vodorovná doprava suti bez naložení, ale se složením a s hrubým urovnáním Příplatek k ceně za každý další i započatý 1 km přes 1 km</t>
  </si>
  <si>
    <t>2086497928</t>
  </si>
  <si>
    <t>https://podminky.urs.cz/item/CS_URS_2023_01/997221559</t>
  </si>
  <si>
    <t>37,568*9 'Přepočtené koeficientem množství</t>
  </si>
  <si>
    <t>41</t>
  </si>
  <si>
    <t>997221561</t>
  </si>
  <si>
    <t>Vodorovná doprava suti bez naložení, ale se složením a s hrubým urovnáním z kusových materiálů, na vzdálenost do 1 km</t>
  </si>
  <si>
    <t>1756137820</t>
  </si>
  <si>
    <t>https://podminky.urs.cz/item/CS_URS_2023_01/997221561</t>
  </si>
  <si>
    <t>42</t>
  </si>
  <si>
    <t>997221569</t>
  </si>
  <si>
    <t>-1180443818</t>
  </si>
  <si>
    <t>https://podminky.urs.cz/item/CS_URS_2023_01/997221569</t>
  </si>
  <si>
    <t>41,92*9 'Přepočtené koeficientem množství</t>
  </si>
  <si>
    <t>43</t>
  </si>
  <si>
    <t>997221611</t>
  </si>
  <si>
    <t>Nakládání na dopravní prostředky pro vodorovnou dopravu suti</t>
  </si>
  <si>
    <t>93425153</t>
  </si>
  <si>
    <t>https://podminky.urs.cz/item/CS_URS_2023_01/997221611</t>
  </si>
  <si>
    <t>44</t>
  </si>
  <si>
    <t>997221612</t>
  </si>
  <si>
    <t>Nakládání na dopravní prostředky pro vodorovnou dopravu vybouraných hmot</t>
  </si>
  <si>
    <t>1462852713</t>
  </si>
  <si>
    <t>https://podminky.urs.cz/item/CS_URS_2023_01/997221612</t>
  </si>
  <si>
    <t>45</t>
  </si>
  <si>
    <t>997221862</t>
  </si>
  <si>
    <t>Poplatek za uložení stavebního odpadu na recyklační skládce (skládkovné) z armovaného betonu zatříděného do Katalogu odpadů pod kódem 17 01 01</t>
  </si>
  <si>
    <t>-985297633</t>
  </si>
  <si>
    <t>https://podminky.urs.cz/item/CS_URS_2023_01/997221862</t>
  </si>
  <si>
    <t>46</t>
  </si>
  <si>
    <t>997221873</t>
  </si>
  <si>
    <t>Poplatek za uložení stavebního odpadu na recyklační skládce (skládkovné) zeminy a kamení zatříděného do Katalogu odpadů pod kódem 17 05 04</t>
  </si>
  <si>
    <t>477648075</t>
  </si>
  <si>
    <t>https://podminky.urs.cz/item/CS_URS_2023_01/997221873</t>
  </si>
  <si>
    <t>998</t>
  </si>
  <si>
    <t>Přesun hmot</t>
  </si>
  <si>
    <t>47</t>
  </si>
  <si>
    <t>998223011</t>
  </si>
  <si>
    <t>Přesun hmot pro pozemní komunikace s krytem dlážděným dopravní vzdálenost do 200 m jakékoliv délky objektu</t>
  </si>
  <si>
    <t>1048930334</t>
  </si>
  <si>
    <t>https://podminky.urs.cz/item/CS_URS_2023_01/998223011</t>
  </si>
  <si>
    <t>PSV</t>
  </si>
  <si>
    <t>Práce a dodávky PSV</t>
  </si>
  <si>
    <t>767</t>
  </si>
  <si>
    <t>Konstrukce zámečnické</t>
  </si>
  <si>
    <t>48</t>
  </si>
  <si>
    <t>767161123</t>
  </si>
  <si>
    <t>Montáž zábradlí rovného z trubek nebo tenkostěnných profilů na ocelovou konstrukci, hmotnosti 1 m zábradlí do 20 kg</t>
  </si>
  <si>
    <t>1711531898</t>
  </si>
  <si>
    <t>https://podminky.urs.cz/item/CS_URS_2023_01/767161123</t>
  </si>
  <si>
    <t>"předpokládá se zabetonování sloupků a na ně osazení zábradlí po částech"</t>
  </si>
  <si>
    <t>(0,15+1,24+0,93+1,5+1,5+1,62*4+1,5+1,52+0,15)</t>
  </si>
  <si>
    <t>(0,15+1,24+0,93+1,3+1,12+0,095+0,15)</t>
  </si>
  <si>
    <t>(0,15+1,24+0,93+1,3+1,16+0,095+0,15)*2</t>
  </si>
  <si>
    <t>(0,15+0,93*2+1,3+1,16+0,095+0,15)*2</t>
  </si>
  <si>
    <t>(0,15+0,62+0,53+1,7+0,76+0,095+0,15)*2</t>
  </si>
  <si>
    <t>(0,3+0,74+1,62*3+0,74+0,095+0,15)</t>
  </si>
  <si>
    <t>49</t>
  </si>
  <si>
    <t>55342281</t>
  </si>
  <si>
    <t>zábradlí vnější v.900 mm,z ocelových trubek,s vodorovnou výplní,vč. madel,kotvení a montážního materiálu</t>
  </si>
  <si>
    <t>kg</t>
  </si>
  <si>
    <t>1818019392</t>
  </si>
  <si>
    <t>164,53</t>
  </si>
  <si>
    <t>77,39</t>
  </si>
  <si>
    <t>142,99</t>
  </si>
  <si>
    <t>138,72</t>
  </si>
  <si>
    <t>130,33</t>
  </si>
  <si>
    <t>160,24</t>
  </si>
  <si>
    <t>814,2*1,2 'Přepočtené koeficientem množství</t>
  </si>
  <si>
    <t>50</t>
  </si>
  <si>
    <t>767590120</t>
  </si>
  <si>
    <t>Montáž podlahových konstrukcí podlahových roštů, podlah připevněných šroubováním</t>
  </si>
  <si>
    <t>200744925</t>
  </si>
  <si>
    <t>https://podminky.urs.cz/item/CS_URS_2023_01/767590120</t>
  </si>
  <si>
    <t>"srovnatelná položka"</t>
  </si>
  <si>
    <t>"D.1.1.b.3 - DET.9 - Rampa pro kočárek"</t>
  </si>
  <si>
    <t>263,2</t>
  </si>
  <si>
    <t>51</t>
  </si>
  <si>
    <t>13611306</t>
  </si>
  <si>
    <t>plech ocelový černý žebrovaný S235JR slza tl 5mm tabule</t>
  </si>
  <si>
    <t>2004505399</t>
  </si>
  <si>
    <t>263,2*0,001*1,25</t>
  </si>
  <si>
    <t>52</t>
  </si>
  <si>
    <t>998767201</t>
  </si>
  <si>
    <t>Přesun hmot pro zámečnické konstrukce stanovený procentní sazbou (%) z ceny vodorovná dopravní vzdálenost do 50 m v objektech výšky do 6 m</t>
  </si>
  <si>
    <t>%</t>
  </si>
  <si>
    <t>1574074668</t>
  </si>
  <si>
    <t>https://podminky.urs.cz/item/CS_URS_2023_01/998767201</t>
  </si>
  <si>
    <t>783</t>
  </si>
  <si>
    <t>Dokončovací práce - nátěry</t>
  </si>
  <si>
    <t>53</t>
  </si>
  <si>
    <t>783317190R01</t>
  </si>
  <si>
    <t>Systémový nátěr zábradlí, realizovaný na životnost vysokou /H/ pro stupeň korozní agresivity prostředí C4 vysoký dle ČSN EN ISO 12944 – kompletní dodávka</t>
  </si>
  <si>
    <t>491295952</t>
  </si>
  <si>
    <t>https://podminky.urs.cz/item/CS_URS_2023_01/783317190R01</t>
  </si>
  <si>
    <t>"vnější zábradlí"</t>
  </si>
  <si>
    <t>0,9*zabradli*1</t>
  </si>
  <si>
    <t>"rampa pro kočárek"</t>
  </si>
  <si>
    <t>1,36+1,53+1,72+1,72</t>
  </si>
  <si>
    <t>OST - Vedlejší a ostatní náklady stavby</t>
  </si>
  <si>
    <t xml:space="preserve">VRN - 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</si>
  <si>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</si>
  <si>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</si>
  <si>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</si>
  <si>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</si>
  <si>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 xml:space="preserve"> Vedlejší rozpočtové náklady</t>
  </si>
  <si>
    <t>VRN1</t>
  </si>
  <si>
    <t>Průzkumné, geodetické a projektové práce</t>
  </si>
  <si>
    <t>013203000</t>
  </si>
  <si>
    <t>Dokumentace stavby bez rozlišení - dílenská dokumentace</t>
  </si>
  <si>
    <t>soubor</t>
  </si>
  <si>
    <t>1024</t>
  </si>
  <si>
    <t>680775569</t>
  </si>
  <si>
    <t>https://podminky.urs.cz/item/CS_URS_2023_01/013203000</t>
  </si>
  <si>
    <t>013254000</t>
  </si>
  <si>
    <t>Dokumentace skutečného provedení stavby</t>
  </si>
  <si>
    <t>-478147410</t>
  </si>
  <si>
    <t>https://podminky.urs.cz/item/CS_URS_2023_01/013254000</t>
  </si>
  <si>
    <t xml:space="preserve">Poznámka k položce:_x000d_
Náklady na vyhotovení dokumentace skutečného provedení stavby a její předání objednateli v požadované formě a požadovaném počtu.				_x000d_
</t>
  </si>
  <si>
    <t>013294000</t>
  </si>
  <si>
    <t xml:space="preserve">Ostatní dokumentace - fotodokumentace prováděného díla </t>
  </si>
  <si>
    <t>886712948</t>
  </si>
  <si>
    <t>https://podminky.urs.cz/item/CS_URS_2023_01/013294000</t>
  </si>
  <si>
    <t>Poznámka k položce:_x000d_
Náklady na zajištění průběžné fotodokumentace provádění díla - zhotovitel zajistí a předá objednateli průběžnou fotodokumentaci realizace díla v 1 digitálním vyhotovení. Fotodokumentace bude dokladovat průběh díla a bude zejména dokumentovat části stavby a konstrukce před jejich zakrytím.</t>
  </si>
  <si>
    <t>VRN3</t>
  </si>
  <si>
    <t>Zařízení staveniště</t>
  </si>
  <si>
    <t>032002000</t>
  </si>
  <si>
    <t>Vybavení staveniště</t>
  </si>
  <si>
    <t>-1785667759</t>
  </si>
  <si>
    <t>https://podminky.urs.cz/item/CS_URS_2023_01/032002000</t>
  </si>
  <si>
    <t>Poznámka k položce:_x000d_
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</si>
  <si>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033002000</t>
  </si>
  <si>
    <t>Připojení staveniště na inženýrské sítě</t>
  </si>
  <si>
    <t>1322462649</t>
  </si>
  <si>
    <t>https://podminky.urs.cz/item/CS_URS_2023_01/033002000</t>
  </si>
  <si>
    <t>Poznámka k položce:_x000d_
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</si>
  <si>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034303000</t>
  </si>
  <si>
    <t>Dopravní značení na staveništi</t>
  </si>
  <si>
    <t>1988065584</t>
  </si>
  <si>
    <t>https://podminky.urs.cz/item/CS_URS_2023_01/034303000</t>
  </si>
  <si>
    <t>Poznámka k položce:_x000d_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</si>
  <si>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039002000</t>
  </si>
  <si>
    <t>Zrušení zařízení staveniště</t>
  </si>
  <si>
    <t>722932291</t>
  </si>
  <si>
    <t>https://podminky.urs.cz/item/CS_URS_2023_01/039002000</t>
  </si>
  <si>
    <t>Poznámka k položce:_x000d_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</si>
  <si>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VRN4</t>
  </si>
  <si>
    <t>Inženýrská činnost</t>
  </si>
  <si>
    <t>045002000</t>
  </si>
  <si>
    <t>Kompletační a koordinační činnost</t>
  </si>
  <si>
    <t>-1339932395</t>
  </si>
  <si>
    <t>https://podminky.urs.cz/item/CS_URS_2023_01/045002000</t>
  </si>
  <si>
    <t xml:space="preserve">Poznámka k položce:_x000d_
Náklady na zajištění a dodržení splnění všech požadavků a podmínek uvedených ve vyjádřeních vyplývajících ze stanovisek orgánů státní správy; zajištění oznámení zahájení stavebních prací v souladu s pravomocnými rozhodnutími a vyjádřeními například správců sítí; poskytnutí součinnosti při tvorbě povinných monitorovacích zpráv projektu; zajištění koordinační činnosti subdodavatelů zhotovitele; zajištění a provedení všech nezbytných opatření organizačního a stavebně technologického charakteru k řádnému provedení předmětu díla; předání všech dokladů o dokončené stavbě. </t>
  </si>
  <si>
    <t>SEZNAM FIGUR</t>
  </si>
  <si>
    <t>Výměra</t>
  </si>
  <si>
    <t xml:space="preserve"> A1</t>
  </si>
  <si>
    <t>Použití figury:</t>
  </si>
  <si>
    <t>Zhutnění podloží z hornin soudržných nebo nesoudržných pod násypy</t>
  </si>
  <si>
    <t>Osazení silničního obrubníku betonového stojatého s boční opěrou do lože z betonu prostého</t>
  </si>
  <si>
    <t>Podklad ze štěrkodrtě ŠD plochy do 100 m2 tl 150 mm</t>
  </si>
  <si>
    <t>Kladení velkoformátové betonové dlažby tl do 100 mm velikosti do 0,5 m2 pl do 300 m2</t>
  </si>
  <si>
    <t>Kladení zámkové dlažby komunikací pro pěší ručně tl 80 mm skupiny A pl přes 50 do 100 m2</t>
  </si>
  <si>
    <t>Okapový chodník ze štěrkopísku tl 150 mm s udusáním</t>
  </si>
  <si>
    <t>Okapový chodník z betonových dlaždic tl 50 mm do kameniva</t>
  </si>
  <si>
    <t>Hloubení rýh nezapažených š do 800 mm v hornině třídy těžitelnosti I skupiny 3 objem do 20 m3 strojně</t>
  </si>
  <si>
    <t>Bourání kcí v hloubených vykopávkách ze zdiva z betonu prostého strojně</t>
  </si>
  <si>
    <t>Schodišťová konstrukce a rampa ze ŽB tř. C 20/25</t>
  </si>
  <si>
    <t>Výztuž schodišťové konstrukce a rampy betonářskou ocelí 10 505</t>
  </si>
  <si>
    <t>Výztuž schodišťové konstrukce a rampy svařovanými sítěmi Kari</t>
  </si>
  <si>
    <t>Zřízení bednění podest schodišť a ramp přímočarých v do 4 m</t>
  </si>
  <si>
    <t>Odstranění bednění podest schodišť a ramp přímočarých v do 4 m</t>
  </si>
  <si>
    <t>Zřízení bednění stupňů přímočarých schodišť</t>
  </si>
  <si>
    <t>Odstranění bednění stupňů přímočarých schodišť</t>
  </si>
  <si>
    <t>Montáž zábradlí rovného z trubek do ocelové konstrukce hm do 20 kg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</si>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</sst>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3" TargetMode="External" /><Relationship Id="rId2" Type="http://schemas.openxmlformats.org/officeDocument/2006/relationships/hyperlink" Target="https://podminky.urs.cz/item/CS_URS_2023_01/113107336" TargetMode="External" /><Relationship Id="rId3" Type="http://schemas.openxmlformats.org/officeDocument/2006/relationships/hyperlink" Target="https://podminky.urs.cz/item/CS_URS_2023_01/132251101" TargetMode="External" /><Relationship Id="rId4" Type="http://schemas.openxmlformats.org/officeDocument/2006/relationships/hyperlink" Target="https://podminky.urs.cz/item/CS_URS_2023_01/139951121" TargetMode="External" /><Relationship Id="rId5" Type="http://schemas.openxmlformats.org/officeDocument/2006/relationships/hyperlink" Target="https://podminky.urs.cz/item/CS_URS_2023_01/181111131" TargetMode="External" /><Relationship Id="rId6" Type="http://schemas.openxmlformats.org/officeDocument/2006/relationships/hyperlink" Target="https://podminky.urs.cz/item/CS_URS_2023_01/182303111" TargetMode="External" /><Relationship Id="rId7" Type="http://schemas.openxmlformats.org/officeDocument/2006/relationships/hyperlink" Target="https://podminky.urs.cz/item/CS_URS_2023_01/215901101" TargetMode="External" /><Relationship Id="rId8" Type="http://schemas.openxmlformats.org/officeDocument/2006/relationships/hyperlink" Target="https://podminky.urs.cz/item/CS_URS_2023_01/271542211" TargetMode="External" /><Relationship Id="rId9" Type="http://schemas.openxmlformats.org/officeDocument/2006/relationships/hyperlink" Target="https://podminky.urs.cz/item/CS_URS_2023_01/338171113" TargetMode="External" /><Relationship Id="rId10" Type="http://schemas.openxmlformats.org/officeDocument/2006/relationships/hyperlink" Target="https://podminky.urs.cz/item/CS_URS_2023_01/338171115" TargetMode="External" /><Relationship Id="rId11" Type="http://schemas.openxmlformats.org/officeDocument/2006/relationships/hyperlink" Target="https://podminky.urs.cz/item/CS_URS_2023_01/389381001" TargetMode="External" /><Relationship Id="rId12" Type="http://schemas.openxmlformats.org/officeDocument/2006/relationships/hyperlink" Target="https://podminky.urs.cz/item/CS_URS_2023_01/430321515" TargetMode="External" /><Relationship Id="rId13" Type="http://schemas.openxmlformats.org/officeDocument/2006/relationships/hyperlink" Target="https://podminky.urs.cz/item/CS_URS_2023_01/430361821" TargetMode="External" /><Relationship Id="rId14" Type="http://schemas.openxmlformats.org/officeDocument/2006/relationships/hyperlink" Target="https://podminky.urs.cz/item/CS_URS_2023_01/430362021" TargetMode="External" /><Relationship Id="rId15" Type="http://schemas.openxmlformats.org/officeDocument/2006/relationships/hyperlink" Target="https://podminky.urs.cz/item/CS_URS_2023_01/431351121" TargetMode="External" /><Relationship Id="rId16" Type="http://schemas.openxmlformats.org/officeDocument/2006/relationships/hyperlink" Target="https://podminky.urs.cz/item/CS_URS_2023_01/431351122" TargetMode="External" /><Relationship Id="rId17" Type="http://schemas.openxmlformats.org/officeDocument/2006/relationships/hyperlink" Target="https://podminky.urs.cz/item/CS_URS_2023_01/434121425" TargetMode="External" /><Relationship Id="rId18" Type="http://schemas.openxmlformats.org/officeDocument/2006/relationships/hyperlink" Target="https://podminky.urs.cz/item/CS_URS_2023_01/434311115" TargetMode="External" /><Relationship Id="rId19" Type="http://schemas.openxmlformats.org/officeDocument/2006/relationships/hyperlink" Target="https://podminky.urs.cz/item/CS_URS_2023_01/434351141" TargetMode="External" /><Relationship Id="rId20" Type="http://schemas.openxmlformats.org/officeDocument/2006/relationships/hyperlink" Target="https://podminky.urs.cz/item/CS_URS_2023_01/434351142" TargetMode="External" /><Relationship Id="rId21" Type="http://schemas.openxmlformats.org/officeDocument/2006/relationships/hyperlink" Target="https://podminky.urs.cz/item/CS_URS_2023_01/564851011" TargetMode="External" /><Relationship Id="rId22" Type="http://schemas.openxmlformats.org/officeDocument/2006/relationships/hyperlink" Target="https://podminky.urs.cz/item/CS_URS_2023_01/596211211" TargetMode="External" /><Relationship Id="rId23" Type="http://schemas.openxmlformats.org/officeDocument/2006/relationships/hyperlink" Target="https://podminky.urs.cz/item/CS_URS_2023_01/596811311" TargetMode="External" /><Relationship Id="rId24" Type="http://schemas.openxmlformats.org/officeDocument/2006/relationships/hyperlink" Target="https://podminky.urs.cz/item/CS_URS_2023_01/637111112" TargetMode="External" /><Relationship Id="rId25" Type="http://schemas.openxmlformats.org/officeDocument/2006/relationships/hyperlink" Target="https://podminky.urs.cz/item/CS_URS_2023_01/637211134" TargetMode="External" /><Relationship Id="rId26" Type="http://schemas.openxmlformats.org/officeDocument/2006/relationships/hyperlink" Target="https://podminky.urs.cz/item/CS_URS_2023_01/916131213" TargetMode="External" /><Relationship Id="rId27" Type="http://schemas.openxmlformats.org/officeDocument/2006/relationships/hyperlink" Target="https://podminky.urs.cz/item/CS_URS_2023_01/919731112" TargetMode="External" /><Relationship Id="rId28" Type="http://schemas.openxmlformats.org/officeDocument/2006/relationships/hyperlink" Target="https://podminky.urs.cz/item/CS_URS_2023_01/963042819" TargetMode="External" /><Relationship Id="rId29" Type="http://schemas.openxmlformats.org/officeDocument/2006/relationships/hyperlink" Target="https://podminky.urs.cz/item/CS_URS_2023_01/976071111" TargetMode="External" /><Relationship Id="rId30" Type="http://schemas.openxmlformats.org/officeDocument/2006/relationships/hyperlink" Target="https://podminky.urs.cz/item/CS_URS_2023_01/976075311" TargetMode="External" /><Relationship Id="rId31" Type="http://schemas.openxmlformats.org/officeDocument/2006/relationships/hyperlink" Target="https://podminky.urs.cz/item/CS_URS_2023_01/997221551" TargetMode="External" /><Relationship Id="rId32" Type="http://schemas.openxmlformats.org/officeDocument/2006/relationships/hyperlink" Target="https://podminky.urs.cz/item/CS_URS_2023_01/997221559" TargetMode="External" /><Relationship Id="rId33" Type="http://schemas.openxmlformats.org/officeDocument/2006/relationships/hyperlink" Target="https://podminky.urs.cz/item/CS_URS_2023_01/997221561" TargetMode="External" /><Relationship Id="rId34" Type="http://schemas.openxmlformats.org/officeDocument/2006/relationships/hyperlink" Target="https://podminky.urs.cz/item/CS_URS_2023_01/997221569" TargetMode="External" /><Relationship Id="rId35" Type="http://schemas.openxmlformats.org/officeDocument/2006/relationships/hyperlink" Target="https://podminky.urs.cz/item/CS_URS_2023_01/997221611" TargetMode="External" /><Relationship Id="rId36" Type="http://schemas.openxmlformats.org/officeDocument/2006/relationships/hyperlink" Target="https://podminky.urs.cz/item/CS_URS_2023_01/997221612" TargetMode="External" /><Relationship Id="rId37" Type="http://schemas.openxmlformats.org/officeDocument/2006/relationships/hyperlink" Target="https://podminky.urs.cz/item/CS_URS_2023_01/997221862" TargetMode="External" /><Relationship Id="rId38" Type="http://schemas.openxmlformats.org/officeDocument/2006/relationships/hyperlink" Target="https://podminky.urs.cz/item/CS_URS_2023_01/997221873" TargetMode="External" /><Relationship Id="rId39" Type="http://schemas.openxmlformats.org/officeDocument/2006/relationships/hyperlink" Target="https://podminky.urs.cz/item/CS_URS_2023_01/998223011" TargetMode="External" /><Relationship Id="rId40" Type="http://schemas.openxmlformats.org/officeDocument/2006/relationships/hyperlink" Target="https://podminky.urs.cz/item/CS_URS_2023_01/767161123" TargetMode="External" /><Relationship Id="rId41" Type="http://schemas.openxmlformats.org/officeDocument/2006/relationships/hyperlink" Target="https://podminky.urs.cz/item/CS_URS_2023_01/767590120" TargetMode="External" /><Relationship Id="rId42" Type="http://schemas.openxmlformats.org/officeDocument/2006/relationships/hyperlink" Target="https://podminky.urs.cz/item/CS_URS_2023_01/998767201" TargetMode="External" /><Relationship Id="rId43" Type="http://schemas.openxmlformats.org/officeDocument/2006/relationships/hyperlink" Target="https://podminky.urs.cz/item/CS_URS_2023_01/783317190R01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03000" TargetMode="External" /><Relationship Id="rId2" Type="http://schemas.openxmlformats.org/officeDocument/2006/relationships/hyperlink" Target="https://podminky.urs.cz/item/CS_URS_2023_01/013254000" TargetMode="External" /><Relationship Id="rId3" Type="http://schemas.openxmlformats.org/officeDocument/2006/relationships/hyperlink" Target="https://podminky.urs.cz/item/CS_URS_2023_01/013294000" TargetMode="External" /><Relationship Id="rId4" Type="http://schemas.openxmlformats.org/officeDocument/2006/relationships/hyperlink" Target="https://podminky.urs.cz/item/CS_URS_2023_01/032002000" TargetMode="External" /><Relationship Id="rId5" Type="http://schemas.openxmlformats.org/officeDocument/2006/relationships/hyperlink" Target="https://podminky.urs.cz/item/CS_URS_2023_01/033002000" TargetMode="External" /><Relationship Id="rId6" Type="http://schemas.openxmlformats.org/officeDocument/2006/relationships/hyperlink" Target="https://podminky.urs.cz/item/CS_URS_2023_01/034303000" TargetMode="External" /><Relationship Id="rId7" Type="http://schemas.openxmlformats.org/officeDocument/2006/relationships/hyperlink" Target="https://podminky.urs.cz/item/CS_URS_2023_01/039002000" TargetMode="External" /><Relationship Id="rId8" Type="http://schemas.openxmlformats.org/officeDocument/2006/relationships/hyperlink" Target="https://podminky.urs.cz/item/CS_URS_2023_01/045002000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VRCHSKOL13959ZP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vnějších zpevněných ploch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Vrchlabí, Školní 1395-1399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22. 5. 2023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Vrchlabí, Zámek čp.1, 543 01 Vrchlabí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AMX, s.r.o., Slezská 848, 500 03  Hradec Králové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 Alena Zahradníková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'A1 - Oprava vnějších zpev...'!J30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'A1 - Oprava vnějších zpev...'!P92</f>
        <v>0</v>
      </c>
      <c r="AV55" s="122">
        <f>'A1 - Oprava vnějších zpev...'!J33</f>
        <v>0</v>
      </c>
      <c r="AW55" s="122">
        <f>'A1 - Oprava vnějších zpev...'!J34</f>
        <v>0</v>
      </c>
      <c r="AX55" s="122">
        <f>'A1 - Oprava vnějších zpev...'!J35</f>
        <v>0</v>
      </c>
      <c r="AY55" s="122">
        <f>'A1 - Oprava vnějších zpev...'!J36</f>
        <v>0</v>
      </c>
      <c r="AZ55" s="122">
        <f>'A1 - Oprava vnějších zpev...'!F33</f>
        <v>0</v>
      </c>
      <c r="BA55" s="122">
        <f>'A1 - Oprava vnějších zpev...'!F34</f>
        <v>0</v>
      </c>
      <c r="BB55" s="122">
        <f>'A1 - Oprava vnějších zpev...'!F35</f>
        <v>0</v>
      </c>
      <c r="BC55" s="122">
        <f>'A1 - Oprava vnějších zpev...'!F36</f>
        <v>0</v>
      </c>
      <c r="BD55" s="124">
        <f>'A1 - Oprava vnějších zpev...'!F37</f>
        <v>0</v>
      </c>
      <c r="BE55" s="7"/>
      <c r="BT55" s="125" t="s">
        <v>79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79</v>
      </c>
    </row>
    <row r="56" s="7" customFormat="1" ht="16.5" customHeight="1">
      <c r="A56" s="113" t="s">
        <v>76</v>
      </c>
      <c r="B56" s="114"/>
      <c r="C56" s="115"/>
      <c r="D56" s="116" t="s">
        <v>81</v>
      </c>
      <c r="E56" s="116"/>
      <c r="F56" s="116"/>
      <c r="G56" s="116"/>
      <c r="H56" s="116"/>
      <c r="I56" s="117"/>
      <c r="J56" s="116" t="s">
        <v>82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'OST - Vedlejší a ostatní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6">
        <v>0</v>
      </c>
      <c r="AT56" s="127">
        <f>ROUND(SUM(AV56:AW56),2)</f>
        <v>0</v>
      </c>
      <c r="AU56" s="128">
        <f>'OST - Vedlejší a ostatní ...'!P83</f>
        <v>0</v>
      </c>
      <c r="AV56" s="127">
        <f>'OST - Vedlejší a ostatní ...'!J33</f>
        <v>0</v>
      </c>
      <c r="AW56" s="127">
        <f>'OST - Vedlejší a ostatní ...'!J34</f>
        <v>0</v>
      </c>
      <c r="AX56" s="127">
        <f>'OST - Vedlejší a ostatní ...'!J35</f>
        <v>0</v>
      </c>
      <c r="AY56" s="127">
        <f>'OST - Vedlejší a ostatní ...'!J36</f>
        <v>0</v>
      </c>
      <c r="AZ56" s="127">
        <f>'OST - Vedlejší a ostatní ...'!F33</f>
        <v>0</v>
      </c>
      <c r="BA56" s="127">
        <f>'OST - Vedlejší a ostatní ...'!F34</f>
        <v>0</v>
      </c>
      <c r="BB56" s="127">
        <f>'OST - Vedlejší a ostatní ...'!F35</f>
        <v>0</v>
      </c>
      <c r="BC56" s="127">
        <f>'OST - Vedlejší a ostatní ...'!F36</f>
        <v>0</v>
      </c>
      <c r="BD56" s="129">
        <f>'OST - Vedlejší a ostatní ...'!F37</f>
        <v>0</v>
      </c>
      <c r="BE56" s="7"/>
      <c r="BT56" s="125" t="s">
        <v>79</v>
      </c>
      <c r="BV56" s="125" t="s">
        <v>74</v>
      </c>
      <c r="BW56" s="125" t="s">
        <v>83</v>
      </c>
      <c r="BX56" s="125" t="s">
        <v>5</v>
      </c>
      <c r="CL56" s="125" t="s">
        <v>19</v>
      </c>
      <c r="CM56" s="125" t="s">
        <v>79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16o5Lvb+kjGQ+gmqXbw9RWvb4U4s6yPb4kuS0i7eBRk7rPWdRjPG5PlKh5tM8dlpTXfA3ndxB0gLHExyXiGwkw==" hashValue="onvaZ4Dhh5vMN/Z9odej1iVXTx2QWZx7lNcdfke/xeLIezb2eCvs53YFHPdzqMpePH9E+8BHmWaWbMoHJLRALQ==" algorithmName="SHA-512" password="CC3D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A1 - Oprava vnějších zpev...'!C2" display="/"/>
    <hyperlink ref="A56" location="'OST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  <c r="AZ2" s="130" t="s">
        <v>84</v>
      </c>
      <c r="BA2" s="130" t="s">
        <v>19</v>
      </c>
      <c r="BB2" s="130" t="s">
        <v>19</v>
      </c>
      <c r="BC2" s="130" t="s">
        <v>85</v>
      </c>
      <c r="BD2" s="13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79</v>
      </c>
      <c r="AZ3" s="130" t="s">
        <v>87</v>
      </c>
      <c r="BA3" s="130" t="s">
        <v>19</v>
      </c>
      <c r="BB3" s="130" t="s">
        <v>19</v>
      </c>
      <c r="BC3" s="130" t="s">
        <v>88</v>
      </c>
      <c r="BD3" s="130" t="s">
        <v>86</v>
      </c>
    </row>
    <row r="4" s="1" customFormat="1" ht="24.96" customHeight="1">
      <c r="B4" s="22"/>
      <c r="D4" s="133" t="s">
        <v>89</v>
      </c>
      <c r="L4" s="22"/>
      <c r="M4" s="134" t="s">
        <v>10</v>
      </c>
      <c r="AT4" s="19" t="s">
        <v>4</v>
      </c>
      <c r="AZ4" s="130" t="s">
        <v>90</v>
      </c>
      <c r="BA4" s="130" t="s">
        <v>19</v>
      </c>
      <c r="BB4" s="130" t="s">
        <v>19</v>
      </c>
      <c r="BC4" s="130" t="s">
        <v>91</v>
      </c>
      <c r="BD4" s="130" t="s">
        <v>86</v>
      </c>
    </row>
    <row r="5" s="1" customFormat="1" ht="6.96" customHeight="1">
      <c r="B5" s="22"/>
      <c r="L5" s="22"/>
      <c r="AZ5" s="130" t="s">
        <v>92</v>
      </c>
      <c r="BA5" s="130" t="s">
        <v>19</v>
      </c>
      <c r="BB5" s="130" t="s">
        <v>19</v>
      </c>
      <c r="BC5" s="130" t="s">
        <v>93</v>
      </c>
      <c r="BD5" s="130" t="s">
        <v>86</v>
      </c>
    </row>
    <row r="6" s="1" customFormat="1" ht="12" customHeight="1">
      <c r="B6" s="22"/>
      <c r="D6" s="135" t="s">
        <v>16</v>
      </c>
      <c r="L6" s="22"/>
      <c r="AZ6" s="130" t="s">
        <v>94</v>
      </c>
      <c r="BA6" s="130" t="s">
        <v>19</v>
      </c>
      <c r="BB6" s="130" t="s">
        <v>19</v>
      </c>
      <c r="BC6" s="130" t="s">
        <v>95</v>
      </c>
      <c r="BD6" s="130" t="s">
        <v>86</v>
      </c>
    </row>
    <row r="7" s="1" customFormat="1" ht="16.5" customHeight="1">
      <c r="B7" s="22"/>
      <c r="E7" s="136" t="str">
        <f>'Rekapitulace stavby'!K6</f>
        <v>Oprava vnějších zpevněných ploch</v>
      </c>
      <c r="F7" s="135"/>
      <c r="G7" s="135"/>
      <c r="H7" s="135"/>
      <c r="L7" s="22"/>
      <c r="AZ7" s="130" t="s">
        <v>96</v>
      </c>
      <c r="BA7" s="130" t="s">
        <v>19</v>
      </c>
      <c r="BB7" s="130" t="s">
        <v>19</v>
      </c>
      <c r="BC7" s="130" t="s">
        <v>97</v>
      </c>
      <c r="BD7" s="130" t="s">
        <v>86</v>
      </c>
    </row>
    <row r="8" s="2" customFormat="1" ht="12" customHeight="1">
      <c r="A8" s="40"/>
      <c r="B8" s="46"/>
      <c r="C8" s="40"/>
      <c r="D8" s="135" t="s">
        <v>98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99</v>
      </c>
      <c r="BA8" s="130" t="s">
        <v>19</v>
      </c>
      <c r="BB8" s="130" t="s">
        <v>19</v>
      </c>
      <c r="BC8" s="130" t="s">
        <v>100</v>
      </c>
      <c r="BD8" s="130" t="s">
        <v>86</v>
      </c>
    </row>
    <row r="9" s="2" customFormat="1" ht="16.5" customHeight="1">
      <c r="A9" s="40"/>
      <c r="B9" s="46"/>
      <c r="C9" s="40"/>
      <c r="D9" s="40"/>
      <c r="E9" s="138" t="s">
        <v>101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102</v>
      </c>
      <c r="BA9" s="130" t="s">
        <v>19</v>
      </c>
      <c r="BB9" s="130" t="s">
        <v>19</v>
      </c>
      <c r="BC9" s="130" t="s">
        <v>103</v>
      </c>
      <c r="BD9" s="130" t="s">
        <v>86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104</v>
      </c>
      <c r="BA10" s="130" t="s">
        <v>19</v>
      </c>
      <c r="BB10" s="130" t="s">
        <v>19</v>
      </c>
      <c r="BC10" s="130" t="s">
        <v>105</v>
      </c>
      <c r="BD10" s="130" t="s">
        <v>86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106</v>
      </c>
      <c r="BA11" s="130" t="s">
        <v>19</v>
      </c>
      <c r="BB11" s="130" t="s">
        <v>19</v>
      </c>
      <c r="BC11" s="130" t="s">
        <v>107</v>
      </c>
      <c r="BD11" s="130" t="s">
        <v>86</v>
      </c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22. 5. 2023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9.25" customHeight="1">
      <c r="A27" s="141"/>
      <c r="B27" s="142"/>
      <c r="C27" s="141"/>
      <c r="D27" s="141"/>
      <c r="E27" s="143" t="s">
        <v>108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ROUND(J92,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ROUND((SUM(BE92:BE566)),  2)</f>
        <v>0</v>
      </c>
      <c r="G33" s="40"/>
      <c r="H33" s="40"/>
      <c r="I33" s="151">
        <v>0.20999999999999999</v>
      </c>
      <c r="J33" s="150">
        <f>ROUND(((SUM(BE92:BE566))*I33),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ROUND((SUM(BF92:BF566)),  2)</f>
        <v>0</v>
      </c>
      <c r="G34" s="40"/>
      <c r="H34" s="40"/>
      <c r="I34" s="151">
        <v>0.14999999999999999</v>
      </c>
      <c r="J34" s="150">
        <f>ROUND(((SUM(BF92:BF566))*I34),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ROUND((SUM(BG92:BG566)),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ROUND((SUM(BH92:BH566)),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ROUND((SUM(BI92:BI566)),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109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Oprava vnějších zpevněných ploch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A1 - Oprava vnějších zpevněných ploch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Vrchlabí, Školní 1395-1399</v>
      </c>
      <c r="G52" s="42"/>
      <c r="H52" s="42"/>
      <c r="I52" s="34" t="s">
        <v>23</v>
      </c>
      <c r="J52" s="74" t="str">
        <f>IF(J12="","",J12)</f>
        <v>22. 5. 2023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Vrchlabí, Zámek čp.1, 543 01 Vrchlabí</v>
      </c>
      <c r="G54" s="42"/>
      <c r="H54" s="42"/>
      <c r="I54" s="34" t="s">
        <v>31</v>
      </c>
      <c r="J54" s="38" t="str">
        <f>E21</f>
        <v xml:space="preserve">AMX, s.r.o., Slezská 848, 500 03  Hradec Králové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Alena Zahradníková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112</v>
      </c>
    </row>
    <row r="60" s="9" customFormat="1" ht="24.96" customHeight="1">
      <c r="A60" s="9"/>
      <c r="B60" s="168"/>
      <c r="C60" s="169"/>
      <c r="D60" s="170" t="s">
        <v>113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114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115</v>
      </c>
      <c r="E62" s="177"/>
      <c r="F62" s="177"/>
      <c r="G62" s="177"/>
      <c r="H62" s="177"/>
      <c r="I62" s="177"/>
      <c r="J62" s="178">
        <f>J230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116</v>
      </c>
      <c r="E63" s="177"/>
      <c r="F63" s="177"/>
      <c r="G63" s="177"/>
      <c r="H63" s="177"/>
      <c r="I63" s="177"/>
      <c r="J63" s="178">
        <f>J260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117</v>
      </c>
      <c r="E64" s="177"/>
      <c r="F64" s="177"/>
      <c r="G64" s="177"/>
      <c r="H64" s="177"/>
      <c r="I64" s="177"/>
      <c r="J64" s="178">
        <f>J301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118</v>
      </c>
      <c r="E65" s="177"/>
      <c r="F65" s="177"/>
      <c r="G65" s="177"/>
      <c r="H65" s="177"/>
      <c r="I65" s="177"/>
      <c r="J65" s="178">
        <f>J397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119</v>
      </c>
      <c r="E66" s="177"/>
      <c r="F66" s="177"/>
      <c r="G66" s="177"/>
      <c r="H66" s="177"/>
      <c r="I66" s="177"/>
      <c r="J66" s="178">
        <f>J427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120</v>
      </c>
      <c r="E67" s="177"/>
      <c r="F67" s="177"/>
      <c r="G67" s="177"/>
      <c r="H67" s="177"/>
      <c r="I67" s="177"/>
      <c r="J67" s="178">
        <f>J438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121</v>
      </c>
      <c r="E68" s="177"/>
      <c r="F68" s="177"/>
      <c r="G68" s="177"/>
      <c r="H68" s="177"/>
      <c r="I68" s="177"/>
      <c r="J68" s="178">
        <f>J492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122</v>
      </c>
      <c r="E69" s="177"/>
      <c r="F69" s="177"/>
      <c r="G69" s="177"/>
      <c r="H69" s="177"/>
      <c r="I69" s="177"/>
      <c r="J69" s="178">
        <f>J511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123</v>
      </c>
      <c r="E70" s="171"/>
      <c r="F70" s="171"/>
      <c r="G70" s="171"/>
      <c r="H70" s="171"/>
      <c r="I70" s="171"/>
      <c r="J70" s="172">
        <f>J514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124</v>
      </c>
      <c r="E71" s="177"/>
      <c r="F71" s="177"/>
      <c r="G71" s="177"/>
      <c r="H71" s="177"/>
      <c r="I71" s="177"/>
      <c r="J71" s="178">
        <f>J515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125</v>
      </c>
      <c r="E72" s="177"/>
      <c r="F72" s="177"/>
      <c r="G72" s="177"/>
      <c r="H72" s="177"/>
      <c r="I72" s="177"/>
      <c r="J72" s="178">
        <f>J559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126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3" t="str">
        <f>E7</f>
        <v>Oprava vnějších zpevněných ploch</v>
      </c>
      <c r="F82" s="34"/>
      <c r="G82" s="34"/>
      <c r="H82" s="34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98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A1 - Oprava vnějších zpevněných ploch</v>
      </c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Vrchlabí, Školní 1395-1399</v>
      </c>
      <c r="G86" s="42"/>
      <c r="H86" s="42"/>
      <c r="I86" s="34" t="s">
        <v>23</v>
      </c>
      <c r="J86" s="74" t="str">
        <f>IF(J12="","",J12)</f>
        <v>22. 5. 2023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>Město Vrchlabí, Zámek čp.1, 543 01 Vrchlabí</v>
      </c>
      <c r="G88" s="42"/>
      <c r="H88" s="42"/>
      <c r="I88" s="34" t="s">
        <v>31</v>
      </c>
      <c r="J88" s="38" t="str">
        <f>E21</f>
        <v xml:space="preserve">AMX, s.r.o., Slezská 848, 500 03  Hradec Králové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Ing. Alena Zahradníková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0"/>
      <c r="B91" s="181"/>
      <c r="C91" s="182" t="s">
        <v>127</v>
      </c>
      <c r="D91" s="183" t="s">
        <v>57</v>
      </c>
      <c r="E91" s="183" t="s">
        <v>53</v>
      </c>
      <c r="F91" s="183" t="s">
        <v>54</v>
      </c>
      <c r="G91" s="183" t="s">
        <v>128</v>
      </c>
      <c r="H91" s="183" t="s">
        <v>129</v>
      </c>
      <c r="I91" s="183" t="s">
        <v>130</v>
      </c>
      <c r="J91" s="183" t="s">
        <v>111</v>
      </c>
      <c r="K91" s="184" t="s">
        <v>131</v>
      </c>
      <c r="L91" s="185"/>
      <c r="M91" s="94" t="s">
        <v>19</v>
      </c>
      <c r="N91" s="95" t="s">
        <v>42</v>
      </c>
      <c r="O91" s="95" t="s">
        <v>132</v>
      </c>
      <c r="P91" s="95" t="s">
        <v>133</v>
      </c>
      <c r="Q91" s="95" t="s">
        <v>134</v>
      </c>
      <c r="R91" s="95" t="s">
        <v>135</v>
      </c>
      <c r="S91" s="95" t="s">
        <v>136</v>
      </c>
      <c r="T91" s="96" t="s">
        <v>137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0"/>
      <c r="B92" s="41"/>
      <c r="C92" s="101" t="s">
        <v>138</v>
      </c>
      <c r="D92" s="42"/>
      <c r="E92" s="42"/>
      <c r="F92" s="42"/>
      <c r="G92" s="42"/>
      <c r="H92" s="42"/>
      <c r="I92" s="42"/>
      <c r="J92" s="186">
        <f>BK92</f>
        <v>0</v>
      </c>
      <c r="K92" s="42"/>
      <c r="L92" s="46"/>
      <c r="M92" s="97"/>
      <c r="N92" s="187"/>
      <c r="O92" s="98"/>
      <c r="P92" s="188">
        <f>P93+P514</f>
        <v>0</v>
      </c>
      <c r="Q92" s="98"/>
      <c r="R92" s="188">
        <f>R93+R514</f>
        <v>1137.2030906499999</v>
      </c>
      <c r="S92" s="98"/>
      <c r="T92" s="189">
        <f>T93+T514</f>
        <v>81.982988000000006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112</v>
      </c>
      <c r="BK92" s="190">
        <f>BK93+BK514</f>
        <v>0</v>
      </c>
    </row>
    <row r="93" s="12" customFormat="1" ht="25.92" customHeight="1">
      <c r="A93" s="12"/>
      <c r="B93" s="191"/>
      <c r="C93" s="192"/>
      <c r="D93" s="193" t="s">
        <v>71</v>
      </c>
      <c r="E93" s="194" t="s">
        <v>139</v>
      </c>
      <c r="F93" s="194" t="s">
        <v>140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P94+P230+P260+P301+P397+P427+P438+P492+P511</f>
        <v>0</v>
      </c>
      <c r="Q93" s="199"/>
      <c r="R93" s="200">
        <f>R94+R230+R260+R301+R397+R427+R438+R492+R511</f>
        <v>159.80993907000001</v>
      </c>
      <c r="S93" s="199"/>
      <c r="T93" s="201">
        <f>T94+T230+T260+T301+T397+T427+T438+T492+T511</f>
        <v>81.982988000000006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79</v>
      </c>
      <c r="AT93" s="203" t="s">
        <v>71</v>
      </c>
      <c r="AU93" s="203" t="s">
        <v>72</v>
      </c>
      <c r="AY93" s="202" t="s">
        <v>141</v>
      </c>
      <c r="BK93" s="204">
        <f>BK94+BK230+BK260+BK301+BK397+BK427+BK438+BK492+BK511</f>
        <v>0</v>
      </c>
    </row>
    <row r="94" s="12" customFormat="1" ht="22.8" customHeight="1">
      <c r="A94" s="12"/>
      <c r="B94" s="191"/>
      <c r="C94" s="192"/>
      <c r="D94" s="193" t="s">
        <v>71</v>
      </c>
      <c r="E94" s="205" t="s">
        <v>79</v>
      </c>
      <c r="F94" s="205" t="s">
        <v>142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SUM(P95:P229)</f>
        <v>0</v>
      </c>
      <c r="Q94" s="199"/>
      <c r="R94" s="200">
        <f>SUM(R95:R229)</f>
        <v>4.4400000000000004</v>
      </c>
      <c r="S94" s="199"/>
      <c r="T94" s="201">
        <f>SUM(T95:T229)</f>
        <v>74.392009999999999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79</v>
      </c>
      <c r="AT94" s="203" t="s">
        <v>71</v>
      </c>
      <c r="AU94" s="203" t="s">
        <v>79</v>
      </c>
      <c r="AY94" s="202" t="s">
        <v>141</v>
      </c>
      <c r="BK94" s="204">
        <f>SUM(BK95:BK229)</f>
        <v>0</v>
      </c>
    </row>
    <row r="95" s="2" customFormat="1" ht="24.15" customHeight="1">
      <c r="A95" s="40"/>
      <c r="B95" s="41"/>
      <c r="C95" s="207" t="s">
        <v>79</v>
      </c>
      <c r="D95" s="207" t="s">
        <v>143</v>
      </c>
      <c r="E95" s="208" t="s">
        <v>144</v>
      </c>
      <c r="F95" s="209" t="s">
        <v>145</v>
      </c>
      <c r="G95" s="210" t="s">
        <v>19</v>
      </c>
      <c r="H95" s="211">
        <v>0</v>
      </c>
      <c r="I95" s="212"/>
      <c r="J95" s="213">
        <f>ROUND(I95*H95,2)</f>
        <v>0</v>
      </c>
      <c r="K95" s="209" t="s">
        <v>19</v>
      </c>
      <c r="L95" s="46"/>
      <c r="M95" s="214" t="s">
        <v>19</v>
      </c>
      <c r="N95" s="215" t="s">
        <v>44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146</v>
      </c>
      <c r="AT95" s="218" t="s">
        <v>143</v>
      </c>
      <c r="AU95" s="218" t="s">
        <v>86</v>
      </c>
      <c r="AY95" s="19" t="s">
        <v>141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86</v>
      </c>
      <c r="BK95" s="219">
        <f>ROUND(I95*H95,2)</f>
        <v>0</v>
      </c>
      <c r="BL95" s="19" t="s">
        <v>146</v>
      </c>
      <c r="BM95" s="218" t="s">
        <v>147</v>
      </c>
    </row>
    <row r="96" s="13" customFormat="1">
      <c r="A96" s="13"/>
      <c r="B96" s="220"/>
      <c r="C96" s="221"/>
      <c r="D96" s="222" t="s">
        <v>148</v>
      </c>
      <c r="E96" s="223" t="s">
        <v>19</v>
      </c>
      <c r="F96" s="224" t="s">
        <v>149</v>
      </c>
      <c r="G96" s="221"/>
      <c r="H96" s="223" t="s">
        <v>19</v>
      </c>
      <c r="I96" s="225"/>
      <c r="J96" s="221"/>
      <c r="K96" s="221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148</v>
      </c>
      <c r="AU96" s="230" t="s">
        <v>86</v>
      </c>
      <c r="AV96" s="13" t="s">
        <v>79</v>
      </c>
      <c r="AW96" s="13" t="s">
        <v>33</v>
      </c>
      <c r="AX96" s="13" t="s">
        <v>72</v>
      </c>
      <c r="AY96" s="230" t="s">
        <v>141</v>
      </c>
    </row>
    <row r="97" s="13" customFormat="1">
      <c r="A97" s="13"/>
      <c r="B97" s="220"/>
      <c r="C97" s="221"/>
      <c r="D97" s="222" t="s">
        <v>148</v>
      </c>
      <c r="E97" s="223" t="s">
        <v>19</v>
      </c>
      <c r="F97" s="224" t="s">
        <v>150</v>
      </c>
      <c r="G97" s="221"/>
      <c r="H97" s="223" t="s">
        <v>19</v>
      </c>
      <c r="I97" s="225"/>
      <c r="J97" s="221"/>
      <c r="K97" s="221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148</v>
      </c>
      <c r="AU97" s="230" t="s">
        <v>86</v>
      </c>
      <c r="AV97" s="13" t="s">
        <v>79</v>
      </c>
      <c r="AW97" s="13" t="s">
        <v>33</v>
      </c>
      <c r="AX97" s="13" t="s">
        <v>72</v>
      </c>
      <c r="AY97" s="230" t="s">
        <v>141</v>
      </c>
    </row>
    <row r="98" s="13" customFormat="1">
      <c r="A98" s="13"/>
      <c r="B98" s="220"/>
      <c r="C98" s="221"/>
      <c r="D98" s="222" t="s">
        <v>148</v>
      </c>
      <c r="E98" s="223" t="s">
        <v>19</v>
      </c>
      <c r="F98" s="224" t="s">
        <v>151</v>
      </c>
      <c r="G98" s="221"/>
      <c r="H98" s="223" t="s">
        <v>19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148</v>
      </c>
      <c r="AU98" s="230" t="s">
        <v>86</v>
      </c>
      <c r="AV98" s="13" t="s">
        <v>79</v>
      </c>
      <c r="AW98" s="13" t="s">
        <v>33</v>
      </c>
      <c r="AX98" s="13" t="s">
        <v>72</v>
      </c>
      <c r="AY98" s="230" t="s">
        <v>141</v>
      </c>
    </row>
    <row r="99" s="13" customFormat="1">
      <c r="A99" s="13"/>
      <c r="B99" s="220"/>
      <c r="C99" s="221"/>
      <c r="D99" s="222" t="s">
        <v>148</v>
      </c>
      <c r="E99" s="223" t="s">
        <v>19</v>
      </c>
      <c r="F99" s="224" t="s">
        <v>152</v>
      </c>
      <c r="G99" s="221"/>
      <c r="H99" s="223" t="s">
        <v>19</v>
      </c>
      <c r="I99" s="225"/>
      <c r="J99" s="221"/>
      <c r="K99" s="221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148</v>
      </c>
      <c r="AU99" s="230" t="s">
        <v>86</v>
      </c>
      <c r="AV99" s="13" t="s">
        <v>79</v>
      </c>
      <c r="AW99" s="13" t="s">
        <v>33</v>
      </c>
      <c r="AX99" s="13" t="s">
        <v>72</v>
      </c>
      <c r="AY99" s="230" t="s">
        <v>141</v>
      </c>
    </row>
    <row r="100" s="13" customFormat="1">
      <c r="A100" s="13"/>
      <c r="B100" s="220"/>
      <c r="C100" s="221"/>
      <c r="D100" s="222" t="s">
        <v>148</v>
      </c>
      <c r="E100" s="223" t="s">
        <v>19</v>
      </c>
      <c r="F100" s="224" t="s">
        <v>153</v>
      </c>
      <c r="G100" s="221"/>
      <c r="H100" s="223" t="s">
        <v>19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148</v>
      </c>
      <c r="AU100" s="230" t="s">
        <v>86</v>
      </c>
      <c r="AV100" s="13" t="s">
        <v>79</v>
      </c>
      <c r="AW100" s="13" t="s">
        <v>33</v>
      </c>
      <c r="AX100" s="13" t="s">
        <v>72</v>
      </c>
      <c r="AY100" s="230" t="s">
        <v>141</v>
      </c>
    </row>
    <row r="101" s="13" customFormat="1">
      <c r="A101" s="13"/>
      <c r="B101" s="220"/>
      <c r="C101" s="221"/>
      <c r="D101" s="222" t="s">
        <v>148</v>
      </c>
      <c r="E101" s="223" t="s">
        <v>19</v>
      </c>
      <c r="F101" s="224" t="s">
        <v>154</v>
      </c>
      <c r="G101" s="221"/>
      <c r="H101" s="223" t="s">
        <v>19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148</v>
      </c>
      <c r="AU101" s="230" t="s">
        <v>86</v>
      </c>
      <c r="AV101" s="13" t="s">
        <v>79</v>
      </c>
      <c r="AW101" s="13" t="s">
        <v>33</v>
      </c>
      <c r="AX101" s="13" t="s">
        <v>72</v>
      </c>
      <c r="AY101" s="230" t="s">
        <v>141</v>
      </c>
    </row>
    <row r="102" s="14" customFormat="1">
      <c r="A102" s="14"/>
      <c r="B102" s="231"/>
      <c r="C102" s="232"/>
      <c r="D102" s="222" t="s">
        <v>148</v>
      </c>
      <c r="E102" s="233" t="s">
        <v>19</v>
      </c>
      <c r="F102" s="234" t="s">
        <v>155</v>
      </c>
      <c r="G102" s="232"/>
      <c r="H102" s="235">
        <v>4.7999999999999998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148</v>
      </c>
      <c r="AU102" s="241" t="s">
        <v>86</v>
      </c>
      <c r="AV102" s="14" t="s">
        <v>86</v>
      </c>
      <c r="AW102" s="14" t="s">
        <v>33</v>
      </c>
      <c r="AX102" s="14" t="s">
        <v>72</v>
      </c>
      <c r="AY102" s="241" t="s">
        <v>141</v>
      </c>
    </row>
    <row r="103" s="14" customFormat="1">
      <c r="A103" s="14"/>
      <c r="B103" s="231"/>
      <c r="C103" s="232"/>
      <c r="D103" s="222" t="s">
        <v>148</v>
      </c>
      <c r="E103" s="233" t="s">
        <v>19</v>
      </c>
      <c r="F103" s="234" t="s">
        <v>156</v>
      </c>
      <c r="G103" s="232"/>
      <c r="H103" s="235">
        <v>5.7599999999999998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148</v>
      </c>
      <c r="AU103" s="241" t="s">
        <v>86</v>
      </c>
      <c r="AV103" s="14" t="s">
        <v>86</v>
      </c>
      <c r="AW103" s="14" t="s">
        <v>33</v>
      </c>
      <c r="AX103" s="14" t="s">
        <v>72</v>
      </c>
      <c r="AY103" s="241" t="s">
        <v>141</v>
      </c>
    </row>
    <row r="104" s="14" customFormat="1">
      <c r="A104" s="14"/>
      <c r="B104" s="231"/>
      <c r="C104" s="232"/>
      <c r="D104" s="222" t="s">
        <v>148</v>
      </c>
      <c r="E104" s="233" t="s">
        <v>19</v>
      </c>
      <c r="F104" s="234" t="s">
        <v>157</v>
      </c>
      <c r="G104" s="232"/>
      <c r="H104" s="235">
        <v>5.7599999999999998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1" t="s">
        <v>148</v>
      </c>
      <c r="AU104" s="241" t="s">
        <v>86</v>
      </c>
      <c r="AV104" s="14" t="s">
        <v>86</v>
      </c>
      <c r="AW104" s="14" t="s">
        <v>33</v>
      </c>
      <c r="AX104" s="14" t="s">
        <v>72</v>
      </c>
      <c r="AY104" s="241" t="s">
        <v>141</v>
      </c>
    </row>
    <row r="105" s="14" customFormat="1">
      <c r="A105" s="14"/>
      <c r="B105" s="231"/>
      <c r="C105" s="232"/>
      <c r="D105" s="222" t="s">
        <v>148</v>
      </c>
      <c r="E105" s="233" t="s">
        <v>19</v>
      </c>
      <c r="F105" s="234" t="s">
        <v>158</v>
      </c>
      <c r="G105" s="232"/>
      <c r="H105" s="235">
        <v>6.7199999999999998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1" t="s">
        <v>148</v>
      </c>
      <c r="AU105" s="241" t="s">
        <v>86</v>
      </c>
      <c r="AV105" s="14" t="s">
        <v>86</v>
      </c>
      <c r="AW105" s="14" t="s">
        <v>33</v>
      </c>
      <c r="AX105" s="14" t="s">
        <v>72</v>
      </c>
      <c r="AY105" s="241" t="s">
        <v>141</v>
      </c>
    </row>
    <row r="106" s="15" customFormat="1">
      <c r="A106" s="15"/>
      <c r="B106" s="242"/>
      <c r="C106" s="243"/>
      <c r="D106" s="222" t="s">
        <v>148</v>
      </c>
      <c r="E106" s="244" t="s">
        <v>84</v>
      </c>
      <c r="F106" s="245" t="s">
        <v>159</v>
      </c>
      <c r="G106" s="243"/>
      <c r="H106" s="246">
        <v>23.039999999999999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2" t="s">
        <v>148</v>
      </c>
      <c r="AU106" s="252" t="s">
        <v>86</v>
      </c>
      <c r="AV106" s="15" t="s">
        <v>160</v>
      </c>
      <c r="AW106" s="15" t="s">
        <v>33</v>
      </c>
      <c r="AX106" s="15" t="s">
        <v>72</v>
      </c>
      <c r="AY106" s="252" t="s">
        <v>141</v>
      </c>
    </row>
    <row r="107" s="13" customFormat="1">
      <c r="A107" s="13"/>
      <c r="B107" s="220"/>
      <c r="C107" s="221"/>
      <c r="D107" s="222" t="s">
        <v>148</v>
      </c>
      <c r="E107" s="223" t="s">
        <v>19</v>
      </c>
      <c r="F107" s="224" t="s">
        <v>161</v>
      </c>
      <c r="G107" s="221"/>
      <c r="H107" s="223" t="s">
        <v>19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148</v>
      </c>
      <c r="AU107" s="230" t="s">
        <v>86</v>
      </c>
      <c r="AV107" s="13" t="s">
        <v>79</v>
      </c>
      <c r="AW107" s="13" t="s">
        <v>33</v>
      </c>
      <c r="AX107" s="13" t="s">
        <v>72</v>
      </c>
      <c r="AY107" s="230" t="s">
        <v>141</v>
      </c>
    </row>
    <row r="108" s="13" customFormat="1">
      <c r="A108" s="13"/>
      <c r="B108" s="220"/>
      <c r="C108" s="221"/>
      <c r="D108" s="222" t="s">
        <v>148</v>
      </c>
      <c r="E108" s="223" t="s">
        <v>19</v>
      </c>
      <c r="F108" s="224" t="s">
        <v>154</v>
      </c>
      <c r="G108" s="221"/>
      <c r="H108" s="223" t="s">
        <v>19</v>
      </c>
      <c r="I108" s="225"/>
      <c r="J108" s="221"/>
      <c r="K108" s="221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148</v>
      </c>
      <c r="AU108" s="230" t="s">
        <v>86</v>
      </c>
      <c r="AV108" s="13" t="s">
        <v>79</v>
      </c>
      <c r="AW108" s="13" t="s">
        <v>33</v>
      </c>
      <c r="AX108" s="13" t="s">
        <v>72</v>
      </c>
      <c r="AY108" s="230" t="s">
        <v>141</v>
      </c>
    </row>
    <row r="109" s="14" customFormat="1">
      <c r="A109" s="14"/>
      <c r="B109" s="231"/>
      <c r="C109" s="232"/>
      <c r="D109" s="222" t="s">
        <v>148</v>
      </c>
      <c r="E109" s="233" t="s">
        <v>19</v>
      </c>
      <c r="F109" s="234" t="s">
        <v>162</v>
      </c>
      <c r="G109" s="232"/>
      <c r="H109" s="235">
        <v>15.816000000000001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1" t="s">
        <v>148</v>
      </c>
      <c r="AU109" s="241" t="s">
        <v>86</v>
      </c>
      <c r="AV109" s="14" t="s">
        <v>86</v>
      </c>
      <c r="AW109" s="14" t="s">
        <v>33</v>
      </c>
      <c r="AX109" s="14" t="s">
        <v>72</v>
      </c>
      <c r="AY109" s="241" t="s">
        <v>141</v>
      </c>
    </row>
    <row r="110" s="14" customFormat="1">
      <c r="A110" s="14"/>
      <c r="B110" s="231"/>
      <c r="C110" s="232"/>
      <c r="D110" s="222" t="s">
        <v>148</v>
      </c>
      <c r="E110" s="233" t="s">
        <v>19</v>
      </c>
      <c r="F110" s="234" t="s">
        <v>163</v>
      </c>
      <c r="G110" s="232"/>
      <c r="H110" s="235">
        <v>5.1600000000000001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1" t="s">
        <v>148</v>
      </c>
      <c r="AU110" s="241" t="s">
        <v>86</v>
      </c>
      <c r="AV110" s="14" t="s">
        <v>86</v>
      </c>
      <c r="AW110" s="14" t="s">
        <v>33</v>
      </c>
      <c r="AX110" s="14" t="s">
        <v>72</v>
      </c>
      <c r="AY110" s="241" t="s">
        <v>141</v>
      </c>
    </row>
    <row r="111" s="14" customFormat="1">
      <c r="A111" s="14"/>
      <c r="B111" s="231"/>
      <c r="C111" s="232"/>
      <c r="D111" s="222" t="s">
        <v>148</v>
      </c>
      <c r="E111" s="233" t="s">
        <v>19</v>
      </c>
      <c r="F111" s="234" t="s">
        <v>164</v>
      </c>
      <c r="G111" s="232"/>
      <c r="H111" s="235">
        <v>3.1080000000000001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1" t="s">
        <v>148</v>
      </c>
      <c r="AU111" s="241" t="s">
        <v>86</v>
      </c>
      <c r="AV111" s="14" t="s">
        <v>86</v>
      </c>
      <c r="AW111" s="14" t="s">
        <v>33</v>
      </c>
      <c r="AX111" s="14" t="s">
        <v>72</v>
      </c>
      <c r="AY111" s="241" t="s">
        <v>141</v>
      </c>
    </row>
    <row r="112" s="14" customFormat="1">
      <c r="A112" s="14"/>
      <c r="B112" s="231"/>
      <c r="C112" s="232"/>
      <c r="D112" s="222" t="s">
        <v>148</v>
      </c>
      <c r="E112" s="233" t="s">
        <v>19</v>
      </c>
      <c r="F112" s="234" t="s">
        <v>165</v>
      </c>
      <c r="G112" s="232"/>
      <c r="H112" s="235">
        <v>2.1960000000000002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1" t="s">
        <v>148</v>
      </c>
      <c r="AU112" s="241" t="s">
        <v>86</v>
      </c>
      <c r="AV112" s="14" t="s">
        <v>86</v>
      </c>
      <c r="AW112" s="14" t="s">
        <v>33</v>
      </c>
      <c r="AX112" s="14" t="s">
        <v>72</v>
      </c>
      <c r="AY112" s="241" t="s">
        <v>141</v>
      </c>
    </row>
    <row r="113" s="14" customFormat="1">
      <c r="A113" s="14"/>
      <c r="B113" s="231"/>
      <c r="C113" s="232"/>
      <c r="D113" s="222" t="s">
        <v>148</v>
      </c>
      <c r="E113" s="233" t="s">
        <v>19</v>
      </c>
      <c r="F113" s="234" t="s">
        <v>166</v>
      </c>
      <c r="G113" s="232"/>
      <c r="H113" s="235">
        <v>12.051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1" t="s">
        <v>148</v>
      </c>
      <c r="AU113" s="241" t="s">
        <v>86</v>
      </c>
      <c r="AV113" s="14" t="s">
        <v>86</v>
      </c>
      <c r="AW113" s="14" t="s">
        <v>33</v>
      </c>
      <c r="AX113" s="14" t="s">
        <v>72</v>
      </c>
      <c r="AY113" s="241" t="s">
        <v>141</v>
      </c>
    </row>
    <row r="114" s="13" customFormat="1">
      <c r="A114" s="13"/>
      <c r="B114" s="220"/>
      <c r="C114" s="221"/>
      <c r="D114" s="222" t="s">
        <v>148</v>
      </c>
      <c r="E114" s="223" t="s">
        <v>19</v>
      </c>
      <c r="F114" s="224" t="s">
        <v>167</v>
      </c>
      <c r="G114" s="221"/>
      <c r="H114" s="223" t="s">
        <v>19</v>
      </c>
      <c r="I114" s="225"/>
      <c r="J114" s="221"/>
      <c r="K114" s="221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148</v>
      </c>
      <c r="AU114" s="230" t="s">
        <v>86</v>
      </c>
      <c r="AV114" s="13" t="s">
        <v>79</v>
      </c>
      <c r="AW114" s="13" t="s">
        <v>33</v>
      </c>
      <c r="AX114" s="13" t="s">
        <v>72</v>
      </c>
      <c r="AY114" s="230" t="s">
        <v>141</v>
      </c>
    </row>
    <row r="115" s="14" customFormat="1">
      <c r="A115" s="14"/>
      <c r="B115" s="231"/>
      <c r="C115" s="232"/>
      <c r="D115" s="222" t="s">
        <v>148</v>
      </c>
      <c r="E115" s="233" t="s">
        <v>19</v>
      </c>
      <c r="F115" s="234" t="s">
        <v>168</v>
      </c>
      <c r="G115" s="232"/>
      <c r="H115" s="235">
        <v>18.984000000000002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148</v>
      </c>
      <c r="AU115" s="241" t="s">
        <v>86</v>
      </c>
      <c r="AV115" s="14" t="s">
        <v>86</v>
      </c>
      <c r="AW115" s="14" t="s">
        <v>33</v>
      </c>
      <c r="AX115" s="14" t="s">
        <v>72</v>
      </c>
      <c r="AY115" s="241" t="s">
        <v>141</v>
      </c>
    </row>
    <row r="116" s="13" customFormat="1">
      <c r="A116" s="13"/>
      <c r="B116" s="220"/>
      <c r="C116" s="221"/>
      <c r="D116" s="222" t="s">
        <v>148</v>
      </c>
      <c r="E116" s="223" t="s">
        <v>19</v>
      </c>
      <c r="F116" s="224" t="s">
        <v>169</v>
      </c>
      <c r="G116" s="221"/>
      <c r="H116" s="223" t="s">
        <v>19</v>
      </c>
      <c r="I116" s="225"/>
      <c r="J116" s="221"/>
      <c r="K116" s="221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148</v>
      </c>
      <c r="AU116" s="230" t="s">
        <v>86</v>
      </c>
      <c r="AV116" s="13" t="s">
        <v>79</v>
      </c>
      <c r="AW116" s="13" t="s">
        <v>33</v>
      </c>
      <c r="AX116" s="13" t="s">
        <v>72</v>
      </c>
      <c r="AY116" s="230" t="s">
        <v>141</v>
      </c>
    </row>
    <row r="117" s="14" customFormat="1">
      <c r="A117" s="14"/>
      <c r="B117" s="231"/>
      <c r="C117" s="232"/>
      <c r="D117" s="222" t="s">
        <v>148</v>
      </c>
      <c r="E117" s="233" t="s">
        <v>19</v>
      </c>
      <c r="F117" s="234" t="s">
        <v>170</v>
      </c>
      <c r="G117" s="232"/>
      <c r="H117" s="235">
        <v>7.3920000000000003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1" t="s">
        <v>148</v>
      </c>
      <c r="AU117" s="241" t="s">
        <v>86</v>
      </c>
      <c r="AV117" s="14" t="s">
        <v>86</v>
      </c>
      <c r="AW117" s="14" t="s">
        <v>33</v>
      </c>
      <c r="AX117" s="14" t="s">
        <v>72</v>
      </c>
      <c r="AY117" s="241" t="s">
        <v>141</v>
      </c>
    </row>
    <row r="118" s="14" customFormat="1">
      <c r="A118" s="14"/>
      <c r="B118" s="231"/>
      <c r="C118" s="232"/>
      <c r="D118" s="222" t="s">
        <v>148</v>
      </c>
      <c r="E118" s="233" t="s">
        <v>19</v>
      </c>
      <c r="F118" s="234" t="s">
        <v>171</v>
      </c>
      <c r="G118" s="232"/>
      <c r="H118" s="235">
        <v>6.3840000000000003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148</v>
      </c>
      <c r="AU118" s="241" t="s">
        <v>86</v>
      </c>
      <c r="AV118" s="14" t="s">
        <v>86</v>
      </c>
      <c r="AW118" s="14" t="s">
        <v>33</v>
      </c>
      <c r="AX118" s="14" t="s">
        <v>72</v>
      </c>
      <c r="AY118" s="241" t="s">
        <v>141</v>
      </c>
    </row>
    <row r="119" s="14" customFormat="1">
      <c r="A119" s="14"/>
      <c r="B119" s="231"/>
      <c r="C119" s="232"/>
      <c r="D119" s="222" t="s">
        <v>148</v>
      </c>
      <c r="E119" s="233" t="s">
        <v>19</v>
      </c>
      <c r="F119" s="234" t="s">
        <v>172</v>
      </c>
      <c r="G119" s="232"/>
      <c r="H119" s="235">
        <v>6.048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1" t="s">
        <v>148</v>
      </c>
      <c r="AU119" s="241" t="s">
        <v>86</v>
      </c>
      <c r="AV119" s="14" t="s">
        <v>86</v>
      </c>
      <c r="AW119" s="14" t="s">
        <v>33</v>
      </c>
      <c r="AX119" s="14" t="s">
        <v>72</v>
      </c>
      <c r="AY119" s="241" t="s">
        <v>141</v>
      </c>
    </row>
    <row r="120" s="14" customFormat="1">
      <c r="A120" s="14"/>
      <c r="B120" s="231"/>
      <c r="C120" s="232"/>
      <c r="D120" s="222" t="s">
        <v>148</v>
      </c>
      <c r="E120" s="233" t="s">
        <v>19</v>
      </c>
      <c r="F120" s="234" t="s">
        <v>173</v>
      </c>
      <c r="G120" s="232"/>
      <c r="H120" s="235">
        <v>4.032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1" t="s">
        <v>148</v>
      </c>
      <c r="AU120" s="241" t="s">
        <v>86</v>
      </c>
      <c r="AV120" s="14" t="s">
        <v>86</v>
      </c>
      <c r="AW120" s="14" t="s">
        <v>33</v>
      </c>
      <c r="AX120" s="14" t="s">
        <v>72</v>
      </c>
      <c r="AY120" s="241" t="s">
        <v>141</v>
      </c>
    </row>
    <row r="121" s="14" customFormat="1">
      <c r="A121" s="14"/>
      <c r="B121" s="231"/>
      <c r="C121" s="232"/>
      <c r="D121" s="222" t="s">
        <v>148</v>
      </c>
      <c r="E121" s="233" t="s">
        <v>19</v>
      </c>
      <c r="F121" s="234" t="s">
        <v>174</v>
      </c>
      <c r="G121" s="232"/>
      <c r="H121" s="235">
        <v>2.3519999999999999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1" t="s">
        <v>148</v>
      </c>
      <c r="AU121" s="241" t="s">
        <v>86</v>
      </c>
      <c r="AV121" s="14" t="s">
        <v>86</v>
      </c>
      <c r="AW121" s="14" t="s">
        <v>33</v>
      </c>
      <c r="AX121" s="14" t="s">
        <v>72</v>
      </c>
      <c r="AY121" s="241" t="s">
        <v>141</v>
      </c>
    </row>
    <row r="122" s="15" customFormat="1">
      <c r="A122" s="15"/>
      <c r="B122" s="242"/>
      <c r="C122" s="243"/>
      <c r="D122" s="222" t="s">
        <v>148</v>
      </c>
      <c r="E122" s="244" t="s">
        <v>87</v>
      </c>
      <c r="F122" s="245" t="s">
        <v>159</v>
      </c>
      <c r="G122" s="243"/>
      <c r="H122" s="246">
        <v>83.522999999999996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2" t="s">
        <v>148</v>
      </c>
      <c r="AU122" s="252" t="s">
        <v>86</v>
      </c>
      <c r="AV122" s="15" t="s">
        <v>160</v>
      </c>
      <c r="AW122" s="15" t="s">
        <v>33</v>
      </c>
      <c r="AX122" s="15" t="s">
        <v>72</v>
      </c>
      <c r="AY122" s="252" t="s">
        <v>141</v>
      </c>
    </row>
    <row r="123" s="13" customFormat="1">
      <c r="A123" s="13"/>
      <c r="B123" s="220"/>
      <c r="C123" s="221"/>
      <c r="D123" s="222" t="s">
        <v>148</v>
      </c>
      <c r="E123" s="223" t="s">
        <v>19</v>
      </c>
      <c r="F123" s="224" t="s">
        <v>175</v>
      </c>
      <c r="G123" s="221"/>
      <c r="H123" s="223" t="s">
        <v>19</v>
      </c>
      <c r="I123" s="225"/>
      <c r="J123" s="221"/>
      <c r="K123" s="221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148</v>
      </c>
      <c r="AU123" s="230" t="s">
        <v>86</v>
      </c>
      <c r="AV123" s="13" t="s">
        <v>79</v>
      </c>
      <c r="AW123" s="13" t="s">
        <v>33</v>
      </c>
      <c r="AX123" s="13" t="s">
        <v>72</v>
      </c>
      <c r="AY123" s="230" t="s">
        <v>141</v>
      </c>
    </row>
    <row r="124" s="13" customFormat="1">
      <c r="A124" s="13"/>
      <c r="B124" s="220"/>
      <c r="C124" s="221"/>
      <c r="D124" s="222" t="s">
        <v>148</v>
      </c>
      <c r="E124" s="223" t="s">
        <v>19</v>
      </c>
      <c r="F124" s="224" t="s">
        <v>154</v>
      </c>
      <c r="G124" s="221"/>
      <c r="H124" s="223" t="s">
        <v>19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148</v>
      </c>
      <c r="AU124" s="230" t="s">
        <v>86</v>
      </c>
      <c r="AV124" s="13" t="s">
        <v>79</v>
      </c>
      <c r="AW124" s="13" t="s">
        <v>33</v>
      </c>
      <c r="AX124" s="13" t="s">
        <v>72</v>
      </c>
      <c r="AY124" s="230" t="s">
        <v>141</v>
      </c>
    </row>
    <row r="125" s="14" customFormat="1">
      <c r="A125" s="14"/>
      <c r="B125" s="231"/>
      <c r="C125" s="232"/>
      <c r="D125" s="222" t="s">
        <v>148</v>
      </c>
      <c r="E125" s="233" t="s">
        <v>19</v>
      </c>
      <c r="F125" s="234" t="s">
        <v>176</v>
      </c>
      <c r="G125" s="232"/>
      <c r="H125" s="235">
        <v>35.103000000000002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1" t="s">
        <v>148</v>
      </c>
      <c r="AU125" s="241" t="s">
        <v>86</v>
      </c>
      <c r="AV125" s="14" t="s">
        <v>86</v>
      </c>
      <c r="AW125" s="14" t="s">
        <v>33</v>
      </c>
      <c r="AX125" s="14" t="s">
        <v>72</v>
      </c>
      <c r="AY125" s="241" t="s">
        <v>141</v>
      </c>
    </row>
    <row r="126" s="13" customFormat="1">
      <c r="A126" s="13"/>
      <c r="B126" s="220"/>
      <c r="C126" s="221"/>
      <c r="D126" s="222" t="s">
        <v>148</v>
      </c>
      <c r="E126" s="223" t="s">
        <v>19</v>
      </c>
      <c r="F126" s="224" t="s">
        <v>169</v>
      </c>
      <c r="G126" s="221"/>
      <c r="H126" s="223" t="s">
        <v>19</v>
      </c>
      <c r="I126" s="225"/>
      <c r="J126" s="221"/>
      <c r="K126" s="221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148</v>
      </c>
      <c r="AU126" s="230" t="s">
        <v>86</v>
      </c>
      <c r="AV126" s="13" t="s">
        <v>79</v>
      </c>
      <c r="AW126" s="13" t="s">
        <v>33</v>
      </c>
      <c r="AX126" s="13" t="s">
        <v>72</v>
      </c>
      <c r="AY126" s="230" t="s">
        <v>141</v>
      </c>
    </row>
    <row r="127" s="14" customFormat="1">
      <c r="A127" s="14"/>
      <c r="B127" s="231"/>
      <c r="C127" s="232"/>
      <c r="D127" s="222" t="s">
        <v>148</v>
      </c>
      <c r="E127" s="233" t="s">
        <v>19</v>
      </c>
      <c r="F127" s="234" t="s">
        <v>177</v>
      </c>
      <c r="G127" s="232"/>
      <c r="H127" s="235">
        <v>36.622999999999998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1" t="s">
        <v>148</v>
      </c>
      <c r="AU127" s="241" t="s">
        <v>86</v>
      </c>
      <c r="AV127" s="14" t="s">
        <v>86</v>
      </c>
      <c r="AW127" s="14" t="s">
        <v>33</v>
      </c>
      <c r="AX127" s="14" t="s">
        <v>72</v>
      </c>
      <c r="AY127" s="241" t="s">
        <v>141</v>
      </c>
    </row>
    <row r="128" s="15" customFormat="1">
      <c r="A128" s="15"/>
      <c r="B128" s="242"/>
      <c r="C128" s="243"/>
      <c r="D128" s="222" t="s">
        <v>148</v>
      </c>
      <c r="E128" s="244" t="s">
        <v>90</v>
      </c>
      <c r="F128" s="245" t="s">
        <v>159</v>
      </c>
      <c r="G128" s="243"/>
      <c r="H128" s="246">
        <v>71.725999999999999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2" t="s">
        <v>148</v>
      </c>
      <c r="AU128" s="252" t="s">
        <v>86</v>
      </c>
      <c r="AV128" s="15" t="s">
        <v>160</v>
      </c>
      <c r="AW128" s="15" t="s">
        <v>33</v>
      </c>
      <c r="AX128" s="15" t="s">
        <v>72</v>
      </c>
      <c r="AY128" s="252" t="s">
        <v>141</v>
      </c>
    </row>
    <row r="129" s="13" customFormat="1">
      <c r="A129" s="13"/>
      <c r="B129" s="220"/>
      <c r="C129" s="221"/>
      <c r="D129" s="222" t="s">
        <v>148</v>
      </c>
      <c r="E129" s="223" t="s">
        <v>19</v>
      </c>
      <c r="F129" s="224" t="s">
        <v>178</v>
      </c>
      <c r="G129" s="221"/>
      <c r="H129" s="223" t="s">
        <v>19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148</v>
      </c>
      <c r="AU129" s="230" t="s">
        <v>86</v>
      </c>
      <c r="AV129" s="13" t="s">
        <v>79</v>
      </c>
      <c r="AW129" s="13" t="s">
        <v>33</v>
      </c>
      <c r="AX129" s="13" t="s">
        <v>72</v>
      </c>
      <c r="AY129" s="230" t="s">
        <v>141</v>
      </c>
    </row>
    <row r="130" s="13" customFormat="1">
      <c r="A130" s="13"/>
      <c r="B130" s="220"/>
      <c r="C130" s="221"/>
      <c r="D130" s="222" t="s">
        <v>148</v>
      </c>
      <c r="E130" s="223" t="s">
        <v>19</v>
      </c>
      <c r="F130" s="224" t="s">
        <v>153</v>
      </c>
      <c r="G130" s="221"/>
      <c r="H130" s="223" t="s">
        <v>19</v>
      </c>
      <c r="I130" s="225"/>
      <c r="J130" s="221"/>
      <c r="K130" s="221"/>
      <c r="L130" s="226"/>
      <c r="M130" s="227"/>
      <c r="N130" s="228"/>
      <c r="O130" s="228"/>
      <c r="P130" s="228"/>
      <c r="Q130" s="228"/>
      <c r="R130" s="228"/>
      <c r="S130" s="228"/>
      <c r="T130" s="2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0" t="s">
        <v>148</v>
      </c>
      <c r="AU130" s="230" t="s">
        <v>86</v>
      </c>
      <c r="AV130" s="13" t="s">
        <v>79</v>
      </c>
      <c r="AW130" s="13" t="s">
        <v>33</v>
      </c>
      <c r="AX130" s="13" t="s">
        <v>72</v>
      </c>
      <c r="AY130" s="230" t="s">
        <v>141</v>
      </c>
    </row>
    <row r="131" s="13" customFormat="1">
      <c r="A131" s="13"/>
      <c r="B131" s="220"/>
      <c r="C131" s="221"/>
      <c r="D131" s="222" t="s">
        <v>148</v>
      </c>
      <c r="E131" s="223" t="s">
        <v>19</v>
      </c>
      <c r="F131" s="224" t="s">
        <v>154</v>
      </c>
      <c r="G131" s="221"/>
      <c r="H131" s="223" t="s">
        <v>19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148</v>
      </c>
      <c r="AU131" s="230" t="s">
        <v>86</v>
      </c>
      <c r="AV131" s="13" t="s">
        <v>79</v>
      </c>
      <c r="AW131" s="13" t="s">
        <v>33</v>
      </c>
      <c r="AX131" s="13" t="s">
        <v>72</v>
      </c>
      <c r="AY131" s="230" t="s">
        <v>141</v>
      </c>
    </row>
    <row r="132" s="14" customFormat="1">
      <c r="A132" s="14"/>
      <c r="B132" s="231"/>
      <c r="C132" s="232"/>
      <c r="D132" s="222" t="s">
        <v>148</v>
      </c>
      <c r="E132" s="233" t="s">
        <v>19</v>
      </c>
      <c r="F132" s="234" t="s">
        <v>179</v>
      </c>
      <c r="G132" s="232"/>
      <c r="H132" s="235">
        <v>4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1" t="s">
        <v>148</v>
      </c>
      <c r="AU132" s="241" t="s">
        <v>86</v>
      </c>
      <c r="AV132" s="14" t="s">
        <v>86</v>
      </c>
      <c r="AW132" s="14" t="s">
        <v>33</v>
      </c>
      <c r="AX132" s="14" t="s">
        <v>72</v>
      </c>
      <c r="AY132" s="241" t="s">
        <v>141</v>
      </c>
    </row>
    <row r="133" s="14" customFormat="1">
      <c r="A133" s="14"/>
      <c r="B133" s="231"/>
      <c r="C133" s="232"/>
      <c r="D133" s="222" t="s">
        <v>148</v>
      </c>
      <c r="E133" s="233" t="s">
        <v>19</v>
      </c>
      <c r="F133" s="234" t="s">
        <v>180</v>
      </c>
      <c r="G133" s="232"/>
      <c r="H133" s="235">
        <v>4.7999999999999998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1" t="s">
        <v>148</v>
      </c>
      <c r="AU133" s="241" t="s">
        <v>86</v>
      </c>
      <c r="AV133" s="14" t="s">
        <v>86</v>
      </c>
      <c r="AW133" s="14" t="s">
        <v>33</v>
      </c>
      <c r="AX133" s="14" t="s">
        <v>72</v>
      </c>
      <c r="AY133" s="241" t="s">
        <v>141</v>
      </c>
    </row>
    <row r="134" s="14" customFormat="1">
      <c r="A134" s="14"/>
      <c r="B134" s="231"/>
      <c r="C134" s="232"/>
      <c r="D134" s="222" t="s">
        <v>148</v>
      </c>
      <c r="E134" s="233" t="s">
        <v>19</v>
      </c>
      <c r="F134" s="234" t="s">
        <v>181</v>
      </c>
      <c r="G134" s="232"/>
      <c r="H134" s="235">
        <v>4.7999999999999998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1" t="s">
        <v>148</v>
      </c>
      <c r="AU134" s="241" t="s">
        <v>86</v>
      </c>
      <c r="AV134" s="14" t="s">
        <v>86</v>
      </c>
      <c r="AW134" s="14" t="s">
        <v>33</v>
      </c>
      <c r="AX134" s="14" t="s">
        <v>72</v>
      </c>
      <c r="AY134" s="241" t="s">
        <v>141</v>
      </c>
    </row>
    <row r="135" s="14" customFormat="1">
      <c r="A135" s="14"/>
      <c r="B135" s="231"/>
      <c r="C135" s="232"/>
      <c r="D135" s="222" t="s">
        <v>148</v>
      </c>
      <c r="E135" s="233" t="s">
        <v>19</v>
      </c>
      <c r="F135" s="234" t="s">
        <v>182</v>
      </c>
      <c r="G135" s="232"/>
      <c r="H135" s="235">
        <v>4.2000000000000002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1" t="s">
        <v>148</v>
      </c>
      <c r="AU135" s="241" t="s">
        <v>86</v>
      </c>
      <c r="AV135" s="14" t="s">
        <v>86</v>
      </c>
      <c r="AW135" s="14" t="s">
        <v>33</v>
      </c>
      <c r="AX135" s="14" t="s">
        <v>72</v>
      </c>
      <c r="AY135" s="241" t="s">
        <v>141</v>
      </c>
    </row>
    <row r="136" s="15" customFormat="1">
      <c r="A136" s="15"/>
      <c r="B136" s="242"/>
      <c r="C136" s="243"/>
      <c r="D136" s="222" t="s">
        <v>148</v>
      </c>
      <c r="E136" s="244" t="s">
        <v>92</v>
      </c>
      <c r="F136" s="245" t="s">
        <v>159</v>
      </c>
      <c r="G136" s="243"/>
      <c r="H136" s="246">
        <v>17.800000000000001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2" t="s">
        <v>148</v>
      </c>
      <c r="AU136" s="252" t="s">
        <v>86</v>
      </c>
      <c r="AV136" s="15" t="s">
        <v>160</v>
      </c>
      <c r="AW136" s="15" t="s">
        <v>33</v>
      </c>
      <c r="AX136" s="15" t="s">
        <v>72</v>
      </c>
      <c r="AY136" s="252" t="s">
        <v>141</v>
      </c>
    </row>
    <row r="137" s="13" customFormat="1">
      <c r="A137" s="13"/>
      <c r="B137" s="220"/>
      <c r="C137" s="221"/>
      <c r="D137" s="222" t="s">
        <v>148</v>
      </c>
      <c r="E137" s="223" t="s">
        <v>19</v>
      </c>
      <c r="F137" s="224" t="s">
        <v>161</v>
      </c>
      <c r="G137" s="221"/>
      <c r="H137" s="223" t="s">
        <v>19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148</v>
      </c>
      <c r="AU137" s="230" t="s">
        <v>86</v>
      </c>
      <c r="AV137" s="13" t="s">
        <v>79</v>
      </c>
      <c r="AW137" s="13" t="s">
        <v>33</v>
      </c>
      <c r="AX137" s="13" t="s">
        <v>72</v>
      </c>
      <c r="AY137" s="230" t="s">
        <v>141</v>
      </c>
    </row>
    <row r="138" s="13" customFormat="1">
      <c r="A138" s="13"/>
      <c r="B138" s="220"/>
      <c r="C138" s="221"/>
      <c r="D138" s="222" t="s">
        <v>148</v>
      </c>
      <c r="E138" s="223" t="s">
        <v>19</v>
      </c>
      <c r="F138" s="224" t="s">
        <v>154</v>
      </c>
      <c r="G138" s="221"/>
      <c r="H138" s="223" t="s">
        <v>19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148</v>
      </c>
      <c r="AU138" s="230" t="s">
        <v>86</v>
      </c>
      <c r="AV138" s="13" t="s">
        <v>79</v>
      </c>
      <c r="AW138" s="13" t="s">
        <v>33</v>
      </c>
      <c r="AX138" s="13" t="s">
        <v>72</v>
      </c>
      <c r="AY138" s="230" t="s">
        <v>141</v>
      </c>
    </row>
    <row r="139" s="14" customFormat="1">
      <c r="A139" s="14"/>
      <c r="B139" s="231"/>
      <c r="C139" s="232"/>
      <c r="D139" s="222" t="s">
        <v>148</v>
      </c>
      <c r="E139" s="233" t="s">
        <v>19</v>
      </c>
      <c r="F139" s="234" t="s">
        <v>183</v>
      </c>
      <c r="G139" s="232"/>
      <c r="H139" s="235">
        <v>14.18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148</v>
      </c>
      <c r="AU139" s="241" t="s">
        <v>86</v>
      </c>
      <c r="AV139" s="14" t="s">
        <v>86</v>
      </c>
      <c r="AW139" s="14" t="s">
        <v>33</v>
      </c>
      <c r="AX139" s="14" t="s">
        <v>72</v>
      </c>
      <c r="AY139" s="241" t="s">
        <v>141</v>
      </c>
    </row>
    <row r="140" s="14" customFormat="1">
      <c r="A140" s="14"/>
      <c r="B140" s="231"/>
      <c r="C140" s="232"/>
      <c r="D140" s="222" t="s">
        <v>148</v>
      </c>
      <c r="E140" s="233" t="s">
        <v>19</v>
      </c>
      <c r="F140" s="234" t="s">
        <v>184</v>
      </c>
      <c r="G140" s="232"/>
      <c r="H140" s="235">
        <v>5.2999999999999998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1" t="s">
        <v>148</v>
      </c>
      <c r="AU140" s="241" t="s">
        <v>86</v>
      </c>
      <c r="AV140" s="14" t="s">
        <v>86</v>
      </c>
      <c r="AW140" s="14" t="s">
        <v>33</v>
      </c>
      <c r="AX140" s="14" t="s">
        <v>72</v>
      </c>
      <c r="AY140" s="241" t="s">
        <v>141</v>
      </c>
    </row>
    <row r="141" s="14" customFormat="1">
      <c r="A141" s="14"/>
      <c r="B141" s="231"/>
      <c r="C141" s="232"/>
      <c r="D141" s="222" t="s">
        <v>148</v>
      </c>
      <c r="E141" s="233" t="s">
        <v>19</v>
      </c>
      <c r="F141" s="234" t="s">
        <v>185</v>
      </c>
      <c r="G141" s="232"/>
      <c r="H141" s="235">
        <v>2.2949999999999999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1" t="s">
        <v>148</v>
      </c>
      <c r="AU141" s="241" t="s">
        <v>86</v>
      </c>
      <c r="AV141" s="14" t="s">
        <v>86</v>
      </c>
      <c r="AW141" s="14" t="s">
        <v>33</v>
      </c>
      <c r="AX141" s="14" t="s">
        <v>72</v>
      </c>
      <c r="AY141" s="241" t="s">
        <v>141</v>
      </c>
    </row>
    <row r="142" s="14" customFormat="1">
      <c r="A142" s="14"/>
      <c r="B142" s="231"/>
      <c r="C142" s="232"/>
      <c r="D142" s="222" t="s">
        <v>148</v>
      </c>
      <c r="E142" s="233" t="s">
        <v>19</v>
      </c>
      <c r="F142" s="234" t="s">
        <v>186</v>
      </c>
      <c r="G142" s="232"/>
      <c r="H142" s="235">
        <v>2.8300000000000001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1" t="s">
        <v>148</v>
      </c>
      <c r="AU142" s="241" t="s">
        <v>86</v>
      </c>
      <c r="AV142" s="14" t="s">
        <v>86</v>
      </c>
      <c r="AW142" s="14" t="s">
        <v>33</v>
      </c>
      <c r="AX142" s="14" t="s">
        <v>72</v>
      </c>
      <c r="AY142" s="241" t="s">
        <v>141</v>
      </c>
    </row>
    <row r="143" s="14" customFormat="1">
      <c r="A143" s="14"/>
      <c r="B143" s="231"/>
      <c r="C143" s="232"/>
      <c r="D143" s="222" t="s">
        <v>148</v>
      </c>
      <c r="E143" s="233" t="s">
        <v>19</v>
      </c>
      <c r="F143" s="234" t="s">
        <v>187</v>
      </c>
      <c r="G143" s="232"/>
      <c r="H143" s="235">
        <v>12.515000000000001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148</v>
      </c>
      <c r="AU143" s="241" t="s">
        <v>86</v>
      </c>
      <c r="AV143" s="14" t="s">
        <v>86</v>
      </c>
      <c r="AW143" s="14" t="s">
        <v>33</v>
      </c>
      <c r="AX143" s="14" t="s">
        <v>72</v>
      </c>
      <c r="AY143" s="241" t="s">
        <v>141</v>
      </c>
    </row>
    <row r="144" s="13" customFormat="1">
      <c r="A144" s="13"/>
      <c r="B144" s="220"/>
      <c r="C144" s="221"/>
      <c r="D144" s="222" t="s">
        <v>148</v>
      </c>
      <c r="E144" s="223" t="s">
        <v>19</v>
      </c>
      <c r="F144" s="224" t="s">
        <v>167</v>
      </c>
      <c r="G144" s="221"/>
      <c r="H144" s="223" t="s">
        <v>19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148</v>
      </c>
      <c r="AU144" s="230" t="s">
        <v>86</v>
      </c>
      <c r="AV144" s="13" t="s">
        <v>79</v>
      </c>
      <c r="AW144" s="13" t="s">
        <v>33</v>
      </c>
      <c r="AX144" s="13" t="s">
        <v>72</v>
      </c>
      <c r="AY144" s="230" t="s">
        <v>141</v>
      </c>
    </row>
    <row r="145" s="14" customFormat="1">
      <c r="A145" s="14"/>
      <c r="B145" s="231"/>
      <c r="C145" s="232"/>
      <c r="D145" s="222" t="s">
        <v>148</v>
      </c>
      <c r="E145" s="233" t="s">
        <v>19</v>
      </c>
      <c r="F145" s="234" t="s">
        <v>188</v>
      </c>
      <c r="G145" s="232"/>
      <c r="H145" s="235">
        <v>16.98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1" t="s">
        <v>148</v>
      </c>
      <c r="AU145" s="241" t="s">
        <v>86</v>
      </c>
      <c r="AV145" s="14" t="s">
        <v>86</v>
      </c>
      <c r="AW145" s="14" t="s">
        <v>33</v>
      </c>
      <c r="AX145" s="14" t="s">
        <v>72</v>
      </c>
      <c r="AY145" s="241" t="s">
        <v>141</v>
      </c>
    </row>
    <row r="146" s="13" customFormat="1">
      <c r="A146" s="13"/>
      <c r="B146" s="220"/>
      <c r="C146" s="221"/>
      <c r="D146" s="222" t="s">
        <v>148</v>
      </c>
      <c r="E146" s="223" t="s">
        <v>19</v>
      </c>
      <c r="F146" s="224" t="s">
        <v>169</v>
      </c>
      <c r="G146" s="221"/>
      <c r="H146" s="223" t="s">
        <v>19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148</v>
      </c>
      <c r="AU146" s="230" t="s">
        <v>86</v>
      </c>
      <c r="AV146" s="13" t="s">
        <v>79</v>
      </c>
      <c r="AW146" s="13" t="s">
        <v>33</v>
      </c>
      <c r="AX146" s="13" t="s">
        <v>72</v>
      </c>
      <c r="AY146" s="230" t="s">
        <v>141</v>
      </c>
    </row>
    <row r="147" s="14" customFormat="1">
      <c r="A147" s="14"/>
      <c r="B147" s="231"/>
      <c r="C147" s="232"/>
      <c r="D147" s="222" t="s">
        <v>148</v>
      </c>
      <c r="E147" s="233" t="s">
        <v>19</v>
      </c>
      <c r="F147" s="234" t="s">
        <v>189</v>
      </c>
      <c r="G147" s="232"/>
      <c r="H147" s="235">
        <v>4.4000000000000004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1" t="s">
        <v>148</v>
      </c>
      <c r="AU147" s="241" t="s">
        <v>86</v>
      </c>
      <c r="AV147" s="14" t="s">
        <v>86</v>
      </c>
      <c r="AW147" s="14" t="s">
        <v>33</v>
      </c>
      <c r="AX147" s="14" t="s">
        <v>72</v>
      </c>
      <c r="AY147" s="241" t="s">
        <v>141</v>
      </c>
    </row>
    <row r="148" s="14" customFormat="1">
      <c r="A148" s="14"/>
      <c r="B148" s="231"/>
      <c r="C148" s="232"/>
      <c r="D148" s="222" t="s">
        <v>148</v>
      </c>
      <c r="E148" s="233" t="s">
        <v>19</v>
      </c>
      <c r="F148" s="234" t="s">
        <v>190</v>
      </c>
      <c r="G148" s="232"/>
      <c r="H148" s="235">
        <v>3.7999999999999998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1" t="s">
        <v>148</v>
      </c>
      <c r="AU148" s="241" t="s">
        <v>86</v>
      </c>
      <c r="AV148" s="14" t="s">
        <v>86</v>
      </c>
      <c r="AW148" s="14" t="s">
        <v>33</v>
      </c>
      <c r="AX148" s="14" t="s">
        <v>72</v>
      </c>
      <c r="AY148" s="241" t="s">
        <v>141</v>
      </c>
    </row>
    <row r="149" s="14" customFormat="1">
      <c r="A149" s="14"/>
      <c r="B149" s="231"/>
      <c r="C149" s="232"/>
      <c r="D149" s="222" t="s">
        <v>148</v>
      </c>
      <c r="E149" s="233" t="s">
        <v>19</v>
      </c>
      <c r="F149" s="234" t="s">
        <v>191</v>
      </c>
      <c r="G149" s="232"/>
      <c r="H149" s="235">
        <v>3.6000000000000001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1" t="s">
        <v>148</v>
      </c>
      <c r="AU149" s="241" t="s">
        <v>86</v>
      </c>
      <c r="AV149" s="14" t="s">
        <v>86</v>
      </c>
      <c r="AW149" s="14" t="s">
        <v>33</v>
      </c>
      <c r="AX149" s="14" t="s">
        <v>72</v>
      </c>
      <c r="AY149" s="241" t="s">
        <v>141</v>
      </c>
    </row>
    <row r="150" s="14" customFormat="1">
      <c r="A150" s="14"/>
      <c r="B150" s="231"/>
      <c r="C150" s="232"/>
      <c r="D150" s="222" t="s">
        <v>148</v>
      </c>
      <c r="E150" s="233" t="s">
        <v>19</v>
      </c>
      <c r="F150" s="234" t="s">
        <v>192</v>
      </c>
      <c r="G150" s="232"/>
      <c r="H150" s="235">
        <v>2.3999999999999999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1" t="s">
        <v>148</v>
      </c>
      <c r="AU150" s="241" t="s">
        <v>86</v>
      </c>
      <c r="AV150" s="14" t="s">
        <v>86</v>
      </c>
      <c r="AW150" s="14" t="s">
        <v>33</v>
      </c>
      <c r="AX150" s="14" t="s">
        <v>72</v>
      </c>
      <c r="AY150" s="241" t="s">
        <v>141</v>
      </c>
    </row>
    <row r="151" s="14" customFormat="1">
      <c r="A151" s="14"/>
      <c r="B151" s="231"/>
      <c r="C151" s="232"/>
      <c r="D151" s="222" t="s">
        <v>148</v>
      </c>
      <c r="E151" s="233" t="s">
        <v>19</v>
      </c>
      <c r="F151" s="234" t="s">
        <v>193</v>
      </c>
      <c r="G151" s="232"/>
      <c r="H151" s="235">
        <v>1.3999999999999999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1" t="s">
        <v>148</v>
      </c>
      <c r="AU151" s="241" t="s">
        <v>86</v>
      </c>
      <c r="AV151" s="14" t="s">
        <v>86</v>
      </c>
      <c r="AW151" s="14" t="s">
        <v>33</v>
      </c>
      <c r="AX151" s="14" t="s">
        <v>72</v>
      </c>
      <c r="AY151" s="241" t="s">
        <v>141</v>
      </c>
    </row>
    <row r="152" s="15" customFormat="1">
      <c r="A152" s="15"/>
      <c r="B152" s="242"/>
      <c r="C152" s="243"/>
      <c r="D152" s="222" t="s">
        <v>148</v>
      </c>
      <c r="E152" s="244" t="s">
        <v>94</v>
      </c>
      <c r="F152" s="245" t="s">
        <v>159</v>
      </c>
      <c r="G152" s="243"/>
      <c r="H152" s="246">
        <v>69.700000000000003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2" t="s">
        <v>148</v>
      </c>
      <c r="AU152" s="252" t="s">
        <v>86</v>
      </c>
      <c r="AV152" s="15" t="s">
        <v>160</v>
      </c>
      <c r="AW152" s="15" t="s">
        <v>33</v>
      </c>
      <c r="AX152" s="15" t="s">
        <v>72</v>
      </c>
      <c r="AY152" s="252" t="s">
        <v>141</v>
      </c>
    </row>
    <row r="153" s="16" customFormat="1">
      <c r="A153" s="16"/>
      <c r="B153" s="253"/>
      <c r="C153" s="254"/>
      <c r="D153" s="222" t="s">
        <v>148</v>
      </c>
      <c r="E153" s="255" t="s">
        <v>19</v>
      </c>
      <c r="F153" s="256" t="s">
        <v>194</v>
      </c>
      <c r="G153" s="254"/>
      <c r="H153" s="257">
        <v>265.78899999999999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63" t="s">
        <v>148</v>
      </c>
      <c r="AU153" s="263" t="s">
        <v>86</v>
      </c>
      <c r="AV153" s="16" t="s">
        <v>146</v>
      </c>
      <c r="AW153" s="16" t="s">
        <v>33</v>
      </c>
      <c r="AX153" s="16" t="s">
        <v>72</v>
      </c>
      <c r="AY153" s="263" t="s">
        <v>141</v>
      </c>
    </row>
    <row r="154" s="13" customFormat="1">
      <c r="A154" s="13"/>
      <c r="B154" s="220"/>
      <c r="C154" s="221"/>
      <c r="D154" s="222" t="s">
        <v>148</v>
      </c>
      <c r="E154" s="223" t="s">
        <v>19</v>
      </c>
      <c r="F154" s="224" t="s">
        <v>195</v>
      </c>
      <c r="G154" s="221"/>
      <c r="H154" s="223" t="s">
        <v>19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148</v>
      </c>
      <c r="AU154" s="230" t="s">
        <v>86</v>
      </c>
      <c r="AV154" s="13" t="s">
        <v>79</v>
      </c>
      <c r="AW154" s="13" t="s">
        <v>33</v>
      </c>
      <c r="AX154" s="13" t="s">
        <v>72</v>
      </c>
      <c r="AY154" s="230" t="s">
        <v>141</v>
      </c>
    </row>
    <row r="155" s="16" customFormat="1">
      <c r="A155" s="16"/>
      <c r="B155" s="253"/>
      <c r="C155" s="254"/>
      <c r="D155" s="222" t="s">
        <v>148</v>
      </c>
      <c r="E155" s="255" t="s">
        <v>19</v>
      </c>
      <c r="F155" s="256" t="s">
        <v>194</v>
      </c>
      <c r="G155" s="254"/>
      <c r="H155" s="257">
        <v>0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63" t="s">
        <v>148</v>
      </c>
      <c r="AU155" s="263" t="s">
        <v>86</v>
      </c>
      <c r="AV155" s="16" t="s">
        <v>146</v>
      </c>
      <c r="AW155" s="16" t="s">
        <v>33</v>
      </c>
      <c r="AX155" s="16" t="s">
        <v>79</v>
      </c>
      <c r="AY155" s="263" t="s">
        <v>141</v>
      </c>
    </row>
    <row r="156" s="2" customFormat="1" ht="66.75" customHeight="1">
      <c r="A156" s="40"/>
      <c r="B156" s="41"/>
      <c r="C156" s="207" t="s">
        <v>86</v>
      </c>
      <c r="D156" s="207" t="s">
        <v>143</v>
      </c>
      <c r="E156" s="208" t="s">
        <v>196</v>
      </c>
      <c r="F156" s="209" t="s">
        <v>197</v>
      </c>
      <c r="G156" s="210" t="s">
        <v>198</v>
      </c>
      <c r="H156" s="211">
        <v>85.381</v>
      </c>
      <c r="I156" s="212"/>
      <c r="J156" s="213">
        <f>ROUND(I156*H156,2)</f>
        <v>0</v>
      </c>
      <c r="K156" s="209" t="s">
        <v>199</v>
      </c>
      <c r="L156" s="46"/>
      <c r="M156" s="214" t="s">
        <v>19</v>
      </c>
      <c r="N156" s="215" t="s">
        <v>44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0.44</v>
      </c>
      <c r="T156" s="217">
        <f>S156*H156</f>
        <v>37.567639999999997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146</v>
      </c>
      <c r="AT156" s="218" t="s">
        <v>143</v>
      </c>
      <c r="AU156" s="218" t="s">
        <v>86</v>
      </c>
      <c r="AY156" s="19" t="s">
        <v>141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86</v>
      </c>
      <c r="BK156" s="219">
        <f>ROUND(I156*H156,2)</f>
        <v>0</v>
      </c>
      <c r="BL156" s="19" t="s">
        <v>146</v>
      </c>
      <c r="BM156" s="218" t="s">
        <v>200</v>
      </c>
    </row>
    <row r="157" s="2" customFormat="1">
      <c r="A157" s="40"/>
      <c r="B157" s="41"/>
      <c r="C157" s="42"/>
      <c r="D157" s="264" t="s">
        <v>201</v>
      </c>
      <c r="E157" s="42"/>
      <c r="F157" s="265" t="s">
        <v>202</v>
      </c>
      <c r="G157" s="42"/>
      <c r="H157" s="42"/>
      <c r="I157" s="266"/>
      <c r="J157" s="42"/>
      <c r="K157" s="42"/>
      <c r="L157" s="46"/>
      <c r="M157" s="267"/>
      <c r="N157" s="268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201</v>
      </c>
      <c r="AU157" s="19" t="s">
        <v>86</v>
      </c>
    </row>
    <row r="158" s="13" customFormat="1">
      <c r="A158" s="13"/>
      <c r="B158" s="220"/>
      <c r="C158" s="221"/>
      <c r="D158" s="222" t="s">
        <v>148</v>
      </c>
      <c r="E158" s="223" t="s">
        <v>19</v>
      </c>
      <c r="F158" s="224" t="s">
        <v>149</v>
      </c>
      <c r="G158" s="221"/>
      <c r="H158" s="223" t="s">
        <v>19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148</v>
      </c>
      <c r="AU158" s="230" t="s">
        <v>86</v>
      </c>
      <c r="AV158" s="13" t="s">
        <v>79</v>
      </c>
      <c r="AW158" s="13" t="s">
        <v>33</v>
      </c>
      <c r="AX158" s="13" t="s">
        <v>72</v>
      </c>
      <c r="AY158" s="230" t="s">
        <v>141</v>
      </c>
    </row>
    <row r="159" s="13" customFormat="1">
      <c r="A159" s="13"/>
      <c r="B159" s="220"/>
      <c r="C159" s="221"/>
      <c r="D159" s="222" t="s">
        <v>148</v>
      </c>
      <c r="E159" s="223" t="s">
        <v>19</v>
      </c>
      <c r="F159" s="224" t="s">
        <v>203</v>
      </c>
      <c r="G159" s="221"/>
      <c r="H159" s="223" t="s">
        <v>19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148</v>
      </c>
      <c r="AU159" s="230" t="s">
        <v>86</v>
      </c>
      <c r="AV159" s="13" t="s">
        <v>79</v>
      </c>
      <c r="AW159" s="13" t="s">
        <v>33</v>
      </c>
      <c r="AX159" s="13" t="s">
        <v>72</v>
      </c>
      <c r="AY159" s="230" t="s">
        <v>141</v>
      </c>
    </row>
    <row r="160" s="13" customFormat="1">
      <c r="A160" s="13"/>
      <c r="B160" s="220"/>
      <c r="C160" s="221"/>
      <c r="D160" s="222" t="s">
        <v>148</v>
      </c>
      <c r="E160" s="223" t="s">
        <v>19</v>
      </c>
      <c r="F160" s="224" t="s">
        <v>154</v>
      </c>
      <c r="G160" s="221"/>
      <c r="H160" s="223" t="s">
        <v>19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148</v>
      </c>
      <c r="AU160" s="230" t="s">
        <v>86</v>
      </c>
      <c r="AV160" s="13" t="s">
        <v>79</v>
      </c>
      <c r="AW160" s="13" t="s">
        <v>33</v>
      </c>
      <c r="AX160" s="13" t="s">
        <v>72</v>
      </c>
      <c r="AY160" s="230" t="s">
        <v>141</v>
      </c>
    </row>
    <row r="161" s="14" customFormat="1">
      <c r="A161" s="14"/>
      <c r="B161" s="231"/>
      <c r="C161" s="232"/>
      <c r="D161" s="222" t="s">
        <v>148</v>
      </c>
      <c r="E161" s="233" t="s">
        <v>19</v>
      </c>
      <c r="F161" s="234" t="s">
        <v>204</v>
      </c>
      <c r="G161" s="232"/>
      <c r="H161" s="235">
        <v>17.782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1" t="s">
        <v>148</v>
      </c>
      <c r="AU161" s="241" t="s">
        <v>86</v>
      </c>
      <c r="AV161" s="14" t="s">
        <v>86</v>
      </c>
      <c r="AW161" s="14" t="s">
        <v>33</v>
      </c>
      <c r="AX161" s="14" t="s">
        <v>72</v>
      </c>
      <c r="AY161" s="241" t="s">
        <v>141</v>
      </c>
    </row>
    <row r="162" s="14" customFormat="1">
      <c r="A162" s="14"/>
      <c r="B162" s="231"/>
      <c r="C162" s="232"/>
      <c r="D162" s="222" t="s">
        <v>148</v>
      </c>
      <c r="E162" s="233" t="s">
        <v>19</v>
      </c>
      <c r="F162" s="234" t="s">
        <v>205</v>
      </c>
      <c r="G162" s="232"/>
      <c r="H162" s="235">
        <v>17.16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1" t="s">
        <v>148</v>
      </c>
      <c r="AU162" s="241" t="s">
        <v>86</v>
      </c>
      <c r="AV162" s="14" t="s">
        <v>86</v>
      </c>
      <c r="AW162" s="14" t="s">
        <v>33</v>
      </c>
      <c r="AX162" s="14" t="s">
        <v>72</v>
      </c>
      <c r="AY162" s="241" t="s">
        <v>141</v>
      </c>
    </row>
    <row r="163" s="14" customFormat="1">
      <c r="A163" s="14"/>
      <c r="B163" s="231"/>
      <c r="C163" s="232"/>
      <c r="D163" s="222" t="s">
        <v>148</v>
      </c>
      <c r="E163" s="233" t="s">
        <v>19</v>
      </c>
      <c r="F163" s="234" t="s">
        <v>206</v>
      </c>
      <c r="G163" s="232"/>
      <c r="H163" s="235">
        <v>16.911999999999999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1" t="s">
        <v>148</v>
      </c>
      <c r="AU163" s="241" t="s">
        <v>86</v>
      </c>
      <c r="AV163" s="14" t="s">
        <v>86</v>
      </c>
      <c r="AW163" s="14" t="s">
        <v>33</v>
      </c>
      <c r="AX163" s="14" t="s">
        <v>72</v>
      </c>
      <c r="AY163" s="241" t="s">
        <v>141</v>
      </c>
    </row>
    <row r="164" s="14" customFormat="1">
      <c r="A164" s="14"/>
      <c r="B164" s="231"/>
      <c r="C164" s="232"/>
      <c r="D164" s="222" t="s">
        <v>148</v>
      </c>
      <c r="E164" s="233" t="s">
        <v>19</v>
      </c>
      <c r="F164" s="234" t="s">
        <v>207</v>
      </c>
      <c r="G164" s="232"/>
      <c r="H164" s="235">
        <v>17.271999999999998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1" t="s">
        <v>148</v>
      </c>
      <c r="AU164" s="241" t="s">
        <v>86</v>
      </c>
      <c r="AV164" s="14" t="s">
        <v>86</v>
      </c>
      <c r="AW164" s="14" t="s">
        <v>33</v>
      </c>
      <c r="AX164" s="14" t="s">
        <v>72</v>
      </c>
      <c r="AY164" s="241" t="s">
        <v>141</v>
      </c>
    </row>
    <row r="165" s="14" customFormat="1">
      <c r="A165" s="14"/>
      <c r="B165" s="231"/>
      <c r="C165" s="232"/>
      <c r="D165" s="222" t="s">
        <v>148</v>
      </c>
      <c r="E165" s="233" t="s">
        <v>19</v>
      </c>
      <c r="F165" s="234" t="s">
        <v>208</v>
      </c>
      <c r="G165" s="232"/>
      <c r="H165" s="235">
        <v>16.254999999999999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1" t="s">
        <v>148</v>
      </c>
      <c r="AU165" s="241" t="s">
        <v>86</v>
      </c>
      <c r="AV165" s="14" t="s">
        <v>86</v>
      </c>
      <c r="AW165" s="14" t="s">
        <v>33</v>
      </c>
      <c r="AX165" s="14" t="s">
        <v>72</v>
      </c>
      <c r="AY165" s="241" t="s">
        <v>141</v>
      </c>
    </row>
    <row r="166" s="16" customFormat="1">
      <c r="A166" s="16"/>
      <c r="B166" s="253"/>
      <c r="C166" s="254"/>
      <c r="D166" s="222" t="s">
        <v>148</v>
      </c>
      <c r="E166" s="255" t="s">
        <v>19</v>
      </c>
      <c r="F166" s="256" t="s">
        <v>194</v>
      </c>
      <c r="G166" s="254"/>
      <c r="H166" s="257">
        <v>85.381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63" t="s">
        <v>148</v>
      </c>
      <c r="AU166" s="263" t="s">
        <v>86</v>
      </c>
      <c r="AV166" s="16" t="s">
        <v>146</v>
      </c>
      <c r="AW166" s="16" t="s">
        <v>33</v>
      </c>
      <c r="AX166" s="16" t="s">
        <v>79</v>
      </c>
      <c r="AY166" s="263" t="s">
        <v>141</v>
      </c>
    </row>
    <row r="167" s="2" customFormat="1" ht="66.75" customHeight="1">
      <c r="A167" s="40"/>
      <c r="B167" s="41"/>
      <c r="C167" s="207" t="s">
        <v>160</v>
      </c>
      <c r="D167" s="207" t="s">
        <v>143</v>
      </c>
      <c r="E167" s="208" t="s">
        <v>209</v>
      </c>
      <c r="F167" s="209" t="s">
        <v>210</v>
      </c>
      <c r="G167" s="210" t="s">
        <v>198</v>
      </c>
      <c r="H167" s="211">
        <v>111.589</v>
      </c>
      <c r="I167" s="212"/>
      <c r="J167" s="213">
        <f>ROUND(I167*H167,2)</f>
        <v>0</v>
      </c>
      <c r="K167" s="209" t="s">
        <v>199</v>
      </c>
      <c r="L167" s="46"/>
      <c r="M167" s="214" t="s">
        <v>19</v>
      </c>
      <c r="N167" s="215" t="s">
        <v>44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0.33000000000000002</v>
      </c>
      <c r="T167" s="217">
        <f>S167*H167</f>
        <v>36.824370000000002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146</v>
      </c>
      <c r="AT167" s="218" t="s">
        <v>143</v>
      </c>
      <c r="AU167" s="218" t="s">
        <v>86</v>
      </c>
      <c r="AY167" s="19" t="s">
        <v>141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86</v>
      </c>
      <c r="BK167" s="219">
        <f>ROUND(I167*H167,2)</f>
        <v>0</v>
      </c>
      <c r="BL167" s="19" t="s">
        <v>146</v>
      </c>
      <c r="BM167" s="218" t="s">
        <v>211</v>
      </c>
    </row>
    <row r="168" s="2" customFormat="1">
      <c r="A168" s="40"/>
      <c r="B168" s="41"/>
      <c r="C168" s="42"/>
      <c r="D168" s="264" t="s">
        <v>201</v>
      </c>
      <c r="E168" s="42"/>
      <c r="F168" s="265" t="s">
        <v>212</v>
      </c>
      <c r="G168" s="42"/>
      <c r="H168" s="42"/>
      <c r="I168" s="266"/>
      <c r="J168" s="42"/>
      <c r="K168" s="42"/>
      <c r="L168" s="46"/>
      <c r="M168" s="267"/>
      <c r="N168" s="268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201</v>
      </c>
      <c r="AU168" s="19" t="s">
        <v>86</v>
      </c>
    </row>
    <row r="169" s="13" customFormat="1">
      <c r="A169" s="13"/>
      <c r="B169" s="220"/>
      <c r="C169" s="221"/>
      <c r="D169" s="222" t="s">
        <v>148</v>
      </c>
      <c r="E169" s="223" t="s">
        <v>19</v>
      </c>
      <c r="F169" s="224" t="s">
        <v>149</v>
      </c>
      <c r="G169" s="221"/>
      <c r="H169" s="223" t="s">
        <v>19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148</v>
      </c>
      <c r="AU169" s="230" t="s">
        <v>86</v>
      </c>
      <c r="AV169" s="13" t="s">
        <v>79</v>
      </c>
      <c r="AW169" s="13" t="s">
        <v>33</v>
      </c>
      <c r="AX169" s="13" t="s">
        <v>72</v>
      </c>
      <c r="AY169" s="230" t="s">
        <v>141</v>
      </c>
    </row>
    <row r="170" s="13" customFormat="1">
      <c r="A170" s="13"/>
      <c r="B170" s="220"/>
      <c r="C170" s="221"/>
      <c r="D170" s="222" t="s">
        <v>148</v>
      </c>
      <c r="E170" s="223" t="s">
        <v>19</v>
      </c>
      <c r="F170" s="224" t="s">
        <v>203</v>
      </c>
      <c r="G170" s="221"/>
      <c r="H170" s="223" t="s">
        <v>19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148</v>
      </c>
      <c r="AU170" s="230" t="s">
        <v>86</v>
      </c>
      <c r="AV170" s="13" t="s">
        <v>79</v>
      </c>
      <c r="AW170" s="13" t="s">
        <v>33</v>
      </c>
      <c r="AX170" s="13" t="s">
        <v>72</v>
      </c>
      <c r="AY170" s="230" t="s">
        <v>141</v>
      </c>
    </row>
    <row r="171" s="13" customFormat="1">
      <c r="A171" s="13"/>
      <c r="B171" s="220"/>
      <c r="C171" s="221"/>
      <c r="D171" s="222" t="s">
        <v>148</v>
      </c>
      <c r="E171" s="223" t="s">
        <v>19</v>
      </c>
      <c r="F171" s="224" t="s">
        <v>154</v>
      </c>
      <c r="G171" s="221"/>
      <c r="H171" s="223" t="s">
        <v>19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148</v>
      </c>
      <c r="AU171" s="230" t="s">
        <v>86</v>
      </c>
      <c r="AV171" s="13" t="s">
        <v>79</v>
      </c>
      <c r="AW171" s="13" t="s">
        <v>33</v>
      </c>
      <c r="AX171" s="13" t="s">
        <v>72</v>
      </c>
      <c r="AY171" s="230" t="s">
        <v>141</v>
      </c>
    </row>
    <row r="172" s="14" customFormat="1">
      <c r="A172" s="14"/>
      <c r="B172" s="231"/>
      <c r="C172" s="232"/>
      <c r="D172" s="222" t="s">
        <v>148</v>
      </c>
      <c r="E172" s="233" t="s">
        <v>19</v>
      </c>
      <c r="F172" s="234" t="s">
        <v>204</v>
      </c>
      <c r="G172" s="232"/>
      <c r="H172" s="235">
        <v>17.782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1" t="s">
        <v>148</v>
      </c>
      <c r="AU172" s="241" t="s">
        <v>86</v>
      </c>
      <c r="AV172" s="14" t="s">
        <v>86</v>
      </c>
      <c r="AW172" s="14" t="s">
        <v>33</v>
      </c>
      <c r="AX172" s="14" t="s">
        <v>72</v>
      </c>
      <c r="AY172" s="241" t="s">
        <v>141</v>
      </c>
    </row>
    <row r="173" s="14" customFormat="1">
      <c r="A173" s="14"/>
      <c r="B173" s="231"/>
      <c r="C173" s="232"/>
      <c r="D173" s="222" t="s">
        <v>148</v>
      </c>
      <c r="E173" s="233" t="s">
        <v>19</v>
      </c>
      <c r="F173" s="234" t="s">
        <v>205</v>
      </c>
      <c r="G173" s="232"/>
      <c r="H173" s="235">
        <v>17.16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1" t="s">
        <v>148</v>
      </c>
      <c r="AU173" s="241" t="s">
        <v>86</v>
      </c>
      <c r="AV173" s="14" t="s">
        <v>86</v>
      </c>
      <c r="AW173" s="14" t="s">
        <v>33</v>
      </c>
      <c r="AX173" s="14" t="s">
        <v>72</v>
      </c>
      <c r="AY173" s="241" t="s">
        <v>141</v>
      </c>
    </row>
    <row r="174" s="14" customFormat="1">
      <c r="A174" s="14"/>
      <c r="B174" s="231"/>
      <c r="C174" s="232"/>
      <c r="D174" s="222" t="s">
        <v>148</v>
      </c>
      <c r="E174" s="233" t="s">
        <v>19</v>
      </c>
      <c r="F174" s="234" t="s">
        <v>206</v>
      </c>
      <c r="G174" s="232"/>
      <c r="H174" s="235">
        <v>16.911999999999999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1" t="s">
        <v>148</v>
      </c>
      <c r="AU174" s="241" t="s">
        <v>86</v>
      </c>
      <c r="AV174" s="14" t="s">
        <v>86</v>
      </c>
      <c r="AW174" s="14" t="s">
        <v>33</v>
      </c>
      <c r="AX174" s="14" t="s">
        <v>72</v>
      </c>
      <c r="AY174" s="241" t="s">
        <v>141</v>
      </c>
    </row>
    <row r="175" s="14" customFormat="1">
      <c r="A175" s="14"/>
      <c r="B175" s="231"/>
      <c r="C175" s="232"/>
      <c r="D175" s="222" t="s">
        <v>148</v>
      </c>
      <c r="E175" s="233" t="s">
        <v>19</v>
      </c>
      <c r="F175" s="234" t="s">
        <v>207</v>
      </c>
      <c r="G175" s="232"/>
      <c r="H175" s="235">
        <v>17.271999999999998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1" t="s">
        <v>148</v>
      </c>
      <c r="AU175" s="241" t="s">
        <v>86</v>
      </c>
      <c r="AV175" s="14" t="s">
        <v>86</v>
      </c>
      <c r="AW175" s="14" t="s">
        <v>33</v>
      </c>
      <c r="AX175" s="14" t="s">
        <v>72</v>
      </c>
      <c r="AY175" s="241" t="s">
        <v>141</v>
      </c>
    </row>
    <row r="176" s="14" customFormat="1">
      <c r="A176" s="14"/>
      <c r="B176" s="231"/>
      <c r="C176" s="232"/>
      <c r="D176" s="222" t="s">
        <v>148</v>
      </c>
      <c r="E176" s="233" t="s">
        <v>19</v>
      </c>
      <c r="F176" s="234" t="s">
        <v>208</v>
      </c>
      <c r="G176" s="232"/>
      <c r="H176" s="235">
        <v>16.254999999999999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1" t="s">
        <v>148</v>
      </c>
      <c r="AU176" s="241" t="s">
        <v>86</v>
      </c>
      <c r="AV176" s="14" t="s">
        <v>86</v>
      </c>
      <c r="AW176" s="14" t="s">
        <v>33</v>
      </c>
      <c r="AX176" s="14" t="s">
        <v>72</v>
      </c>
      <c r="AY176" s="241" t="s">
        <v>141</v>
      </c>
    </row>
    <row r="177" s="13" customFormat="1">
      <c r="A177" s="13"/>
      <c r="B177" s="220"/>
      <c r="C177" s="221"/>
      <c r="D177" s="222" t="s">
        <v>148</v>
      </c>
      <c r="E177" s="223" t="s">
        <v>19</v>
      </c>
      <c r="F177" s="224" t="s">
        <v>169</v>
      </c>
      <c r="G177" s="221"/>
      <c r="H177" s="223" t="s">
        <v>19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148</v>
      </c>
      <c r="AU177" s="230" t="s">
        <v>86</v>
      </c>
      <c r="AV177" s="13" t="s">
        <v>79</v>
      </c>
      <c r="AW177" s="13" t="s">
        <v>33</v>
      </c>
      <c r="AX177" s="13" t="s">
        <v>72</v>
      </c>
      <c r="AY177" s="230" t="s">
        <v>141</v>
      </c>
    </row>
    <row r="178" s="14" customFormat="1">
      <c r="A178" s="14"/>
      <c r="B178" s="231"/>
      <c r="C178" s="232"/>
      <c r="D178" s="222" t="s">
        <v>148</v>
      </c>
      <c r="E178" s="233" t="s">
        <v>19</v>
      </c>
      <c r="F178" s="234" t="s">
        <v>170</v>
      </c>
      <c r="G178" s="232"/>
      <c r="H178" s="235">
        <v>7.3920000000000003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1" t="s">
        <v>148</v>
      </c>
      <c r="AU178" s="241" t="s">
        <v>86</v>
      </c>
      <c r="AV178" s="14" t="s">
        <v>86</v>
      </c>
      <c r="AW178" s="14" t="s">
        <v>33</v>
      </c>
      <c r="AX178" s="14" t="s">
        <v>72</v>
      </c>
      <c r="AY178" s="241" t="s">
        <v>141</v>
      </c>
    </row>
    <row r="179" s="14" customFormat="1">
      <c r="A179" s="14"/>
      <c r="B179" s="231"/>
      <c r="C179" s="232"/>
      <c r="D179" s="222" t="s">
        <v>148</v>
      </c>
      <c r="E179" s="233" t="s">
        <v>19</v>
      </c>
      <c r="F179" s="234" t="s">
        <v>171</v>
      </c>
      <c r="G179" s="232"/>
      <c r="H179" s="235">
        <v>6.3840000000000003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1" t="s">
        <v>148</v>
      </c>
      <c r="AU179" s="241" t="s">
        <v>86</v>
      </c>
      <c r="AV179" s="14" t="s">
        <v>86</v>
      </c>
      <c r="AW179" s="14" t="s">
        <v>33</v>
      </c>
      <c r="AX179" s="14" t="s">
        <v>72</v>
      </c>
      <c r="AY179" s="241" t="s">
        <v>141</v>
      </c>
    </row>
    <row r="180" s="14" customFormat="1">
      <c r="A180" s="14"/>
      <c r="B180" s="231"/>
      <c r="C180" s="232"/>
      <c r="D180" s="222" t="s">
        <v>148</v>
      </c>
      <c r="E180" s="233" t="s">
        <v>19</v>
      </c>
      <c r="F180" s="234" t="s">
        <v>172</v>
      </c>
      <c r="G180" s="232"/>
      <c r="H180" s="235">
        <v>6.048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1" t="s">
        <v>148</v>
      </c>
      <c r="AU180" s="241" t="s">
        <v>86</v>
      </c>
      <c r="AV180" s="14" t="s">
        <v>86</v>
      </c>
      <c r="AW180" s="14" t="s">
        <v>33</v>
      </c>
      <c r="AX180" s="14" t="s">
        <v>72</v>
      </c>
      <c r="AY180" s="241" t="s">
        <v>141</v>
      </c>
    </row>
    <row r="181" s="14" customFormat="1">
      <c r="A181" s="14"/>
      <c r="B181" s="231"/>
      <c r="C181" s="232"/>
      <c r="D181" s="222" t="s">
        <v>148</v>
      </c>
      <c r="E181" s="233" t="s">
        <v>19</v>
      </c>
      <c r="F181" s="234" t="s">
        <v>173</v>
      </c>
      <c r="G181" s="232"/>
      <c r="H181" s="235">
        <v>4.032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1" t="s">
        <v>148</v>
      </c>
      <c r="AU181" s="241" t="s">
        <v>86</v>
      </c>
      <c r="AV181" s="14" t="s">
        <v>86</v>
      </c>
      <c r="AW181" s="14" t="s">
        <v>33</v>
      </c>
      <c r="AX181" s="14" t="s">
        <v>72</v>
      </c>
      <c r="AY181" s="241" t="s">
        <v>141</v>
      </c>
    </row>
    <row r="182" s="14" customFormat="1">
      <c r="A182" s="14"/>
      <c r="B182" s="231"/>
      <c r="C182" s="232"/>
      <c r="D182" s="222" t="s">
        <v>148</v>
      </c>
      <c r="E182" s="233" t="s">
        <v>19</v>
      </c>
      <c r="F182" s="234" t="s">
        <v>174</v>
      </c>
      <c r="G182" s="232"/>
      <c r="H182" s="235">
        <v>2.3519999999999999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1" t="s">
        <v>148</v>
      </c>
      <c r="AU182" s="241" t="s">
        <v>86</v>
      </c>
      <c r="AV182" s="14" t="s">
        <v>86</v>
      </c>
      <c r="AW182" s="14" t="s">
        <v>33</v>
      </c>
      <c r="AX182" s="14" t="s">
        <v>72</v>
      </c>
      <c r="AY182" s="241" t="s">
        <v>141</v>
      </c>
    </row>
    <row r="183" s="13" customFormat="1">
      <c r="A183" s="13"/>
      <c r="B183" s="220"/>
      <c r="C183" s="221"/>
      <c r="D183" s="222" t="s">
        <v>148</v>
      </c>
      <c r="E183" s="223" t="s">
        <v>19</v>
      </c>
      <c r="F183" s="224" t="s">
        <v>213</v>
      </c>
      <c r="G183" s="221"/>
      <c r="H183" s="223" t="s">
        <v>19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148</v>
      </c>
      <c r="AU183" s="230" t="s">
        <v>86</v>
      </c>
      <c r="AV183" s="13" t="s">
        <v>79</v>
      </c>
      <c r="AW183" s="13" t="s">
        <v>33</v>
      </c>
      <c r="AX183" s="13" t="s">
        <v>72</v>
      </c>
      <c r="AY183" s="230" t="s">
        <v>141</v>
      </c>
    </row>
    <row r="184" s="16" customFormat="1">
      <c r="A184" s="16"/>
      <c r="B184" s="253"/>
      <c r="C184" s="254"/>
      <c r="D184" s="222" t="s">
        <v>148</v>
      </c>
      <c r="E184" s="255" t="s">
        <v>19</v>
      </c>
      <c r="F184" s="256" t="s">
        <v>194</v>
      </c>
      <c r="G184" s="254"/>
      <c r="H184" s="257">
        <v>111.589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63" t="s">
        <v>148</v>
      </c>
      <c r="AU184" s="263" t="s">
        <v>86</v>
      </c>
      <c r="AV184" s="16" t="s">
        <v>146</v>
      </c>
      <c r="AW184" s="16" t="s">
        <v>33</v>
      </c>
      <c r="AX184" s="16" t="s">
        <v>79</v>
      </c>
      <c r="AY184" s="263" t="s">
        <v>141</v>
      </c>
    </row>
    <row r="185" s="2" customFormat="1" ht="44.25" customHeight="1">
      <c r="A185" s="40"/>
      <c r="B185" s="41"/>
      <c r="C185" s="207" t="s">
        <v>146</v>
      </c>
      <c r="D185" s="207" t="s">
        <v>143</v>
      </c>
      <c r="E185" s="208" t="s">
        <v>214</v>
      </c>
      <c r="F185" s="209" t="s">
        <v>215</v>
      </c>
      <c r="G185" s="210" t="s">
        <v>216</v>
      </c>
      <c r="H185" s="211">
        <v>7.8319999999999999</v>
      </c>
      <c r="I185" s="212"/>
      <c r="J185" s="213">
        <f>ROUND(I185*H185,2)</f>
        <v>0</v>
      </c>
      <c r="K185" s="209" t="s">
        <v>199</v>
      </c>
      <c r="L185" s="46"/>
      <c r="M185" s="214" t="s">
        <v>19</v>
      </c>
      <c r="N185" s="215" t="s">
        <v>44</v>
      </c>
      <c r="O185" s="86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146</v>
      </c>
      <c r="AT185" s="218" t="s">
        <v>143</v>
      </c>
      <c r="AU185" s="218" t="s">
        <v>86</v>
      </c>
      <c r="AY185" s="19" t="s">
        <v>141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86</v>
      </c>
      <c r="BK185" s="219">
        <f>ROUND(I185*H185,2)</f>
        <v>0</v>
      </c>
      <c r="BL185" s="19" t="s">
        <v>146</v>
      </c>
      <c r="BM185" s="218" t="s">
        <v>217</v>
      </c>
    </row>
    <row r="186" s="2" customFormat="1">
      <c r="A186" s="40"/>
      <c r="B186" s="41"/>
      <c r="C186" s="42"/>
      <c r="D186" s="264" t="s">
        <v>201</v>
      </c>
      <c r="E186" s="42"/>
      <c r="F186" s="265" t="s">
        <v>218</v>
      </c>
      <c r="G186" s="42"/>
      <c r="H186" s="42"/>
      <c r="I186" s="266"/>
      <c r="J186" s="42"/>
      <c r="K186" s="42"/>
      <c r="L186" s="46"/>
      <c r="M186" s="267"/>
      <c r="N186" s="268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201</v>
      </c>
      <c r="AU186" s="19" t="s">
        <v>86</v>
      </c>
    </row>
    <row r="187" s="13" customFormat="1">
      <c r="A187" s="13"/>
      <c r="B187" s="220"/>
      <c r="C187" s="221"/>
      <c r="D187" s="222" t="s">
        <v>148</v>
      </c>
      <c r="E187" s="223" t="s">
        <v>19</v>
      </c>
      <c r="F187" s="224" t="s">
        <v>150</v>
      </c>
      <c r="G187" s="221"/>
      <c r="H187" s="223" t="s">
        <v>19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148</v>
      </c>
      <c r="AU187" s="230" t="s">
        <v>86</v>
      </c>
      <c r="AV187" s="13" t="s">
        <v>79</v>
      </c>
      <c r="AW187" s="13" t="s">
        <v>33</v>
      </c>
      <c r="AX187" s="13" t="s">
        <v>72</v>
      </c>
      <c r="AY187" s="230" t="s">
        <v>141</v>
      </c>
    </row>
    <row r="188" s="13" customFormat="1">
      <c r="A188" s="13"/>
      <c r="B188" s="220"/>
      <c r="C188" s="221"/>
      <c r="D188" s="222" t="s">
        <v>148</v>
      </c>
      <c r="E188" s="223" t="s">
        <v>19</v>
      </c>
      <c r="F188" s="224" t="s">
        <v>219</v>
      </c>
      <c r="G188" s="221"/>
      <c r="H188" s="223" t="s">
        <v>19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148</v>
      </c>
      <c r="AU188" s="230" t="s">
        <v>86</v>
      </c>
      <c r="AV188" s="13" t="s">
        <v>79</v>
      </c>
      <c r="AW188" s="13" t="s">
        <v>33</v>
      </c>
      <c r="AX188" s="13" t="s">
        <v>72</v>
      </c>
      <c r="AY188" s="230" t="s">
        <v>141</v>
      </c>
    </row>
    <row r="189" s="14" customFormat="1">
      <c r="A189" s="14"/>
      <c r="B189" s="231"/>
      <c r="C189" s="232"/>
      <c r="D189" s="222" t="s">
        <v>148</v>
      </c>
      <c r="E189" s="233" t="s">
        <v>19</v>
      </c>
      <c r="F189" s="234" t="s">
        <v>220</v>
      </c>
      <c r="G189" s="232"/>
      <c r="H189" s="235">
        <v>1.9219999999999999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1" t="s">
        <v>148</v>
      </c>
      <c r="AU189" s="241" t="s">
        <v>86</v>
      </c>
      <c r="AV189" s="14" t="s">
        <v>86</v>
      </c>
      <c r="AW189" s="14" t="s">
        <v>33</v>
      </c>
      <c r="AX189" s="14" t="s">
        <v>72</v>
      </c>
      <c r="AY189" s="241" t="s">
        <v>141</v>
      </c>
    </row>
    <row r="190" s="14" customFormat="1">
      <c r="A190" s="14"/>
      <c r="B190" s="231"/>
      <c r="C190" s="232"/>
      <c r="D190" s="222" t="s">
        <v>148</v>
      </c>
      <c r="E190" s="233" t="s">
        <v>19</v>
      </c>
      <c r="F190" s="234" t="s">
        <v>221</v>
      </c>
      <c r="G190" s="232"/>
      <c r="H190" s="235">
        <v>1.9219999999999999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1" t="s">
        <v>148</v>
      </c>
      <c r="AU190" s="241" t="s">
        <v>86</v>
      </c>
      <c r="AV190" s="14" t="s">
        <v>86</v>
      </c>
      <c r="AW190" s="14" t="s">
        <v>33</v>
      </c>
      <c r="AX190" s="14" t="s">
        <v>72</v>
      </c>
      <c r="AY190" s="241" t="s">
        <v>141</v>
      </c>
    </row>
    <row r="191" s="14" customFormat="1">
      <c r="A191" s="14"/>
      <c r="B191" s="231"/>
      <c r="C191" s="232"/>
      <c r="D191" s="222" t="s">
        <v>148</v>
      </c>
      <c r="E191" s="233" t="s">
        <v>19</v>
      </c>
      <c r="F191" s="234" t="s">
        <v>222</v>
      </c>
      <c r="G191" s="232"/>
      <c r="H191" s="235">
        <v>1.994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1" t="s">
        <v>148</v>
      </c>
      <c r="AU191" s="241" t="s">
        <v>86</v>
      </c>
      <c r="AV191" s="14" t="s">
        <v>86</v>
      </c>
      <c r="AW191" s="14" t="s">
        <v>33</v>
      </c>
      <c r="AX191" s="14" t="s">
        <v>72</v>
      </c>
      <c r="AY191" s="241" t="s">
        <v>141</v>
      </c>
    </row>
    <row r="192" s="14" customFormat="1">
      <c r="A192" s="14"/>
      <c r="B192" s="231"/>
      <c r="C192" s="232"/>
      <c r="D192" s="222" t="s">
        <v>148</v>
      </c>
      <c r="E192" s="233" t="s">
        <v>19</v>
      </c>
      <c r="F192" s="234" t="s">
        <v>223</v>
      </c>
      <c r="G192" s="232"/>
      <c r="H192" s="235">
        <v>1.994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1" t="s">
        <v>148</v>
      </c>
      <c r="AU192" s="241" t="s">
        <v>86</v>
      </c>
      <c r="AV192" s="14" t="s">
        <v>86</v>
      </c>
      <c r="AW192" s="14" t="s">
        <v>33</v>
      </c>
      <c r="AX192" s="14" t="s">
        <v>72</v>
      </c>
      <c r="AY192" s="241" t="s">
        <v>141</v>
      </c>
    </row>
    <row r="193" s="15" customFormat="1">
      <c r="A193" s="15"/>
      <c r="B193" s="242"/>
      <c r="C193" s="243"/>
      <c r="D193" s="222" t="s">
        <v>148</v>
      </c>
      <c r="E193" s="244" t="s">
        <v>104</v>
      </c>
      <c r="F193" s="245" t="s">
        <v>159</v>
      </c>
      <c r="G193" s="243"/>
      <c r="H193" s="246">
        <v>7.8319999999999999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2" t="s">
        <v>148</v>
      </c>
      <c r="AU193" s="252" t="s">
        <v>86</v>
      </c>
      <c r="AV193" s="15" t="s">
        <v>160</v>
      </c>
      <c r="AW193" s="15" t="s">
        <v>33</v>
      </c>
      <c r="AX193" s="15" t="s">
        <v>72</v>
      </c>
      <c r="AY193" s="252" t="s">
        <v>141</v>
      </c>
    </row>
    <row r="194" s="16" customFormat="1">
      <c r="A194" s="16"/>
      <c r="B194" s="253"/>
      <c r="C194" s="254"/>
      <c r="D194" s="222" t="s">
        <v>148</v>
      </c>
      <c r="E194" s="255" t="s">
        <v>19</v>
      </c>
      <c r="F194" s="256" t="s">
        <v>194</v>
      </c>
      <c r="G194" s="254"/>
      <c r="H194" s="257">
        <v>7.8319999999999999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63" t="s">
        <v>148</v>
      </c>
      <c r="AU194" s="263" t="s">
        <v>86</v>
      </c>
      <c r="AV194" s="16" t="s">
        <v>146</v>
      </c>
      <c r="AW194" s="16" t="s">
        <v>33</v>
      </c>
      <c r="AX194" s="16" t="s">
        <v>79</v>
      </c>
      <c r="AY194" s="263" t="s">
        <v>141</v>
      </c>
    </row>
    <row r="195" s="2" customFormat="1" ht="55.5" customHeight="1">
      <c r="A195" s="40"/>
      <c r="B195" s="41"/>
      <c r="C195" s="207" t="s">
        <v>224</v>
      </c>
      <c r="D195" s="207" t="s">
        <v>143</v>
      </c>
      <c r="E195" s="208" t="s">
        <v>225</v>
      </c>
      <c r="F195" s="209" t="s">
        <v>226</v>
      </c>
      <c r="G195" s="210" t="s">
        <v>216</v>
      </c>
      <c r="H195" s="211">
        <v>2.3500000000000001</v>
      </c>
      <c r="I195" s="212"/>
      <c r="J195" s="213">
        <f>ROUND(I195*H195,2)</f>
        <v>0</v>
      </c>
      <c r="K195" s="209" t="s">
        <v>199</v>
      </c>
      <c r="L195" s="46"/>
      <c r="M195" s="214" t="s">
        <v>19</v>
      </c>
      <c r="N195" s="215" t="s">
        <v>44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146</v>
      </c>
      <c r="AT195" s="218" t="s">
        <v>143</v>
      </c>
      <c r="AU195" s="218" t="s">
        <v>86</v>
      </c>
      <c r="AY195" s="19" t="s">
        <v>141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86</v>
      </c>
      <c r="BK195" s="219">
        <f>ROUND(I195*H195,2)</f>
        <v>0</v>
      </c>
      <c r="BL195" s="19" t="s">
        <v>146</v>
      </c>
      <c r="BM195" s="218" t="s">
        <v>227</v>
      </c>
    </row>
    <row r="196" s="2" customFormat="1">
      <c r="A196" s="40"/>
      <c r="B196" s="41"/>
      <c r="C196" s="42"/>
      <c r="D196" s="264" t="s">
        <v>201</v>
      </c>
      <c r="E196" s="42"/>
      <c r="F196" s="265" t="s">
        <v>228</v>
      </c>
      <c r="G196" s="42"/>
      <c r="H196" s="42"/>
      <c r="I196" s="266"/>
      <c r="J196" s="42"/>
      <c r="K196" s="42"/>
      <c r="L196" s="46"/>
      <c r="M196" s="267"/>
      <c r="N196" s="268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201</v>
      </c>
      <c r="AU196" s="19" t="s">
        <v>86</v>
      </c>
    </row>
    <row r="197" s="13" customFormat="1">
      <c r="A197" s="13"/>
      <c r="B197" s="220"/>
      <c r="C197" s="221"/>
      <c r="D197" s="222" t="s">
        <v>148</v>
      </c>
      <c r="E197" s="223" t="s">
        <v>19</v>
      </c>
      <c r="F197" s="224" t="s">
        <v>229</v>
      </c>
      <c r="G197" s="221"/>
      <c r="H197" s="223" t="s">
        <v>19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148</v>
      </c>
      <c r="AU197" s="230" t="s">
        <v>86</v>
      </c>
      <c r="AV197" s="13" t="s">
        <v>79</v>
      </c>
      <c r="AW197" s="13" t="s">
        <v>33</v>
      </c>
      <c r="AX197" s="13" t="s">
        <v>72</v>
      </c>
      <c r="AY197" s="230" t="s">
        <v>141</v>
      </c>
    </row>
    <row r="198" s="13" customFormat="1">
      <c r="A198" s="13"/>
      <c r="B198" s="220"/>
      <c r="C198" s="221"/>
      <c r="D198" s="222" t="s">
        <v>148</v>
      </c>
      <c r="E198" s="223" t="s">
        <v>19</v>
      </c>
      <c r="F198" s="224" t="s">
        <v>230</v>
      </c>
      <c r="G198" s="221"/>
      <c r="H198" s="223" t="s">
        <v>19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0" t="s">
        <v>148</v>
      </c>
      <c r="AU198" s="230" t="s">
        <v>86</v>
      </c>
      <c r="AV198" s="13" t="s">
        <v>79</v>
      </c>
      <c r="AW198" s="13" t="s">
        <v>33</v>
      </c>
      <c r="AX198" s="13" t="s">
        <v>72</v>
      </c>
      <c r="AY198" s="230" t="s">
        <v>141</v>
      </c>
    </row>
    <row r="199" s="14" customFormat="1">
      <c r="A199" s="14"/>
      <c r="B199" s="231"/>
      <c r="C199" s="232"/>
      <c r="D199" s="222" t="s">
        <v>148</v>
      </c>
      <c r="E199" s="233" t="s">
        <v>19</v>
      </c>
      <c r="F199" s="234" t="s">
        <v>231</v>
      </c>
      <c r="G199" s="232"/>
      <c r="H199" s="235">
        <v>2.3500000000000001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1" t="s">
        <v>148</v>
      </c>
      <c r="AU199" s="241" t="s">
        <v>86</v>
      </c>
      <c r="AV199" s="14" t="s">
        <v>86</v>
      </c>
      <c r="AW199" s="14" t="s">
        <v>33</v>
      </c>
      <c r="AX199" s="14" t="s">
        <v>72</v>
      </c>
      <c r="AY199" s="241" t="s">
        <v>141</v>
      </c>
    </row>
    <row r="200" s="16" customFormat="1">
      <c r="A200" s="16"/>
      <c r="B200" s="253"/>
      <c r="C200" s="254"/>
      <c r="D200" s="222" t="s">
        <v>148</v>
      </c>
      <c r="E200" s="255" t="s">
        <v>19</v>
      </c>
      <c r="F200" s="256" t="s">
        <v>194</v>
      </c>
      <c r="G200" s="254"/>
      <c r="H200" s="257">
        <v>2.3500000000000001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63" t="s">
        <v>148</v>
      </c>
      <c r="AU200" s="263" t="s">
        <v>86</v>
      </c>
      <c r="AV200" s="16" t="s">
        <v>146</v>
      </c>
      <c r="AW200" s="16" t="s">
        <v>33</v>
      </c>
      <c r="AX200" s="16" t="s">
        <v>79</v>
      </c>
      <c r="AY200" s="263" t="s">
        <v>141</v>
      </c>
    </row>
    <row r="201" s="2" customFormat="1" ht="55.5" customHeight="1">
      <c r="A201" s="40"/>
      <c r="B201" s="41"/>
      <c r="C201" s="207" t="s">
        <v>232</v>
      </c>
      <c r="D201" s="207" t="s">
        <v>143</v>
      </c>
      <c r="E201" s="208" t="s">
        <v>233</v>
      </c>
      <c r="F201" s="209" t="s">
        <v>234</v>
      </c>
      <c r="G201" s="210" t="s">
        <v>198</v>
      </c>
      <c r="H201" s="211">
        <v>37</v>
      </c>
      <c r="I201" s="212"/>
      <c r="J201" s="213">
        <f>ROUND(I201*H201,2)</f>
        <v>0</v>
      </c>
      <c r="K201" s="209" t="s">
        <v>199</v>
      </c>
      <c r="L201" s="46"/>
      <c r="M201" s="214" t="s">
        <v>19</v>
      </c>
      <c r="N201" s="215" t="s">
        <v>44</v>
      </c>
      <c r="O201" s="86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146</v>
      </c>
      <c r="AT201" s="218" t="s">
        <v>143</v>
      </c>
      <c r="AU201" s="218" t="s">
        <v>86</v>
      </c>
      <c r="AY201" s="19" t="s">
        <v>141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86</v>
      </c>
      <c r="BK201" s="219">
        <f>ROUND(I201*H201,2)</f>
        <v>0</v>
      </c>
      <c r="BL201" s="19" t="s">
        <v>146</v>
      </c>
      <c r="BM201" s="218" t="s">
        <v>235</v>
      </c>
    </row>
    <row r="202" s="2" customFormat="1">
      <c r="A202" s="40"/>
      <c r="B202" s="41"/>
      <c r="C202" s="42"/>
      <c r="D202" s="264" t="s">
        <v>201</v>
      </c>
      <c r="E202" s="42"/>
      <c r="F202" s="265" t="s">
        <v>236</v>
      </c>
      <c r="G202" s="42"/>
      <c r="H202" s="42"/>
      <c r="I202" s="266"/>
      <c r="J202" s="42"/>
      <c r="K202" s="42"/>
      <c r="L202" s="46"/>
      <c r="M202" s="267"/>
      <c r="N202" s="268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201</v>
      </c>
      <c r="AU202" s="19" t="s">
        <v>86</v>
      </c>
    </row>
    <row r="203" s="13" customFormat="1">
      <c r="A203" s="13"/>
      <c r="B203" s="220"/>
      <c r="C203" s="221"/>
      <c r="D203" s="222" t="s">
        <v>148</v>
      </c>
      <c r="E203" s="223" t="s">
        <v>19</v>
      </c>
      <c r="F203" s="224" t="s">
        <v>150</v>
      </c>
      <c r="G203" s="221"/>
      <c r="H203" s="223" t="s">
        <v>19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148</v>
      </c>
      <c r="AU203" s="230" t="s">
        <v>86</v>
      </c>
      <c r="AV203" s="13" t="s">
        <v>79</v>
      </c>
      <c r="AW203" s="13" t="s">
        <v>33</v>
      </c>
      <c r="AX203" s="13" t="s">
        <v>72</v>
      </c>
      <c r="AY203" s="230" t="s">
        <v>141</v>
      </c>
    </row>
    <row r="204" s="13" customFormat="1">
      <c r="A204" s="13"/>
      <c r="B204" s="220"/>
      <c r="C204" s="221"/>
      <c r="D204" s="222" t="s">
        <v>148</v>
      </c>
      <c r="E204" s="223" t="s">
        <v>19</v>
      </c>
      <c r="F204" s="224" t="s">
        <v>154</v>
      </c>
      <c r="G204" s="221"/>
      <c r="H204" s="223" t="s">
        <v>19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148</v>
      </c>
      <c r="AU204" s="230" t="s">
        <v>86</v>
      </c>
      <c r="AV204" s="13" t="s">
        <v>79</v>
      </c>
      <c r="AW204" s="13" t="s">
        <v>33</v>
      </c>
      <c r="AX204" s="13" t="s">
        <v>72</v>
      </c>
      <c r="AY204" s="230" t="s">
        <v>141</v>
      </c>
    </row>
    <row r="205" s="14" customFormat="1">
      <c r="A205" s="14"/>
      <c r="B205" s="231"/>
      <c r="C205" s="232"/>
      <c r="D205" s="222" t="s">
        <v>148</v>
      </c>
      <c r="E205" s="233" t="s">
        <v>19</v>
      </c>
      <c r="F205" s="234" t="s">
        <v>237</v>
      </c>
      <c r="G205" s="232"/>
      <c r="H205" s="235">
        <v>10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1" t="s">
        <v>148</v>
      </c>
      <c r="AU205" s="241" t="s">
        <v>86</v>
      </c>
      <c r="AV205" s="14" t="s">
        <v>86</v>
      </c>
      <c r="AW205" s="14" t="s">
        <v>33</v>
      </c>
      <c r="AX205" s="14" t="s">
        <v>72</v>
      </c>
      <c r="AY205" s="241" t="s">
        <v>141</v>
      </c>
    </row>
    <row r="206" s="13" customFormat="1">
      <c r="A206" s="13"/>
      <c r="B206" s="220"/>
      <c r="C206" s="221"/>
      <c r="D206" s="222" t="s">
        <v>148</v>
      </c>
      <c r="E206" s="223" t="s">
        <v>19</v>
      </c>
      <c r="F206" s="224" t="s">
        <v>167</v>
      </c>
      <c r="G206" s="221"/>
      <c r="H206" s="223" t="s">
        <v>19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0" t="s">
        <v>148</v>
      </c>
      <c r="AU206" s="230" t="s">
        <v>86</v>
      </c>
      <c r="AV206" s="13" t="s">
        <v>79</v>
      </c>
      <c r="AW206" s="13" t="s">
        <v>33</v>
      </c>
      <c r="AX206" s="13" t="s">
        <v>72</v>
      </c>
      <c r="AY206" s="230" t="s">
        <v>141</v>
      </c>
    </row>
    <row r="207" s="14" customFormat="1">
      <c r="A207" s="14"/>
      <c r="B207" s="231"/>
      <c r="C207" s="232"/>
      <c r="D207" s="222" t="s">
        <v>148</v>
      </c>
      <c r="E207" s="233" t="s">
        <v>19</v>
      </c>
      <c r="F207" s="234" t="s">
        <v>238</v>
      </c>
      <c r="G207" s="232"/>
      <c r="H207" s="235">
        <v>10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1" t="s">
        <v>148</v>
      </c>
      <c r="AU207" s="241" t="s">
        <v>86</v>
      </c>
      <c r="AV207" s="14" t="s">
        <v>86</v>
      </c>
      <c r="AW207" s="14" t="s">
        <v>33</v>
      </c>
      <c r="AX207" s="14" t="s">
        <v>72</v>
      </c>
      <c r="AY207" s="241" t="s">
        <v>141</v>
      </c>
    </row>
    <row r="208" s="13" customFormat="1">
      <c r="A208" s="13"/>
      <c r="B208" s="220"/>
      <c r="C208" s="221"/>
      <c r="D208" s="222" t="s">
        <v>148</v>
      </c>
      <c r="E208" s="223" t="s">
        <v>19</v>
      </c>
      <c r="F208" s="224" t="s">
        <v>169</v>
      </c>
      <c r="G208" s="221"/>
      <c r="H208" s="223" t="s">
        <v>19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148</v>
      </c>
      <c r="AU208" s="230" t="s">
        <v>86</v>
      </c>
      <c r="AV208" s="13" t="s">
        <v>79</v>
      </c>
      <c r="AW208" s="13" t="s">
        <v>33</v>
      </c>
      <c r="AX208" s="13" t="s">
        <v>72</v>
      </c>
      <c r="AY208" s="230" t="s">
        <v>141</v>
      </c>
    </row>
    <row r="209" s="14" customFormat="1">
      <c r="A209" s="14"/>
      <c r="B209" s="231"/>
      <c r="C209" s="232"/>
      <c r="D209" s="222" t="s">
        <v>148</v>
      </c>
      <c r="E209" s="233" t="s">
        <v>19</v>
      </c>
      <c r="F209" s="234" t="s">
        <v>239</v>
      </c>
      <c r="G209" s="232"/>
      <c r="H209" s="235">
        <v>17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1" t="s">
        <v>148</v>
      </c>
      <c r="AU209" s="241" t="s">
        <v>86</v>
      </c>
      <c r="AV209" s="14" t="s">
        <v>86</v>
      </c>
      <c r="AW209" s="14" t="s">
        <v>33</v>
      </c>
      <c r="AX209" s="14" t="s">
        <v>72</v>
      </c>
      <c r="AY209" s="241" t="s">
        <v>141</v>
      </c>
    </row>
    <row r="210" s="16" customFormat="1">
      <c r="A210" s="16"/>
      <c r="B210" s="253"/>
      <c r="C210" s="254"/>
      <c r="D210" s="222" t="s">
        <v>148</v>
      </c>
      <c r="E210" s="255" t="s">
        <v>19</v>
      </c>
      <c r="F210" s="256" t="s">
        <v>194</v>
      </c>
      <c r="G210" s="254"/>
      <c r="H210" s="257">
        <v>37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63" t="s">
        <v>148</v>
      </c>
      <c r="AU210" s="263" t="s">
        <v>86</v>
      </c>
      <c r="AV210" s="16" t="s">
        <v>146</v>
      </c>
      <c r="AW210" s="16" t="s">
        <v>33</v>
      </c>
      <c r="AX210" s="16" t="s">
        <v>79</v>
      </c>
      <c r="AY210" s="263" t="s">
        <v>141</v>
      </c>
    </row>
    <row r="211" s="2" customFormat="1" ht="37.8" customHeight="1">
      <c r="A211" s="40"/>
      <c r="B211" s="41"/>
      <c r="C211" s="207" t="s">
        <v>240</v>
      </c>
      <c r="D211" s="207" t="s">
        <v>143</v>
      </c>
      <c r="E211" s="208" t="s">
        <v>241</v>
      </c>
      <c r="F211" s="209" t="s">
        <v>242</v>
      </c>
      <c r="G211" s="210" t="s">
        <v>198</v>
      </c>
      <c r="H211" s="211">
        <v>37</v>
      </c>
      <c r="I211" s="212"/>
      <c r="J211" s="213">
        <f>ROUND(I211*H211,2)</f>
        <v>0</v>
      </c>
      <c r="K211" s="209" t="s">
        <v>199</v>
      </c>
      <c r="L211" s="46"/>
      <c r="M211" s="214" t="s">
        <v>19</v>
      </c>
      <c r="N211" s="215" t="s">
        <v>44</v>
      </c>
      <c r="O211" s="86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146</v>
      </c>
      <c r="AT211" s="218" t="s">
        <v>143</v>
      </c>
      <c r="AU211" s="218" t="s">
        <v>86</v>
      </c>
      <c r="AY211" s="19" t="s">
        <v>141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86</v>
      </c>
      <c r="BK211" s="219">
        <f>ROUND(I211*H211,2)</f>
        <v>0</v>
      </c>
      <c r="BL211" s="19" t="s">
        <v>146</v>
      </c>
      <c r="BM211" s="218" t="s">
        <v>243</v>
      </c>
    </row>
    <row r="212" s="2" customFormat="1">
      <c r="A212" s="40"/>
      <c r="B212" s="41"/>
      <c r="C212" s="42"/>
      <c r="D212" s="264" t="s">
        <v>201</v>
      </c>
      <c r="E212" s="42"/>
      <c r="F212" s="265" t="s">
        <v>244</v>
      </c>
      <c r="G212" s="42"/>
      <c r="H212" s="42"/>
      <c r="I212" s="266"/>
      <c r="J212" s="42"/>
      <c r="K212" s="42"/>
      <c r="L212" s="46"/>
      <c r="M212" s="267"/>
      <c r="N212" s="268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201</v>
      </c>
      <c r="AU212" s="19" t="s">
        <v>86</v>
      </c>
    </row>
    <row r="213" s="13" customFormat="1">
      <c r="A213" s="13"/>
      <c r="B213" s="220"/>
      <c r="C213" s="221"/>
      <c r="D213" s="222" t="s">
        <v>148</v>
      </c>
      <c r="E213" s="223" t="s">
        <v>19</v>
      </c>
      <c r="F213" s="224" t="s">
        <v>150</v>
      </c>
      <c r="G213" s="221"/>
      <c r="H213" s="223" t="s">
        <v>19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148</v>
      </c>
      <c r="AU213" s="230" t="s">
        <v>86</v>
      </c>
      <c r="AV213" s="13" t="s">
        <v>79</v>
      </c>
      <c r="AW213" s="13" t="s">
        <v>33</v>
      </c>
      <c r="AX213" s="13" t="s">
        <v>72</v>
      </c>
      <c r="AY213" s="230" t="s">
        <v>141</v>
      </c>
    </row>
    <row r="214" s="13" customFormat="1">
      <c r="A214" s="13"/>
      <c r="B214" s="220"/>
      <c r="C214" s="221"/>
      <c r="D214" s="222" t="s">
        <v>148</v>
      </c>
      <c r="E214" s="223" t="s">
        <v>19</v>
      </c>
      <c r="F214" s="224" t="s">
        <v>154</v>
      </c>
      <c r="G214" s="221"/>
      <c r="H214" s="223" t="s">
        <v>19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0" t="s">
        <v>148</v>
      </c>
      <c r="AU214" s="230" t="s">
        <v>86</v>
      </c>
      <c r="AV214" s="13" t="s">
        <v>79</v>
      </c>
      <c r="AW214" s="13" t="s">
        <v>33</v>
      </c>
      <c r="AX214" s="13" t="s">
        <v>72</v>
      </c>
      <c r="AY214" s="230" t="s">
        <v>141</v>
      </c>
    </row>
    <row r="215" s="14" customFormat="1">
      <c r="A215" s="14"/>
      <c r="B215" s="231"/>
      <c r="C215" s="232"/>
      <c r="D215" s="222" t="s">
        <v>148</v>
      </c>
      <c r="E215" s="233" t="s">
        <v>19</v>
      </c>
      <c r="F215" s="234" t="s">
        <v>237</v>
      </c>
      <c r="G215" s="232"/>
      <c r="H215" s="235">
        <v>10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1" t="s">
        <v>148</v>
      </c>
      <c r="AU215" s="241" t="s">
        <v>86</v>
      </c>
      <c r="AV215" s="14" t="s">
        <v>86</v>
      </c>
      <c r="AW215" s="14" t="s">
        <v>33</v>
      </c>
      <c r="AX215" s="14" t="s">
        <v>72</v>
      </c>
      <c r="AY215" s="241" t="s">
        <v>141</v>
      </c>
    </row>
    <row r="216" s="13" customFormat="1">
      <c r="A216" s="13"/>
      <c r="B216" s="220"/>
      <c r="C216" s="221"/>
      <c r="D216" s="222" t="s">
        <v>148</v>
      </c>
      <c r="E216" s="223" t="s">
        <v>19</v>
      </c>
      <c r="F216" s="224" t="s">
        <v>167</v>
      </c>
      <c r="G216" s="221"/>
      <c r="H216" s="223" t="s">
        <v>19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148</v>
      </c>
      <c r="AU216" s="230" t="s">
        <v>86</v>
      </c>
      <c r="AV216" s="13" t="s">
        <v>79</v>
      </c>
      <c r="AW216" s="13" t="s">
        <v>33</v>
      </c>
      <c r="AX216" s="13" t="s">
        <v>72</v>
      </c>
      <c r="AY216" s="230" t="s">
        <v>141</v>
      </c>
    </row>
    <row r="217" s="14" customFormat="1">
      <c r="A217" s="14"/>
      <c r="B217" s="231"/>
      <c r="C217" s="232"/>
      <c r="D217" s="222" t="s">
        <v>148</v>
      </c>
      <c r="E217" s="233" t="s">
        <v>19</v>
      </c>
      <c r="F217" s="234" t="s">
        <v>238</v>
      </c>
      <c r="G217" s="232"/>
      <c r="H217" s="235">
        <v>10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1" t="s">
        <v>148</v>
      </c>
      <c r="AU217" s="241" t="s">
        <v>86</v>
      </c>
      <c r="AV217" s="14" t="s">
        <v>86</v>
      </c>
      <c r="AW217" s="14" t="s">
        <v>33</v>
      </c>
      <c r="AX217" s="14" t="s">
        <v>72</v>
      </c>
      <c r="AY217" s="241" t="s">
        <v>141</v>
      </c>
    </row>
    <row r="218" s="13" customFormat="1">
      <c r="A218" s="13"/>
      <c r="B218" s="220"/>
      <c r="C218" s="221"/>
      <c r="D218" s="222" t="s">
        <v>148</v>
      </c>
      <c r="E218" s="223" t="s">
        <v>19</v>
      </c>
      <c r="F218" s="224" t="s">
        <v>169</v>
      </c>
      <c r="G218" s="221"/>
      <c r="H218" s="223" t="s">
        <v>19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148</v>
      </c>
      <c r="AU218" s="230" t="s">
        <v>86</v>
      </c>
      <c r="AV218" s="13" t="s">
        <v>79</v>
      </c>
      <c r="AW218" s="13" t="s">
        <v>33</v>
      </c>
      <c r="AX218" s="13" t="s">
        <v>72</v>
      </c>
      <c r="AY218" s="230" t="s">
        <v>141</v>
      </c>
    </row>
    <row r="219" s="14" customFormat="1">
      <c r="A219" s="14"/>
      <c r="B219" s="231"/>
      <c r="C219" s="232"/>
      <c r="D219" s="222" t="s">
        <v>148</v>
      </c>
      <c r="E219" s="233" t="s">
        <v>19</v>
      </c>
      <c r="F219" s="234" t="s">
        <v>239</v>
      </c>
      <c r="G219" s="232"/>
      <c r="H219" s="235">
        <v>17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1" t="s">
        <v>148</v>
      </c>
      <c r="AU219" s="241" t="s">
        <v>86</v>
      </c>
      <c r="AV219" s="14" t="s">
        <v>86</v>
      </c>
      <c r="AW219" s="14" t="s">
        <v>33</v>
      </c>
      <c r="AX219" s="14" t="s">
        <v>72</v>
      </c>
      <c r="AY219" s="241" t="s">
        <v>141</v>
      </c>
    </row>
    <row r="220" s="16" customFormat="1">
      <c r="A220" s="16"/>
      <c r="B220" s="253"/>
      <c r="C220" s="254"/>
      <c r="D220" s="222" t="s">
        <v>148</v>
      </c>
      <c r="E220" s="255" t="s">
        <v>19</v>
      </c>
      <c r="F220" s="256" t="s">
        <v>194</v>
      </c>
      <c r="G220" s="254"/>
      <c r="H220" s="257">
        <v>37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63" t="s">
        <v>148</v>
      </c>
      <c r="AU220" s="263" t="s">
        <v>86</v>
      </c>
      <c r="AV220" s="16" t="s">
        <v>146</v>
      </c>
      <c r="AW220" s="16" t="s">
        <v>33</v>
      </c>
      <c r="AX220" s="16" t="s">
        <v>79</v>
      </c>
      <c r="AY220" s="263" t="s">
        <v>141</v>
      </c>
    </row>
    <row r="221" s="2" customFormat="1" ht="16.5" customHeight="1">
      <c r="A221" s="40"/>
      <c r="B221" s="41"/>
      <c r="C221" s="269" t="s">
        <v>245</v>
      </c>
      <c r="D221" s="269" t="s">
        <v>246</v>
      </c>
      <c r="E221" s="270" t="s">
        <v>247</v>
      </c>
      <c r="F221" s="271" t="s">
        <v>248</v>
      </c>
      <c r="G221" s="272" t="s">
        <v>249</v>
      </c>
      <c r="H221" s="273">
        <v>4.4400000000000004</v>
      </c>
      <c r="I221" s="274"/>
      <c r="J221" s="275">
        <f>ROUND(I221*H221,2)</f>
        <v>0</v>
      </c>
      <c r="K221" s="271" t="s">
        <v>199</v>
      </c>
      <c r="L221" s="276"/>
      <c r="M221" s="277" t="s">
        <v>19</v>
      </c>
      <c r="N221" s="278" t="s">
        <v>44</v>
      </c>
      <c r="O221" s="86"/>
      <c r="P221" s="216">
        <f>O221*H221</f>
        <v>0</v>
      </c>
      <c r="Q221" s="216">
        <v>1</v>
      </c>
      <c r="R221" s="216">
        <f>Q221*H221</f>
        <v>4.4400000000000004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245</v>
      </c>
      <c r="AT221" s="218" t="s">
        <v>246</v>
      </c>
      <c r="AU221" s="218" t="s">
        <v>86</v>
      </c>
      <c r="AY221" s="19" t="s">
        <v>141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86</v>
      </c>
      <c r="BK221" s="219">
        <f>ROUND(I221*H221,2)</f>
        <v>0</v>
      </c>
      <c r="BL221" s="19" t="s">
        <v>146</v>
      </c>
      <c r="BM221" s="218" t="s">
        <v>250</v>
      </c>
    </row>
    <row r="222" s="13" customFormat="1">
      <c r="A222" s="13"/>
      <c r="B222" s="220"/>
      <c r="C222" s="221"/>
      <c r="D222" s="222" t="s">
        <v>148</v>
      </c>
      <c r="E222" s="223" t="s">
        <v>19</v>
      </c>
      <c r="F222" s="224" t="s">
        <v>150</v>
      </c>
      <c r="G222" s="221"/>
      <c r="H222" s="223" t="s">
        <v>19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148</v>
      </c>
      <c r="AU222" s="230" t="s">
        <v>86</v>
      </c>
      <c r="AV222" s="13" t="s">
        <v>79</v>
      </c>
      <c r="AW222" s="13" t="s">
        <v>33</v>
      </c>
      <c r="AX222" s="13" t="s">
        <v>72</v>
      </c>
      <c r="AY222" s="230" t="s">
        <v>141</v>
      </c>
    </row>
    <row r="223" s="13" customFormat="1">
      <c r="A223" s="13"/>
      <c r="B223" s="220"/>
      <c r="C223" s="221"/>
      <c r="D223" s="222" t="s">
        <v>148</v>
      </c>
      <c r="E223" s="223" t="s">
        <v>19</v>
      </c>
      <c r="F223" s="224" t="s">
        <v>154</v>
      </c>
      <c r="G223" s="221"/>
      <c r="H223" s="223" t="s">
        <v>19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148</v>
      </c>
      <c r="AU223" s="230" t="s">
        <v>86</v>
      </c>
      <c r="AV223" s="13" t="s">
        <v>79</v>
      </c>
      <c r="AW223" s="13" t="s">
        <v>33</v>
      </c>
      <c r="AX223" s="13" t="s">
        <v>72</v>
      </c>
      <c r="AY223" s="230" t="s">
        <v>141</v>
      </c>
    </row>
    <row r="224" s="14" customFormat="1">
      <c r="A224" s="14"/>
      <c r="B224" s="231"/>
      <c r="C224" s="232"/>
      <c r="D224" s="222" t="s">
        <v>148</v>
      </c>
      <c r="E224" s="233" t="s">
        <v>19</v>
      </c>
      <c r="F224" s="234" t="s">
        <v>251</v>
      </c>
      <c r="G224" s="232"/>
      <c r="H224" s="235">
        <v>1.2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1" t="s">
        <v>148</v>
      </c>
      <c r="AU224" s="241" t="s">
        <v>86</v>
      </c>
      <c r="AV224" s="14" t="s">
        <v>86</v>
      </c>
      <c r="AW224" s="14" t="s">
        <v>33</v>
      </c>
      <c r="AX224" s="14" t="s">
        <v>72</v>
      </c>
      <c r="AY224" s="241" t="s">
        <v>141</v>
      </c>
    </row>
    <row r="225" s="13" customFormat="1">
      <c r="A225" s="13"/>
      <c r="B225" s="220"/>
      <c r="C225" s="221"/>
      <c r="D225" s="222" t="s">
        <v>148</v>
      </c>
      <c r="E225" s="223" t="s">
        <v>19</v>
      </c>
      <c r="F225" s="224" t="s">
        <v>167</v>
      </c>
      <c r="G225" s="221"/>
      <c r="H225" s="223" t="s">
        <v>19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148</v>
      </c>
      <c r="AU225" s="230" t="s">
        <v>86</v>
      </c>
      <c r="AV225" s="13" t="s">
        <v>79</v>
      </c>
      <c r="AW225" s="13" t="s">
        <v>33</v>
      </c>
      <c r="AX225" s="13" t="s">
        <v>72</v>
      </c>
      <c r="AY225" s="230" t="s">
        <v>141</v>
      </c>
    </row>
    <row r="226" s="14" customFormat="1">
      <c r="A226" s="14"/>
      <c r="B226" s="231"/>
      <c r="C226" s="232"/>
      <c r="D226" s="222" t="s">
        <v>148</v>
      </c>
      <c r="E226" s="233" t="s">
        <v>19</v>
      </c>
      <c r="F226" s="234" t="s">
        <v>252</v>
      </c>
      <c r="G226" s="232"/>
      <c r="H226" s="235">
        <v>1.2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1" t="s">
        <v>148</v>
      </c>
      <c r="AU226" s="241" t="s">
        <v>86</v>
      </c>
      <c r="AV226" s="14" t="s">
        <v>86</v>
      </c>
      <c r="AW226" s="14" t="s">
        <v>33</v>
      </c>
      <c r="AX226" s="14" t="s">
        <v>72</v>
      </c>
      <c r="AY226" s="241" t="s">
        <v>141</v>
      </c>
    </row>
    <row r="227" s="13" customFormat="1">
      <c r="A227" s="13"/>
      <c r="B227" s="220"/>
      <c r="C227" s="221"/>
      <c r="D227" s="222" t="s">
        <v>148</v>
      </c>
      <c r="E227" s="223" t="s">
        <v>19</v>
      </c>
      <c r="F227" s="224" t="s">
        <v>169</v>
      </c>
      <c r="G227" s="221"/>
      <c r="H227" s="223" t="s">
        <v>19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148</v>
      </c>
      <c r="AU227" s="230" t="s">
        <v>86</v>
      </c>
      <c r="AV227" s="13" t="s">
        <v>79</v>
      </c>
      <c r="AW227" s="13" t="s">
        <v>33</v>
      </c>
      <c r="AX227" s="13" t="s">
        <v>72</v>
      </c>
      <c r="AY227" s="230" t="s">
        <v>141</v>
      </c>
    </row>
    <row r="228" s="14" customFormat="1">
      <c r="A228" s="14"/>
      <c r="B228" s="231"/>
      <c r="C228" s="232"/>
      <c r="D228" s="222" t="s">
        <v>148</v>
      </c>
      <c r="E228" s="233" t="s">
        <v>19</v>
      </c>
      <c r="F228" s="234" t="s">
        <v>253</v>
      </c>
      <c r="G228" s="232"/>
      <c r="H228" s="235">
        <v>2.04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1" t="s">
        <v>148</v>
      </c>
      <c r="AU228" s="241" t="s">
        <v>86</v>
      </c>
      <c r="AV228" s="14" t="s">
        <v>86</v>
      </c>
      <c r="AW228" s="14" t="s">
        <v>33</v>
      </c>
      <c r="AX228" s="14" t="s">
        <v>72</v>
      </c>
      <c r="AY228" s="241" t="s">
        <v>141</v>
      </c>
    </row>
    <row r="229" s="16" customFormat="1">
      <c r="A229" s="16"/>
      <c r="B229" s="253"/>
      <c r="C229" s="254"/>
      <c r="D229" s="222" t="s">
        <v>148</v>
      </c>
      <c r="E229" s="255" t="s">
        <v>19</v>
      </c>
      <c r="F229" s="256" t="s">
        <v>194</v>
      </c>
      <c r="G229" s="254"/>
      <c r="H229" s="257">
        <v>4.4399999999999995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3" t="s">
        <v>148</v>
      </c>
      <c r="AU229" s="263" t="s">
        <v>86</v>
      </c>
      <c r="AV229" s="16" t="s">
        <v>146</v>
      </c>
      <c r="AW229" s="16" t="s">
        <v>33</v>
      </c>
      <c r="AX229" s="16" t="s">
        <v>79</v>
      </c>
      <c r="AY229" s="263" t="s">
        <v>141</v>
      </c>
    </row>
    <row r="230" s="12" customFormat="1" ht="22.8" customHeight="1">
      <c r="A230" s="12"/>
      <c r="B230" s="191"/>
      <c r="C230" s="192"/>
      <c r="D230" s="193" t="s">
        <v>71</v>
      </c>
      <c r="E230" s="205" t="s">
        <v>86</v>
      </c>
      <c r="F230" s="205" t="s">
        <v>254</v>
      </c>
      <c r="G230" s="192"/>
      <c r="H230" s="192"/>
      <c r="I230" s="195"/>
      <c r="J230" s="206">
        <f>BK230</f>
        <v>0</v>
      </c>
      <c r="K230" s="192"/>
      <c r="L230" s="197"/>
      <c r="M230" s="198"/>
      <c r="N230" s="199"/>
      <c r="O230" s="199"/>
      <c r="P230" s="200">
        <f>SUM(P231:P259)</f>
        <v>0</v>
      </c>
      <c r="Q230" s="199"/>
      <c r="R230" s="200">
        <f>SUM(R231:R259)</f>
        <v>6.2164800000000007</v>
      </c>
      <c r="S230" s="199"/>
      <c r="T230" s="201">
        <f>SUM(T231:T259)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2" t="s">
        <v>79</v>
      </c>
      <c r="AT230" s="203" t="s">
        <v>71</v>
      </c>
      <c r="AU230" s="203" t="s">
        <v>79</v>
      </c>
      <c r="AY230" s="202" t="s">
        <v>141</v>
      </c>
      <c r="BK230" s="204">
        <f>SUM(BK231:BK259)</f>
        <v>0</v>
      </c>
    </row>
    <row r="231" s="2" customFormat="1" ht="37.8" customHeight="1">
      <c r="A231" s="40"/>
      <c r="B231" s="41"/>
      <c r="C231" s="207" t="s">
        <v>255</v>
      </c>
      <c r="D231" s="207" t="s">
        <v>143</v>
      </c>
      <c r="E231" s="208" t="s">
        <v>256</v>
      </c>
      <c r="F231" s="209" t="s">
        <v>257</v>
      </c>
      <c r="G231" s="210" t="s">
        <v>198</v>
      </c>
      <c r="H231" s="211">
        <v>251.047</v>
      </c>
      <c r="I231" s="212"/>
      <c r="J231" s="213">
        <f>ROUND(I231*H231,2)</f>
        <v>0</v>
      </c>
      <c r="K231" s="209" t="s">
        <v>199</v>
      </c>
      <c r="L231" s="46"/>
      <c r="M231" s="214" t="s">
        <v>19</v>
      </c>
      <c r="N231" s="215" t="s">
        <v>44</v>
      </c>
      <c r="O231" s="86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8" t="s">
        <v>146</v>
      </c>
      <c r="AT231" s="218" t="s">
        <v>143</v>
      </c>
      <c r="AU231" s="218" t="s">
        <v>86</v>
      </c>
      <c r="AY231" s="19" t="s">
        <v>141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86</v>
      </c>
      <c r="BK231" s="219">
        <f>ROUND(I231*H231,2)</f>
        <v>0</v>
      </c>
      <c r="BL231" s="19" t="s">
        <v>146</v>
      </c>
      <c r="BM231" s="218" t="s">
        <v>258</v>
      </c>
    </row>
    <row r="232" s="2" customFormat="1">
      <c r="A232" s="40"/>
      <c r="B232" s="41"/>
      <c r="C232" s="42"/>
      <c r="D232" s="264" t="s">
        <v>201</v>
      </c>
      <c r="E232" s="42"/>
      <c r="F232" s="265" t="s">
        <v>259</v>
      </c>
      <c r="G232" s="42"/>
      <c r="H232" s="42"/>
      <c r="I232" s="266"/>
      <c r="J232" s="42"/>
      <c r="K232" s="42"/>
      <c r="L232" s="46"/>
      <c r="M232" s="267"/>
      <c r="N232" s="268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201</v>
      </c>
      <c r="AU232" s="19" t="s">
        <v>86</v>
      </c>
    </row>
    <row r="233" s="13" customFormat="1">
      <c r="A233" s="13"/>
      <c r="B233" s="220"/>
      <c r="C233" s="221"/>
      <c r="D233" s="222" t="s">
        <v>148</v>
      </c>
      <c r="E233" s="223" t="s">
        <v>19</v>
      </c>
      <c r="F233" s="224" t="s">
        <v>150</v>
      </c>
      <c r="G233" s="221"/>
      <c r="H233" s="223" t="s">
        <v>19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0" t="s">
        <v>148</v>
      </c>
      <c r="AU233" s="230" t="s">
        <v>86</v>
      </c>
      <c r="AV233" s="13" t="s">
        <v>79</v>
      </c>
      <c r="AW233" s="13" t="s">
        <v>33</v>
      </c>
      <c r="AX233" s="13" t="s">
        <v>72</v>
      </c>
      <c r="AY233" s="230" t="s">
        <v>141</v>
      </c>
    </row>
    <row r="234" s="13" customFormat="1">
      <c r="A234" s="13"/>
      <c r="B234" s="220"/>
      <c r="C234" s="221"/>
      <c r="D234" s="222" t="s">
        <v>148</v>
      </c>
      <c r="E234" s="223" t="s">
        <v>19</v>
      </c>
      <c r="F234" s="224" t="s">
        <v>260</v>
      </c>
      <c r="G234" s="221"/>
      <c r="H234" s="223" t="s">
        <v>19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0" t="s">
        <v>148</v>
      </c>
      <c r="AU234" s="230" t="s">
        <v>86</v>
      </c>
      <c r="AV234" s="13" t="s">
        <v>79</v>
      </c>
      <c r="AW234" s="13" t="s">
        <v>33</v>
      </c>
      <c r="AX234" s="13" t="s">
        <v>72</v>
      </c>
      <c r="AY234" s="230" t="s">
        <v>141</v>
      </c>
    </row>
    <row r="235" s="14" customFormat="1">
      <c r="A235" s="14"/>
      <c r="B235" s="231"/>
      <c r="C235" s="232"/>
      <c r="D235" s="222" t="s">
        <v>148</v>
      </c>
      <c r="E235" s="233" t="s">
        <v>19</v>
      </c>
      <c r="F235" s="234" t="s">
        <v>261</v>
      </c>
      <c r="G235" s="232"/>
      <c r="H235" s="235">
        <v>5.3819999999999997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1" t="s">
        <v>148</v>
      </c>
      <c r="AU235" s="241" t="s">
        <v>86</v>
      </c>
      <c r="AV235" s="14" t="s">
        <v>86</v>
      </c>
      <c r="AW235" s="14" t="s">
        <v>33</v>
      </c>
      <c r="AX235" s="14" t="s">
        <v>72</v>
      </c>
      <c r="AY235" s="241" t="s">
        <v>141</v>
      </c>
    </row>
    <row r="236" s="14" customFormat="1">
      <c r="A236" s="14"/>
      <c r="B236" s="231"/>
      <c r="C236" s="232"/>
      <c r="D236" s="222" t="s">
        <v>148</v>
      </c>
      <c r="E236" s="233" t="s">
        <v>19</v>
      </c>
      <c r="F236" s="234" t="s">
        <v>262</v>
      </c>
      <c r="G236" s="232"/>
      <c r="H236" s="235">
        <v>6.2380000000000004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4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1" t="s">
        <v>148</v>
      </c>
      <c r="AU236" s="241" t="s">
        <v>86</v>
      </c>
      <c r="AV236" s="14" t="s">
        <v>86</v>
      </c>
      <c r="AW236" s="14" t="s">
        <v>33</v>
      </c>
      <c r="AX236" s="14" t="s">
        <v>72</v>
      </c>
      <c r="AY236" s="241" t="s">
        <v>141</v>
      </c>
    </row>
    <row r="237" s="14" customFormat="1">
      <c r="A237" s="14"/>
      <c r="B237" s="231"/>
      <c r="C237" s="232"/>
      <c r="D237" s="222" t="s">
        <v>148</v>
      </c>
      <c r="E237" s="233" t="s">
        <v>19</v>
      </c>
      <c r="F237" s="234" t="s">
        <v>263</v>
      </c>
      <c r="G237" s="232"/>
      <c r="H237" s="235">
        <v>17.388000000000002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1" t="s">
        <v>148</v>
      </c>
      <c r="AU237" s="241" t="s">
        <v>86</v>
      </c>
      <c r="AV237" s="14" t="s">
        <v>86</v>
      </c>
      <c r="AW237" s="14" t="s">
        <v>33</v>
      </c>
      <c r="AX237" s="14" t="s">
        <v>72</v>
      </c>
      <c r="AY237" s="241" t="s">
        <v>141</v>
      </c>
    </row>
    <row r="238" s="13" customFormat="1">
      <c r="A238" s="13"/>
      <c r="B238" s="220"/>
      <c r="C238" s="221"/>
      <c r="D238" s="222" t="s">
        <v>148</v>
      </c>
      <c r="E238" s="223" t="s">
        <v>19</v>
      </c>
      <c r="F238" s="224" t="s">
        <v>264</v>
      </c>
      <c r="G238" s="221"/>
      <c r="H238" s="223" t="s">
        <v>19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148</v>
      </c>
      <c r="AU238" s="230" t="s">
        <v>86</v>
      </c>
      <c r="AV238" s="13" t="s">
        <v>79</v>
      </c>
      <c r="AW238" s="13" t="s">
        <v>33</v>
      </c>
      <c r="AX238" s="13" t="s">
        <v>72</v>
      </c>
      <c r="AY238" s="230" t="s">
        <v>141</v>
      </c>
    </row>
    <row r="239" s="14" customFormat="1">
      <c r="A239" s="14"/>
      <c r="B239" s="231"/>
      <c r="C239" s="232"/>
      <c r="D239" s="222" t="s">
        <v>148</v>
      </c>
      <c r="E239" s="233" t="s">
        <v>19</v>
      </c>
      <c r="F239" s="234" t="s">
        <v>84</v>
      </c>
      <c r="G239" s="232"/>
      <c r="H239" s="235">
        <v>23.039999999999999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1" t="s">
        <v>148</v>
      </c>
      <c r="AU239" s="241" t="s">
        <v>86</v>
      </c>
      <c r="AV239" s="14" t="s">
        <v>86</v>
      </c>
      <c r="AW239" s="14" t="s">
        <v>33</v>
      </c>
      <c r="AX239" s="14" t="s">
        <v>72</v>
      </c>
      <c r="AY239" s="241" t="s">
        <v>141</v>
      </c>
    </row>
    <row r="240" s="14" customFormat="1">
      <c r="A240" s="14"/>
      <c r="B240" s="231"/>
      <c r="C240" s="232"/>
      <c r="D240" s="222" t="s">
        <v>148</v>
      </c>
      <c r="E240" s="233" t="s">
        <v>19</v>
      </c>
      <c r="F240" s="234" t="s">
        <v>265</v>
      </c>
      <c r="G240" s="232"/>
      <c r="H240" s="235">
        <v>8.9000000000000004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1" t="s">
        <v>148</v>
      </c>
      <c r="AU240" s="241" t="s">
        <v>86</v>
      </c>
      <c r="AV240" s="14" t="s">
        <v>86</v>
      </c>
      <c r="AW240" s="14" t="s">
        <v>33</v>
      </c>
      <c r="AX240" s="14" t="s">
        <v>72</v>
      </c>
      <c r="AY240" s="241" t="s">
        <v>141</v>
      </c>
    </row>
    <row r="241" s="13" customFormat="1">
      <c r="A241" s="13"/>
      <c r="B241" s="220"/>
      <c r="C241" s="221"/>
      <c r="D241" s="222" t="s">
        <v>148</v>
      </c>
      <c r="E241" s="223" t="s">
        <v>19</v>
      </c>
      <c r="F241" s="224" t="s">
        <v>266</v>
      </c>
      <c r="G241" s="221"/>
      <c r="H241" s="223" t="s">
        <v>19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148</v>
      </c>
      <c r="AU241" s="230" t="s">
        <v>86</v>
      </c>
      <c r="AV241" s="13" t="s">
        <v>79</v>
      </c>
      <c r="AW241" s="13" t="s">
        <v>33</v>
      </c>
      <c r="AX241" s="13" t="s">
        <v>72</v>
      </c>
      <c r="AY241" s="230" t="s">
        <v>141</v>
      </c>
    </row>
    <row r="242" s="14" customFormat="1">
      <c r="A242" s="14"/>
      <c r="B242" s="231"/>
      <c r="C242" s="232"/>
      <c r="D242" s="222" t="s">
        <v>148</v>
      </c>
      <c r="E242" s="233" t="s">
        <v>19</v>
      </c>
      <c r="F242" s="234" t="s">
        <v>87</v>
      </c>
      <c r="G242" s="232"/>
      <c r="H242" s="235">
        <v>83.522999999999996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1" t="s">
        <v>148</v>
      </c>
      <c r="AU242" s="241" t="s">
        <v>86</v>
      </c>
      <c r="AV242" s="14" t="s">
        <v>86</v>
      </c>
      <c r="AW242" s="14" t="s">
        <v>33</v>
      </c>
      <c r="AX242" s="14" t="s">
        <v>72</v>
      </c>
      <c r="AY242" s="241" t="s">
        <v>141</v>
      </c>
    </row>
    <row r="243" s="14" customFormat="1">
      <c r="A243" s="14"/>
      <c r="B243" s="231"/>
      <c r="C243" s="232"/>
      <c r="D243" s="222" t="s">
        <v>148</v>
      </c>
      <c r="E243" s="233" t="s">
        <v>19</v>
      </c>
      <c r="F243" s="234" t="s">
        <v>267</v>
      </c>
      <c r="G243" s="232"/>
      <c r="H243" s="235">
        <v>34.850000000000001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1" t="s">
        <v>148</v>
      </c>
      <c r="AU243" s="241" t="s">
        <v>86</v>
      </c>
      <c r="AV243" s="14" t="s">
        <v>86</v>
      </c>
      <c r="AW243" s="14" t="s">
        <v>33</v>
      </c>
      <c r="AX243" s="14" t="s">
        <v>72</v>
      </c>
      <c r="AY243" s="241" t="s">
        <v>141</v>
      </c>
    </row>
    <row r="244" s="13" customFormat="1">
      <c r="A244" s="13"/>
      <c r="B244" s="220"/>
      <c r="C244" s="221"/>
      <c r="D244" s="222" t="s">
        <v>148</v>
      </c>
      <c r="E244" s="223" t="s">
        <v>19</v>
      </c>
      <c r="F244" s="224" t="s">
        <v>268</v>
      </c>
      <c r="G244" s="221"/>
      <c r="H244" s="223" t="s">
        <v>19</v>
      </c>
      <c r="I244" s="225"/>
      <c r="J244" s="221"/>
      <c r="K244" s="221"/>
      <c r="L244" s="226"/>
      <c r="M244" s="227"/>
      <c r="N244" s="228"/>
      <c r="O244" s="228"/>
      <c r="P244" s="228"/>
      <c r="Q244" s="228"/>
      <c r="R244" s="228"/>
      <c r="S244" s="228"/>
      <c r="T244" s="22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0" t="s">
        <v>148</v>
      </c>
      <c r="AU244" s="230" t="s">
        <v>86</v>
      </c>
      <c r="AV244" s="13" t="s">
        <v>79</v>
      </c>
      <c r="AW244" s="13" t="s">
        <v>33</v>
      </c>
      <c r="AX244" s="13" t="s">
        <v>72</v>
      </c>
      <c r="AY244" s="230" t="s">
        <v>141</v>
      </c>
    </row>
    <row r="245" s="14" customFormat="1">
      <c r="A245" s="14"/>
      <c r="B245" s="231"/>
      <c r="C245" s="232"/>
      <c r="D245" s="222" t="s">
        <v>148</v>
      </c>
      <c r="E245" s="233" t="s">
        <v>19</v>
      </c>
      <c r="F245" s="234" t="s">
        <v>90</v>
      </c>
      <c r="G245" s="232"/>
      <c r="H245" s="235">
        <v>71.725999999999999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1" t="s">
        <v>148</v>
      </c>
      <c r="AU245" s="241" t="s">
        <v>86</v>
      </c>
      <c r="AV245" s="14" t="s">
        <v>86</v>
      </c>
      <c r="AW245" s="14" t="s">
        <v>33</v>
      </c>
      <c r="AX245" s="14" t="s">
        <v>72</v>
      </c>
      <c r="AY245" s="241" t="s">
        <v>141</v>
      </c>
    </row>
    <row r="246" s="16" customFormat="1">
      <c r="A246" s="16"/>
      <c r="B246" s="253"/>
      <c r="C246" s="254"/>
      <c r="D246" s="222" t="s">
        <v>148</v>
      </c>
      <c r="E246" s="255" t="s">
        <v>19</v>
      </c>
      <c r="F246" s="256" t="s">
        <v>194</v>
      </c>
      <c r="G246" s="254"/>
      <c r="H246" s="257">
        <v>251.047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63" t="s">
        <v>148</v>
      </c>
      <c r="AU246" s="263" t="s">
        <v>86</v>
      </c>
      <c r="AV246" s="16" t="s">
        <v>146</v>
      </c>
      <c r="AW246" s="16" t="s">
        <v>33</v>
      </c>
      <c r="AX246" s="16" t="s">
        <v>79</v>
      </c>
      <c r="AY246" s="263" t="s">
        <v>141</v>
      </c>
    </row>
    <row r="247" s="2" customFormat="1" ht="24.15" customHeight="1">
      <c r="A247" s="40"/>
      <c r="B247" s="41"/>
      <c r="C247" s="207" t="s">
        <v>269</v>
      </c>
      <c r="D247" s="207" t="s">
        <v>143</v>
      </c>
      <c r="E247" s="208" t="s">
        <v>270</v>
      </c>
      <c r="F247" s="209" t="s">
        <v>271</v>
      </c>
      <c r="G247" s="210" t="s">
        <v>216</v>
      </c>
      <c r="H247" s="211">
        <v>2.8780000000000001</v>
      </c>
      <c r="I247" s="212"/>
      <c r="J247" s="213">
        <f>ROUND(I247*H247,2)</f>
        <v>0</v>
      </c>
      <c r="K247" s="209" t="s">
        <v>199</v>
      </c>
      <c r="L247" s="46"/>
      <c r="M247" s="214" t="s">
        <v>19</v>
      </c>
      <c r="N247" s="215" t="s">
        <v>44</v>
      </c>
      <c r="O247" s="86"/>
      <c r="P247" s="216">
        <f>O247*H247</f>
        <v>0</v>
      </c>
      <c r="Q247" s="216">
        <v>2.1600000000000001</v>
      </c>
      <c r="R247" s="216">
        <f>Q247*H247</f>
        <v>6.2164800000000007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146</v>
      </c>
      <c r="AT247" s="218" t="s">
        <v>143</v>
      </c>
      <c r="AU247" s="218" t="s">
        <v>86</v>
      </c>
      <c r="AY247" s="19" t="s">
        <v>141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86</v>
      </c>
      <c r="BK247" s="219">
        <f>ROUND(I247*H247,2)</f>
        <v>0</v>
      </c>
      <c r="BL247" s="19" t="s">
        <v>146</v>
      </c>
      <c r="BM247" s="218" t="s">
        <v>272</v>
      </c>
    </row>
    <row r="248" s="2" customFormat="1">
      <c r="A248" s="40"/>
      <c r="B248" s="41"/>
      <c r="C248" s="42"/>
      <c r="D248" s="264" t="s">
        <v>201</v>
      </c>
      <c r="E248" s="42"/>
      <c r="F248" s="265" t="s">
        <v>273</v>
      </c>
      <c r="G248" s="42"/>
      <c r="H248" s="42"/>
      <c r="I248" s="266"/>
      <c r="J248" s="42"/>
      <c r="K248" s="42"/>
      <c r="L248" s="46"/>
      <c r="M248" s="267"/>
      <c r="N248" s="268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201</v>
      </c>
      <c r="AU248" s="19" t="s">
        <v>86</v>
      </c>
    </row>
    <row r="249" s="13" customFormat="1">
      <c r="A249" s="13"/>
      <c r="B249" s="220"/>
      <c r="C249" s="221"/>
      <c r="D249" s="222" t="s">
        <v>148</v>
      </c>
      <c r="E249" s="223" t="s">
        <v>19</v>
      </c>
      <c r="F249" s="224" t="s">
        <v>150</v>
      </c>
      <c r="G249" s="221"/>
      <c r="H249" s="223" t="s">
        <v>19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148</v>
      </c>
      <c r="AU249" s="230" t="s">
        <v>86</v>
      </c>
      <c r="AV249" s="13" t="s">
        <v>79</v>
      </c>
      <c r="AW249" s="13" t="s">
        <v>33</v>
      </c>
      <c r="AX249" s="13" t="s">
        <v>72</v>
      </c>
      <c r="AY249" s="230" t="s">
        <v>141</v>
      </c>
    </row>
    <row r="250" s="13" customFormat="1">
      <c r="A250" s="13"/>
      <c r="B250" s="220"/>
      <c r="C250" s="221"/>
      <c r="D250" s="222" t="s">
        <v>148</v>
      </c>
      <c r="E250" s="223" t="s">
        <v>19</v>
      </c>
      <c r="F250" s="224" t="s">
        <v>151</v>
      </c>
      <c r="G250" s="221"/>
      <c r="H250" s="223" t="s">
        <v>19</v>
      </c>
      <c r="I250" s="225"/>
      <c r="J250" s="221"/>
      <c r="K250" s="221"/>
      <c r="L250" s="226"/>
      <c r="M250" s="227"/>
      <c r="N250" s="228"/>
      <c r="O250" s="228"/>
      <c r="P250" s="228"/>
      <c r="Q250" s="228"/>
      <c r="R250" s="228"/>
      <c r="S250" s="228"/>
      <c r="T250" s="22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0" t="s">
        <v>148</v>
      </c>
      <c r="AU250" s="230" t="s">
        <v>86</v>
      </c>
      <c r="AV250" s="13" t="s">
        <v>79</v>
      </c>
      <c r="AW250" s="13" t="s">
        <v>33</v>
      </c>
      <c r="AX250" s="13" t="s">
        <v>72</v>
      </c>
      <c r="AY250" s="230" t="s">
        <v>141</v>
      </c>
    </row>
    <row r="251" s="13" customFormat="1">
      <c r="A251" s="13"/>
      <c r="B251" s="220"/>
      <c r="C251" s="221"/>
      <c r="D251" s="222" t="s">
        <v>148</v>
      </c>
      <c r="E251" s="223" t="s">
        <v>19</v>
      </c>
      <c r="F251" s="224" t="s">
        <v>274</v>
      </c>
      <c r="G251" s="221"/>
      <c r="H251" s="223" t="s">
        <v>19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148</v>
      </c>
      <c r="AU251" s="230" t="s">
        <v>86</v>
      </c>
      <c r="AV251" s="13" t="s">
        <v>79</v>
      </c>
      <c r="AW251" s="13" t="s">
        <v>33</v>
      </c>
      <c r="AX251" s="13" t="s">
        <v>72</v>
      </c>
      <c r="AY251" s="230" t="s">
        <v>141</v>
      </c>
    </row>
    <row r="252" s="13" customFormat="1">
      <c r="A252" s="13"/>
      <c r="B252" s="220"/>
      <c r="C252" s="221"/>
      <c r="D252" s="222" t="s">
        <v>148</v>
      </c>
      <c r="E252" s="223" t="s">
        <v>19</v>
      </c>
      <c r="F252" s="224" t="s">
        <v>275</v>
      </c>
      <c r="G252" s="221"/>
      <c r="H252" s="223" t="s">
        <v>19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148</v>
      </c>
      <c r="AU252" s="230" t="s">
        <v>86</v>
      </c>
      <c r="AV252" s="13" t="s">
        <v>79</v>
      </c>
      <c r="AW252" s="13" t="s">
        <v>33</v>
      </c>
      <c r="AX252" s="13" t="s">
        <v>72</v>
      </c>
      <c r="AY252" s="230" t="s">
        <v>141</v>
      </c>
    </row>
    <row r="253" s="13" customFormat="1">
      <c r="A253" s="13"/>
      <c r="B253" s="220"/>
      <c r="C253" s="221"/>
      <c r="D253" s="222" t="s">
        <v>148</v>
      </c>
      <c r="E253" s="223" t="s">
        <v>19</v>
      </c>
      <c r="F253" s="224" t="s">
        <v>276</v>
      </c>
      <c r="G253" s="221"/>
      <c r="H253" s="223" t="s">
        <v>19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0" t="s">
        <v>148</v>
      </c>
      <c r="AU253" s="230" t="s">
        <v>86</v>
      </c>
      <c r="AV253" s="13" t="s">
        <v>79</v>
      </c>
      <c r="AW253" s="13" t="s">
        <v>33</v>
      </c>
      <c r="AX253" s="13" t="s">
        <v>72</v>
      </c>
      <c r="AY253" s="230" t="s">
        <v>141</v>
      </c>
    </row>
    <row r="254" s="14" customFormat="1">
      <c r="A254" s="14"/>
      <c r="B254" s="231"/>
      <c r="C254" s="232"/>
      <c r="D254" s="222" t="s">
        <v>148</v>
      </c>
      <c r="E254" s="233" t="s">
        <v>19</v>
      </c>
      <c r="F254" s="234" t="s">
        <v>277</v>
      </c>
      <c r="G254" s="232"/>
      <c r="H254" s="235">
        <v>0.435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1" t="s">
        <v>148</v>
      </c>
      <c r="AU254" s="241" t="s">
        <v>86</v>
      </c>
      <c r="AV254" s="14" t="s">
        <v>86</v>
      </c>
      <c r="AW254" s="14" t="s">
        <v>33</v>
      </c>
      <c r="AX254" s="14" t="s">
        <v>72</v>
      </c>
      <c r="AY254" s="241" t="s">
        <v>141</v>
      </c>
    </row>
    <row r="255" s="13" customFormat="1">
      <c r="A255" s="13"/>
      <c r="B255" s="220"/>
      <c r="C255" s="221"/>
      <c r="D255" s="222" t="s">
        <v>148</v>
      </c>
      <c r="E255" s="223" t="s">
        <v>19</v>
      </c>
      <c r="F255" s="224" t="s">
        <v>278</v>
      </c>
      <c r="G255" s="221"/>
      <c r="H255" s="223" t="s">
        <v>19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0" t="s">
        <v>148</v>
      </c>
      <c r="AU255" s="230" t="s">
        <v>86</v>
      </c>
      <c r="AV255" s="13" t="s">
        <v>79</v>
      </c>
      <c r="AW255" s="13" t="s">
        <v>33</v>
      </c>
      <c r="AX255" s="13" t="s">
        <v>72</v>
      </c>
      <c r="AY255" s="230" t="s">
        <v>141</v>
      </c>
    </row>
    <row r="256" s="14" customFormat="1">
      <c r="A256" s="14"/>
      <c r="B256" s="231"/>
      <c r="C256" s="232"/>
      <c r="D256" s="222" t="s">
        <v>148</v>
      </c>
      <c r="E256" s="233" t="s">
        <v>19</v>
      </c>
      <c r="F256" s="234" t="s">
        <v>279</v>
      </c>
      <c r="G256" s="232"/>
      <c r="H256" s="235">
        <v>0.56299999999999994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1" t="s">
        <v>148</v>
      </c>
      <c r="AU256" s="241" t="s">
        <v>86</v>
      </c>
      <c r="AV256" s="14" t="s">
        <v>86</v>
      </c>
      <c r="AW256" s="14" t="s">
        <v>33</v>
      </c>
      <c r="AX256" s="14" t="s">
        <v>72</v>
      </c>
      <c r="AY256" s="241" t="s">
        <v>141</v>
      </c>
    </row>
    <row r="257" s="13" customFormat="1">
      <c r="A257" s="13"/>
      <c r="B257" s="220"/>
      <c r="C257" s="221"/>
      <c r="D257" s="222" t="s">
        <v>148</v>
      </c>
      <c r="E257" s="223" t="s">
        <v>19</v>
      </c>
      <c r="F257" s="224" t="s">
        <v>280</v>
      </c>
      <c r="G257" s="221"/>
      <c r="H257" s="223" t="s">
        <v>19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148</v>
      </c>
      <c r="AU257" s="230" t="s">
        <v>86</v>
      </c>
      <c r="AV257" s="13" t="s">
        <v>79</v>
      </c>
      <c r="AW257" s="13" t="s">
        <v>33</v>
      </c>
      <c r="AX257" s="13" t="s">
        <v>72</v>
      </c>
      <c r="AY257" s="230" t="s">
        <v>141</v>
      </c>
    </row>
    <row r="258" s="14" customFormat="1">
      <c r="A258" s="14"/>
      <c r="B258" s="231"/>
      <c r="C258" s="232"/>
      <c r="D258" s="222" t="s">
        <v>148</v>
      </c>
      <c r="E258" s="233" t="s">
        <v>19</v>
      </c>
      <c r="F258" s="234" t="s">
        <v>281</v>
      </c>
      <c r="G258" s="232"/>
      <c r="H258" s="235">
        <v>1.8799999999999999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1" t="s">
        <v>148</v>
      </c>
      <c r="AU258" s="241" t="s">
        <v>86</v>
      </c>
      <c r="AV258" s="14" t="s">
        <v>86</v>
      </c>
      <c r="AW258" s="14" t="s">
        <v>33</v>
      </c>
      <c r="AX258" s="14" t="s">
        <v>72</v>
      </c>
      <c r="AY258" s="241" t="s">
        <v>141</v>
      </c>
    </row>
    <row r="259" s="16" customFormat="1">
      <c r="A259" s="16"/>
      <c r="B259" s="253"/>
      <c r="C259" s="254"/>
      <c r="D259" s="222" t="s">
        <v>148</v>
      </c>
      <c r="E259" s="255" t="s">
        <v>19</v>
      </c>
      <c r="F259" s="256" t="s">
        <v>194</v>
      </c>
      <c r="G259" s="254"/>
      <c r="H259" s="257">
        <v>2.8780000000000001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63" t="s">
        <v>148</v>
      </c>
      <c r="AU259" s="263" t="s">
        <v>86</v>
      </c>
      <c r="AV259" s="16" t="s">
        <v>146</v>
      </c>
      <c r="AW259" s="16" t="s">
        <v>33</v>
      </c>
      <c r="AX259" s="16" t="s">
        <v>79</v>
      </c>
      <c r="AY259" s="263" t="s">
        <v>141</v>
      </c>
    </row>
    <row r="260" s="12" customFormat="1" ht="22.8" customHeight="1">
      <c r="A260" s="12"/>
      <c r="B260" s="191"/>
      <c r="C260" s="192"/>
      <c r="D260" s="193" t="s">
        <v>71</v>
      </c>
      <c r="E260" s="205" t="s">
        <v>160</v>
      </c>
      <c r="F260" s="205" t="s">
        <v>282</v>
      </c>
      <c r="G260" s="192"/>
      <c r="H260" s="192"/>
      <c r="I260" s="195"/>
      <c r="J260" s="206">
        <f>BK260</f>
        <v>0</v>
      </c>
      <c r="K260" s="192"/>
      <c r="L260" s="197"/>
      <c r="M260" s="198"/>
      <c r="N260" s="199"/>
      <c r="O260" s="199"/>
      <c r="P260" s="200">
        <f>SUM(P261:P300)</f>
        <v>0</v>
      </c>
      <c r="Q260" s="199"/>
      <c r="R260" s="200">
        <f>SUM(R261:R300)</f>
        <v>11.440367999999999</v>
      </c>
      <c r="S260" s="199"/>
      <c r="T260" s="201">
        <f>SUM(T261:T300)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2" t="s">
        <v>79</v>
      </c>
      <c r="AT260" s="203" t="s">
        <v>71</v>
      </c>
      <c r="AU260" s="203" t="s">
        <v>79</v>
      </c>
      <c r="AY260" s="202" t="s">
        <v>141</v>
      </c>
      <c r="BK260" s="204">
        <f>SUM(BK261:BK300)</f>
        <v>0</v>
      </c>
    </row>
    <row r="261" s="2" customFormat="1" ht="44.25" customHeight="1">
      <c r="A261" s="40"/>
      <c r="B261" s="41"/>
      <c r="C261" s="207" t="s">
        <v>283</v>
      </c>
      <c r="D261" s="207" t="s">
        <v>143</v>
      </c>
      <c r="E261" s="208" t="s">
        <v>284</v>
      </c>
      <c r="F261" s="209" t="s">
        <v>285</v>
      </c>
      <c r="G261" s="210" t="s">
        <v>286</v>
      </c>
      <c r="H261" s="211">
        <v>45</v>
      </c>
      <c r="I261" s="212"/>
      <c r="J261" s="213">
        <f>ROUND(I261*H261,2)</f>
        <v>0</v>
      </c>
      <c r="K261" s="209" t="s">
        <v>199</v>
      </c>
      <c r="L261" s="46"/>
      <c r="M261" s="214" t="s">
        <v>19</v>
      </c>
      <c r="N261" s="215" t="s">
        <v>44</v>
      </c>
      <c r="O261" s="86"/>
      <c r="P261" s="216">
        <f>O261*H261</f>
        <v>0</v>
      </c>
      <c r="Q261" s="216">
        <v>0.17488999999999999</v>
      </c>
      <c r="R261" s="216">
        <f>Q261*H261</f>
        <v>7.8700499999999991</v>
      </c>
      <c r="S261" s="216">
        <v>0</v>
      </c>
      <c r="T261" s="21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8" t="s">
        <v>146</v>
      </c>
      <c r="AT261" s="218" t="s">
        <v>143</v>
      </c>
      <c r="AU261" s="218" t="s">
        <v>86</v>
      </c>
      <c r="AY261" s="19" t="s">
        <v>141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86</v>
      </c>
      <c r="BK261" s="219">
        <f>ROUND(I261*H261,2)</f>
        <v>0</v>
      </c>
      <c r="BL261" s="19" t="s">
        <v>146</v>
      </c>
      <c r="BM261" s="218" t="s">
        <v>287</v>
      </c>
    </row>
    <row r="262" s="2" customFormat="1">
      <c r="A262" s="40"/>
      <c r="B262" s="41"/>
      <c r="C262" s="42"/>
      <c r="D262" s="264" t="s">
        <v>201</v>
      </c>
      <c r="E262" s="42"/>
      <c r="F262" s="265" t="s">
        <v>288</v>
      </c>
      <c r="G262" s="42"/>
      <c r="H262" s="42"/>
      <c r="I262" s="266"/>
      <c r="J262" s="42"/>
      <c r="K262" s="42"/>
      <c r="L262" s="46"/>
      <c r="M262" s="267"/>
      <c r="N262" s="268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201</v>
      </c>
      <c r="AU262" s="19" t="s">
        <v>86</v>
      </c>
    </row>
    <row r="263" s="13" customFormat="1">
      <c r="A263" s="13"/>
      <c r="B263" s="220"/>
      <c r="C263" s="221"/>
      <c r="D263" s="222" t="s">
        <v>148</v>
      </c>
      <c r="E263" s="223" t="s">
        <v>19</v>
      </c>
      <c r="F263" s="224" t="s">
        <v>289</v>
      </c>
      <c r="G263" s="221"/>
      <c r="H263" s="223" t="s">
        <v>19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148</v>
      </c>
      <c r="AU263" s="230" t="s">
        <v>86</v>
      </c>
      <c r="AV263" s="13" t="s">
        <v>79</v>
      </c>
      <c r="AW263" s="13" t="s">
        <v>33</v>
      </c>
      <c r="AX263" s="13" t="s">
        <v>72</v>
      </c>
      <c r="AY263" s="230" t="s">
        <v>141</v>
      </c>
    </row>
    <row r="264" s="13" customFormat="1">
      <c r="A264" s="13"/>
      <c r="B264" s="220"/>
      <c r="C264" s="221"/>
      <c r="D264" s="222" t="s">
        <v>148</v>
      </c>
      <c r="E264" s="223" t="s">
        <v>19</v>
      </c>
      <c r="F264" s="224" t="s">
        <v>290</v>
      </c>
      <c r="G264" s="221"/>
      <c r="H264" s="223" t="s">
        <v>19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0" t="s">
        <v>148</v>
      </c>
      <c r="AU264" s="230" t="s">
        <v>86</v>
      </c>
      <c r="AV264" s="13" t="s">
        <v>79</v>
      </c>
      <c r="AW264" s="13" t="s">
        <v>33</v>
      </c>
      <c r="AX264" s="13" t="s">
        <v>72</v>
      </c>
      <c r="AY264" s="230" t="s">
        <v>141</v>
      </c>
    </row>
    <row r="265" s="13" customFormat="1">
      <c r="A265" s="13"/>
      <c r="B265" s="220"/>
      <c r="C265" s="221"/>
      <c r="D265" s="222" t="s">
        <v>148</v>
      </c>
      <c r="E265" s="223" t="s">
        <v>19</v>
      </c>
      <c r="F265" s="224" t="s">
        <v>291</v>
      </c>
      <c r="G265" s="221"/>
      <c r="H265" s="223" t="s">
        <v>19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0" t="s">
        <v>148</v>
      </c>
      <c r="AU265" s="230" t="s">
        <v>86</v>
      </c>
      <c r="AV265" s="13" t="s">
        <v>79</v>
      </c>
      <c r="AW265" s="13" t="s">
        <v>33</v>
      </c>
      <c r="AX265" s="13" t="s">
        <v>72</v>
      </c>
      <c r="AY265" s="230" t="s">
        <v>141</v>
      </c>
    </row>
    <row r="266" s="14" customFormat="1">
      <c r="A266" s="14"/>
      <c r="B266" s="231"/>
      <c r="C266" s="232"/>
      <c r="D266" s="222" t="s">
        <v>148</v>
      </c>
      <c r="E266" s="233" t="s">
        <v>19</v>
      </c>
      <c r="F266" s="234" t="s">
        <v>283</v>
      </c>
      <c r="G266" s="232"/>
      <c r="H266" s="235">
        <v>11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1" t="s">
        <v>148</v>
      </c>
      <c r="AU266" s="241" t="s">
        <v>86</v>
      </c>
      <c r="AV266" s="14" t="s">
        <v>86</v>
      </c>
      <c r="AW266" s="14" t="s">
        <v>33</v>
      </c>
      <c r="AX266" s="14" t="s">
        <v>72</v>
      </c>
      <c r="AY266" s="241" t="s">
        <v>141</v>
      </c>
    </row>
    <row r="267" s="13" customFormat="1">
      <c r="A267" s="13"/>
      <c r="B267" s="220"/>
      <c r="C267" s="221"/>
      <c r="D267" s="222" t="s">
        <v>148</v>
      </c>
      <c r="E267" s="223" t="s">
        <v>19</v>
      </c>
      <c r="F267" s="224" t="s">
        <v>292</v>
      </c>
      <c r="G267" s="221"/>
      <c r="H267" s="223" t="s">
        <v>19</v>
      </c>
      <c r="I267" s="225"/>
      <c r="J267" s="221"/>
      <c r="K267" s="221"/>
      <c r="L267" s="226"/>
      <c r="M267" s="227"/>
      <c r="N267" s="228"/>
      <c r="O267" s="228"/>
      <c r="P267" s="228"/>
      <c r="Q267" s="228"/>
      <c r="R267" s="228"/>
      <c r="S267" s="228"/>
      <c r="T267" s="22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0" t="s">
        <v>148</v>
      </c>
      <c r="AU267" s="230" t="s">
        <v>86</v>
      </c>
      <c r="AV267" s="13" t="s">
        <v>79</v>
      </c>
      <c r="AW267" s="13" t="s">
        <v>33</v>
      </c>
      <c r="AX267" s="13" t="s">
        <v>72</v>
      </c>
      <c r="AY267" s="230" t="s">
        <v>141</v>
      </c>
    </row>
    <row r="268" s="14" customFormat="1">
      <c r="A268" s="14"/>
      <c r="B268" s="231"/>
      <c r="C268" s="232"/>
      <c r="D268" s="222" t="s">
        <v>148</v>
      </c>
      <c r="E268" s="233" t="s">
        <v>19</v>
      </c>
      <c r="F268" s="234" t="s">
        <v>224</v>
      </c>
      <c r="G268" s="232"/>
      <c r="H268" s="235">
        <v>5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1" t="s">
        <v>148</v>
      </c>
      <c r="AU268" s="241" t="s">
        <v>86</v>
      </c>
      <c r="AV268" s="14" t="s">
        <v>86</v>
      </c>
      <c r="AW268" s="14" t="s">
        <v>33</v>
      </c>
      <c r="AX268" s="14" t="s">
        <v>72</v>
      </c>
      <c r="AY268" s="241" t="s">
        <v>141</v>
      </c>
    </row>
    <row r="269" s="13" customFormat="1">
      <c r="A269" s="13"/>
      <c r="B269" s="220"/>
      <c r="C269" s="221"/>
      <c r="D269" s="222" t="s">
        <v>148</v>
      </c>
      <c r="E269" s="223" t="s">
        <v>19</v>
      </c>
      <c r="F269" s="224" t="s">
        <v>293</v>
      </c>
      <c r="G269" s="221"/>
      <c r="H269" s="223" t="s">
        <v>19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148</v>
      </c>
      <c r="AU269" s="230" t="s">
        <v>86</v>
      </c>
      <c r="AV269" s="13" t="s">
        <v>79</v>
      </c>
      <c r="AW269" s="13" t="s">
        <v>33</v>
      </c>
      <c r="AX269" s="13" t="s">
        <v>72</v>
      </c>
      <c r="AY269" s="230" t="s">
        <v>141</v>
      </c>
    </row>
    <row r="270" s="14" customFormat="1">
      <c r="A270" s="14"/>
      <c r="B270" s="231"/>
      <c r="C270" s="232"/>
      <c r="D270" s="222" t="s">
        <v>148</v>
      </c>
      <c r="E270" s="233" t="s">
        <v>19</v>
      </c>
      <c r="F270" s="234" t="s">
        <v>294</v>
      </c>
      <c r="G270" s="232"/>
      <c r="H270" s="235">
        <v>8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1" t="s">
        <v>148</v>
      </c>
      <c r="AU270" s="241" t="s">
        <v>86</v>
      </c>
      <c r="AV270" s="14" t="s">
        <v>86</v>
      </c>
      <c r="AW270" s="14" t="s">
        <v>33</v>
      </c>
      <c r="AX270" s="14" t="s">
        <v>72</v>
      </c>
      <c r="AY270" s="241" t="s">
        <v>141</v>
      </c>
    </row>
    <row r="271" s="13" customFormat="1">
      <c r="A271" s="13"/>
      <c r="B271" s="220"/>
      <c r="C271" s="221"/>
      <c r="D271" s="222" t="s">
        <v>148</v>
      </c>
      <c r="E271" s="223" t="s">
        <v>19</v>
      </c>
      <c r="F271" s="224" t="s">
        <v>295</v>
      </c>
      <c r="G271" s="221"/>
      <c r="H271" s="223" t="s">
        <v>19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0" t="s">
        <v>148</v>
      </c>
      <c r="AU271" s="230" t="s">
        <v>86</v>
      </c>
      <c r="AV271" s="13" t="s">
        <v>79</v>
      </c>
      <c r="AW271" s="13" t="s">
        <v>33</v>
      </c>
      <c r="AX271" s="13" t="s">
        <v>72</v>
      </c>
      <c r="AY271" s="230" t="s">
        <v>141</v>
      </c>
    </row>
    <row r="272" s="14" customFormat="1">
      <c r="A272" s="14"/>
      <c r="B272" s="231"/>
      <c r="C272" s="232"/>
      <c r="D272" s="222" t="s">
        <v>148</v>
      </c>
      <c r="E272" s="233" t="s">
        <v>19</v>
      </c>
      <c r="F272" s="234" t="s">
        <v>294</v>
      </c>
      <c r="G272" s="232"/>
      <c r="H272" s="235">
        <v>8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1" t="s">
        <v>148</v>
      </c>
      <c r="AU272" s="241" t="s">
        <v>86</v>
      </c>
      <c r="AV272" s="14" t="s">
        <v>86</v>
      </c>
      <c r="AW272" s="14" t="s">
        <v>33</v>
      </c>
      <c r="AX272" s="14" t="s">
        <v>72</v>
      </c>
      <c r="AY272" s="241" t="s">
        <v>141</v>
      </c>
    </row>
    <row r="273" s="13" customFormat="1">
      <c r="A273" s="13"/>
      <c r="B273" s="220"/>
      <c r="C273" s="221"/>
      <c r="D273" s="222" t="s">
        <v>148</v>
      </c>
      <c r="E273" s="223" t="s">
        <v>19</v>
      </c>
      <c r="F273" s="224" t="s">
        <v>296</v>
      </c>
      <c r="G273" s="221"/>
      <c r="H273" s="223" t="s">
        <v>19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0" t="s">
        <v>148</v>
      </c>
      <c r="AU273" s="230" t="s">
        <v>86</v>
      </c>
      <c r="AV273" s="13" t="s">
        <v>79</v>
      </c>
      <c r="AW273" s="13" t="s">
        <v>33</v>
      </c>
      <c r="AX273" s="13" t="s">
        <v>72</v>
      </c>
      <c r="AY273" s="230" t="s">
        <v>141</v>
      </c>
    </row>
    <row r="274" s="14" customFormat="1">
      <c r="A274" s="14"/>
      <c r="B274" s="231"/>
      <c r="C274" s="232"/>
      <c r="D274" s="222" t="s">
        <v>148</v>
      </c>
      <c r="E274" s="233" t="s">
        <v>19</v>
      </c>
      <c r="F274" s="234" t="s">
        <v>294</v>
      </c>
      <c r="G274" s="232"/>
      <c r="H274" s="235">
        <v>8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1" t="s">
        <v>148</v>
      </c>
      <c r="AU274" s="241" t="s">
        <v>86</v>
      </c>
      <c r="AV274" s="14" t="s">
        <v>86</v>
      </c>
      <c r="AW274" s="14" t="s">
        <v>33</v>
      </c>
      <c r="AX274" s="14" t="s">
        <v>72</v>
      </c>
      <c r="AY274" s="241" t="s">
        <v>141</v>
      </c>
    </row>
    <row r="275" s="13" customFormat="1">
      <c r="A275" s="13"/>
      <c r="B275" s="220"/>
      <c r="C275" s="221"/>
      <c r="D275" s="222" t="s">
        <v>148</v>
      </c>
      <c r="E275" s="223" t="s">
        <v>19</v>
      </c>
      <c r="F275" s="224" t="s">
        <v>297</v>
      </c>
      <c r="G275" s="221"/>
      <c r="H275" s="223" t="s">
        <v>19</v>
      </c>
      <c r="I275" s="225"/>
      <c r="J275" s="221"/>
      <c r="K275" s="221"/>
      <c r="L275" s="226"/>
      <c r="M275" s="227"/>
      <c r="N275" s="228"/>
      <c r="O275" s="228"/>
      <c r="P275" s="228"/>
      <c r="Q275" s="228"/>
      <c r="R275" s="228"/>
      <c r="S275" s="228"/>
      <c r="T275" s="22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0" t="s">
        <v>148</v>
      </c>
      <c r="AU275" s="230" t="s">
        <v>86</v>
      </c>
      <c r="AV275" s="13" t="s">
        <v>79</v>
      </c>
      <c r="AW275" s="13" t="s">
        <v>33</v>
      </c>
      <c r="AX275" s="13" t="s">
        <v>72</v>
      </c>
      <c r="AY275" s="230" t="s">
        <v>141</v>
      </c>
    </row>
    <row r="276" s="14" customFormat="1">
      <c r="A276" s="14"/>
      <c r="B276" s="231"/>
      <c r="C276" s="232"/>
      <c r="D276" s="222" t="s">
        <v>148</v>
      </c>
      <c r="E276" s="233" t="s">
        <v>19</v>
      </c>
      <c r="F276" s="234" t="s">
        <v>224</v>
      </c>
      <c r="G276" s="232"/>
      <c r="H276" s="235">
        <v>5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1" t="s">
        <v>148</v>
      </c>
      <c r="AU276" s="241" t="s">
        <v>86</v>
      </c>
      <c r="AV276" s="14" t="s">
        <v>86</v>
      </c>
      <c r="AW276" s="14" t="s">
        <v>33</v>
      </c>
      <c r="AX276" s="14" t="s">
        <v>72</v>
      </c>
      <c r="AY276" s="241" t="s">
        <v>141</v>
      </c>
    </row>
    <row r="277" s="16" customFormat="1">
      <c r="A277" s="16"/>
      <c r="B277" s="253"/>
      <c r="C277" s="254"/>
      <c r="D277" s="222" t="s">
        <v>148</v>
      </c>
      <c r="E277" s="255" t="s">
        <v>19</v>
      </c>
      <c r="F277" s="256" t="s">
        <v>194</v>
      </c>
      <c r="G277" s="254"/>
      <c r="H277" s="257">
        <v>45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63" t="s">
        <v>148</v>
      </c>
      <c r="AU277" s="263" t="s">
        <v>86</v>
      </c>
      <c r="AV277" s="16" t="s">
        <v>146</v>
      </c>
      <c r="AW277" s="16" t="s">
        <v>33</v>
      </c>
      <c r="AX277" s="16" t="s">
        <v>79</v>
      </c>
      <c r="AY277" s="263" t="s">
        <v>141</v>
      </c>
    </row>
    <row r="278" s="2" customFormat="1" ht="37.8" customHeight="1">
      <c r="A278" s="40"/>
      <c r="B278" s="41"/>
      <c r="C278" s="207" t="s">
        <v>298</v>
      </c>
      <c r="D278" s="207" t="s">
        <v>143</v>
      </c>
      <c r="E278" s="208" t="s">
        <v>299</v>
      </c>
      <c r="F278" s="209" t="s">
        <v>300</v>
      </c>
      <c r="G278" s="210" t="s">
        <v>286</v>
      </c>
      <c r="H278" s="211">
        <v>1</v>
      </c>
      <c r="I278" s="212"/>
      <c r="J278" s="213">
        <f>ROUND(I278*H278,2)</f>
        <v>0</v>
      </c>
      <c r="K278" s="209" t="s">
        <v>199</v>
      </c>
      <c r="L278" s="46"/>
      <c r="M278" s="214" t="s">
        <v>19</v>
      </c>
      <c r="N278" s="215" t="s">
        <v>44</v>
      </c>
      <c r="O278" s="86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8" t="s">
        <v>146</v>
      </c>
      <c r="AT278" s="218" t="s">
        <v>143</v>
      </c>
      <c r="AU278" s="218" t="s">
        <v>86</v>
      </c>
      <c r="AY278" s="19" t="s">
        <v>141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9" t="s">
        <v>86</v>
      </c>
      <c r="BK278" s="219">
        <f>ROUND(I278*H278,2)</f>
        <v>0</v>
      </c>
      <c r="BL278" s="19" t="s">
        <v>146</v>
      </c>
      <c r="BM278" s="218" t="s">
        <v>301</v>
      </c>
    </row>
    <row r="279" s="2" customFormat="1">
      <c r="A279" s="40"/>
      <c r="B279" s="41"/>
      <c r="C279" s="42"/>
      <c r="D279" s="264" t="s">
        <v>201</v>
      </c>
      <c r="E279" s="42"/>
      <c r="F279" s="265" t="s">
        <v>302</v>
      </c>
      <c r="G279" s="42"/>
      <c r="H279" s="42"/>
      <c r="I279" s="266"/>
      <c r="J279" s="42"/>
      <c r="K279" s="42"/>
      <c r="L279" s="46"/>
      <c r="M279" s="267"/>
      <c r="N279" s="268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201</v>
      </c>
      <c r="AU279" s="19" t="s">
        <v>86</v>
      </c>
    </row>
    <row r="280" s="13" customFormat="1">
      <c r="A280" s="13"/>
      <c r="B280" s="220"/>
      <c r="C280" s="221"/>
      <c r="D280" s="222" t="s">
        <v>148</v>
      </c>
      <c r="E280" s="223" t="s">
        <v>19</v>
      </c>
      <c r="F280" s="224" t="s">
        <v>289</v>
      </c>
      <c r="G280" s="221"/>
      <c r="H280" s="223" t="s">
        <v>19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0" t="s">
        <v>148</v>
      </c>
      <c r="AU280" s="230" t="s">
        <v>86</v>
      </c>
      <c r="AV280" s="13" t="s">
        <v>79</v>
      </c>
      <c r="AW280" s="13" t="s">
        <v>33</v>
      </c>
      <c r="AX280" s="13" t="s">
        <v>72</v>
      </c>
      <c r="AY280" s="230" t="s">
        <v>141</v>
      </c>
    </row>
    <row r="281" s="13" customFormat="1">
      <c r="A281" s="13"/>
      <c r="B281" s="220"/>
      <c r="C281" s="221"/>
      <c r="D281" s="222" t="s">
        <v>148</v>
      </c>
      <c r="E281" s="223" t="s">
        <v>19</v>
      </c>
      <c r="F281" s="224" t="s">
        <v>290</v>
      </c>
      <c r="G281" s="221"/>
      <c r="H281" s="223" t="s">
        <v>19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148</v>
      </c>
      <c r="AU281" s="230" t="s">
        <v>86</v>
      </c>
      <c r="AV281" s="13" t="s">
        <v>79</v>
      </c>
      <c r="AW281" s="13" t="s">
        <v>33</v>
      </c>
      <c r="AX281" s="13" t="s">
        <v>72</v>
      </c>
      <c r="AY281" s="230" t="s">
        <v>141</v>
      </c>
    </row>
    <row r="282" s="13" customFormat="1">
      <c r="A282" s="13"/>
      <c r="B282" s="220"/>
      <c r="C282" s="221"/>
      <c r="D282" s="222" t="s">
        <v>148</v>
      </c>
      <c r="E282" s="223" t="s">
        <v>19</v>
      </c>
      <c r="F282" s="224" t="s">
        <v>297</v>
      </c>
      <c r="G282" s="221"/>
      <c r="H282" s="223" t="s">
        <v>19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0" t="s">
        <v>148</v>
      </c>
      <c r="AU282" s="230" t="s">
        <v>86</v>
      </c>
      <c r="AV282" s="13" t="s">
        <v>79</v>
      </c>
      <c r="AW282" s="13" t="s">
        <v>33</v>
      </c>
      <c r="AX282" s="13" t="s">
        <v>72</v>
      </c>
      <c r="AY282" s="230" t="s">
        <v>141</v>
      </c>
    </row>
    <row r="283" s="14" customFormat="1">
      <c r="A283" s="14"/>
      <c r="B283" s="231"/>
      <c r="C283" s="232"/>
      <c r="D283" s="222" t="s">
        <v>148</v>
      </c>
      <c r="E283" s="233" t="s">
        <v>19</v>
      </c>
      <c r="F283" s="234" t="s">
        <v>79</v>
      </c>
      <c r="G283" s="232"/>
      <c r="H283" s="235">
        <v>1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1" t="s">
        <v>148</v>
      </c>
      <c r="AU283" s="241" t="s">
        <v>86</v>
      </c>
      <c r="AV283" s="14" t="s">
        <v>86</v>
      </c>
      <c r="AW283" s="14" t="s">
        <v>33</v>
      </c>
      <c r="AX283" s="14" t="s">
        <v>72</v>
      </c>
      <c r="AY283" s="241" t="s">
        <v>141</v>
      </c>
    </row>
    <row r="284" s="16" customFormat="1">
      <c r="A284" s="16"/>
      <c r="B284" s="253"/>
      <c r="C284" s="254"/>
      <c r="D284" s="222" t="s">
        <v>148</v>
      </c>
      <c r="E284" s="255" t="s">
        <v>19</v>
      </c>
      <c r="F284" s="256" t="s">
        <v>194</v>
      </c>
      <c r="G284" s="254"/>
      <c r="H284" s="257">
        <v>1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63" t="s">
        <v>148</v>
      </c>
      <c r="AU284" s="263" t="s">
        <v>86</v>
      </c>
      <c r="AV284" s="16" t="s">
        <v>146</v>
      </c>
      <c r="AW284" s="16" t="s">
        <v>33</v>
      </c>
      <c r="AX284" s="16" t="s">
        <v>79</v>
      </c>
      <c r="AY284" s="263" t="s">
        <v>141</v>
      </c>
    </row>
    <row r="285" s="2" customFormat="1" ht="16.5" customHeight="1">
      <c r="A285" s="40"/>
      <c r="B285" s="41"/>
      <c r="C285" s="207" t="s">
        <v>303</v>
      </c>
      <c r="D285" s="207" t="s">
        <v>143</v>
      </c>
      <c r="E285" s="208" t="s">
        <v>304</v>
      </c>
      <c r="F285" s="209" t="s">
        <v>305</v>
      </c>
      <c r="G285" s="210" t="s">
        <v>216</v>
      </c>
      <c r="H285" s="211">
        <v>1.3500000000000001</v>
      </c>
      <c r="I285" s="212"/>
      <c r="J285" s="213">
        <f>ROUND(I285*H285,2)</f>
        <v>0</v>
      </c>
      <c r="K285" s="209" t="s">
        <v>199</v>
      </c>
      <c r="L285" s="46"/>
      <c r="M285" s="214" t="s">
        <v>19</v>
      </c>
      <c r="N285" s="215" t="s">
        <v>44</v>
      </c>
      <c r="O285" s="86"/>
      <c r="P285" s="216">
        <f>O285*H285</f>
        <v>0</v>
      </c>
      <c r="Q285" s="216">
        <v>2.6446800000000001</v>
      </c>
      <c r="R285" s="216">
        <f>Q285*H285</f>
        <v>3.5703180000000003</v>
      </c>
      <c r="S285" s="216">
        <v>0</v>
      </c>
      <c r="T285" s="21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8" t="s">
        <v>146</v>
      </c>
      <c r="AT285" s="218" t="s">
        <v>143</v>
      </c>
      <c r="AU285" s="218" t="s">
        <v>86</v>
      </c>
      <c r="AY285" s="19" t="s">
        <v>141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86</v>
      </c>
      <c r="BK285" s="219">
        <f>ROUND(I285*H285,2)</f>
        <v>0</v>
      </c>
      <c r="BL285" s="19" t="s">
        <v>146</v>
      </c>
      <c r="BM285" s="218" t="s">
        <v>306</v>
      </c>
    </row>
    <row r="286" s="2" customFormat="1">
      <c r="A286" s="40"/>
      <c r="B286" s="41"/>
      <c r="C286" s="42"/>
      <c r="D286" s="264" t="s">
        <v>201</v>
      </c>
      <c r="E286" s="42"/>
      <c r="F286" s="265" t="s">
        <v>307</v>
      </c>
      <c r="G286" s="42"/>
      <c r="H286" s="42"/>
      <c r="I286" s="266"/>
      <c r="J286" s="42"/>
      <c r="K286" s="42"/>
      <c r="L286" s="46"/>
      <c r="M286" s="267"/>
      <c r="N286" s="268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201</v>
      </c>
      <c r="AU286" s="19" t="s">
        <v>86</v>
      </c>
    </row>
    <row r="287" s="13" customFormat="1">
      <c r="A287" s="13"/>
      <c r="B287" s="220"/>
      <c r="C287" s="221"/>
      <c r="D287" s="222" t="s">
        <v>148</v>
      </c>
      <c r="E287" s="223" t="s">
        <v>19</v>
      </c>
      <c r="F287" s="224" t="s">
        <v>308</v>
      </c>
      <c r="G287" s="221"/>
      <c r="H287" s="223" t="s">
        <v>19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0" t="s">
        <v>148</v>
      </c>
      <c r="AU287" s="230" t="s">
        <v>86</v>
      </c>
      <c r="AV287" s="13" t="s">
        <v>79</v>
      </c>
      <c r="AW287" s="13" t="s">
        <v>33</v>
      </c>
      <c r="AX287" s="13" t="s">
        <v>72</v>
      </c>
      <c r="AY287" s="230" t="s">
        <v>141</v>
      </c>
    </row>
    <row r="288" s="13" customFormat="1">
      <c r="A288" s="13"/>
      <c r="B288" s="220"/>
      <c r="C288" s="221"/>
      <c r="D288" s="222" t="s">
        <v>148</v>
      </c>
      <c r="E288" s="223" t="s">
        <v>19</v>
      </c>
      <c r="F288" s="224" t="s">
        <v>291</v>
      </c>
      <c r="G288" s="221"/>
      <c r="H288" s="223" t="s">
        <v>19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0" t="s">
        <v>148</v>
      </c>
      <c r="AU288" s="230" t="s">
        <v>86</v>
      </c>
      <c r="AV288" s="13" t="s">
        <v>79</v>
      </c>
      <c r="AW288" s="13" t="s">
        <v>33</v>
      </c>
      <c r="AX288" s="13" t="s">
        <v>72</v>
      </c>
      <c r="AY288" s="230" t="s">
        <v>141</v>
      </c>
    </row>
    <row r="289" s="14" customFormat="1">
      <c r="A289" s="14"/>
      <c r="B289" s="231"/>
      <c r="C289" s="232"/>
      <c r="D289" s="222" t="s">
        <v>148</v>
      </c>
      <c r="E289" s="233" t="s">
        <v>19</v>
      </c>
      <c r="F289" s="234" t="s">
        <v>309</v>
      </c>
      <c r="G289" s="232"/>
      <c r="H289" s="235">
        <v>0.33000000000000002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1" t="s">
        <v>148</v>
      </c>
      <c r="AU289" s="241" t="s">
        <v>86</v>
      </c>
      <c r="AV289" s="14" t="s">
        <v>86</v>
      </c>
      <c r="AW289" s="14" t="s">
        <v>33</v>
      </c>
      <c r="AX289" s="14" t="s">
        <v>72</v>
      </c>
      <c r="AY289" s="241" t="s">
        <v>141</v>
      </c>
    </row>
    <row r="290" s="13" customFormat="1">
      <c r="A290" s="13"/>
      <c r="B290" s="220"/>
      <c r="C290" s="221"/>
      <c r="D290" s="222" t="s">
        <v>148</v>
      </c>
      <c r="E290" s="223" t="s">
        <v>19</v>
      </c>
      <c r="F290" s="224" t="s">
        <v>292</v>
      </c>
      <c r="G290" s="221"/>
      <c r="H290" s="223" t="s">
        <v>19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0" t="s">
        <v>148</v>
      </c>
      <c r="AU290" s="230" t="s">
        <v>86</v>
      </c>
      <c r="AV290" s="13" t="s">
        <v>79</v>
      </c>
      <c r="AW290" s="13" t="s">
        <v>33</v>
      </c>
      <c r="AX290" s="13" t="s">
        <v>72</v>
      </c>
      <c r="AY290" s="230" t="s">
        <v>141</v>
      </c>
    </row>
    <row r="291" s="14" customFormat="1">
      <c r="A291" s="14"/>
      <c r="B291" s="231"/>
      <c r="C291" s="232"/>
      <c r="D291" s="222" t="s">
        <v>148</v>
      </c>
      <c r="E291" s="233" t="s">
        <v>19</v>
      </c>
      <c r="F291" s="234" t="s">
        <v>310</v>
      </c>
      <c r="G291" s="232"/>
      <c r="H291" s="235">
        <v>0.14999999999999999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1" t="s">
        <v>148</v>
      </c>
      <c r="AU291" s="241" t="s">
        <v>86</v>
      </c>
      <c r="AV291" s="14" t="s">
        <v>86</v>
      </c>
      <c r="AW291" s="14" t="s">
        <v>33</v>
      </c>
      <c r="AX291" s="14" t="s">
        <v>72</v>
      </c>
      <c r="AY291" s="241" t="s">
        <v>141</v>
      </c>
    </row>
    <row r="292" s="13" customFormat="1">
      <c r="A292" s="13"/>
      <c r="B292" s="220"/>
      <c r="C292" s="221"/>
      <c r="D292" s="222" t="s">
        <v>148</v>
      </c>
      <c r="E292" s="223" t="s">
        <v>19</v>
      </c>
      <c r="F292" s="224" t="s">
        <v>293</v>
      </c>
      <c r="G292" s="221"/>
      <c r="H292" s="223" t="s">
        <v>19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0" t="s">
        <v>148</v>
      </c>
      <c r="AU292" s="230" t="s">
        <v>86</v>
      </c>
      <c r="AV292" s="13" t="s">
        <v>79</v>
      </c>
      <c r="AW292" s="13" t="s">
        <v>33</v>
      </c>
      <c r="AX292" s="13" t="s">
        <v>72</v>
      </c>
      <c r="AY292" s="230" t="s">
        <v>141</v>
      </c>
    </row>
    <row r="293" s="14" customFormat="1">
      <c r="A293" s="14"/>
      <c r="B293" s="231"/>
      <c r="C293" s="232"/>
      <c r="D293" s="222" t="s">
        <v>148</v>
      </c>
      <c r="E293" s="233" t="s">
        <v>19</v>
      </c>
      <c r="F293" s="234" t="s">
        <v>311</v>
      </c>
      <c r="G293" s="232"/>
      <c r="H293" s="235">
        <v>0.23999999999999999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1" t="s">
        <v>148</v>
      </c>
      <c r="AU293" s="241" t="s">
        <v>86</v>
      </c>
      <c r="AV293" s="14" t="s">
        <v>86</v>
      </c>
      <c r="AW293" s="14" t="s">
        <v>33</v>
      </c>
      <c r="AX293" s="14" t="s">
        <v>72</v>
      </c>
      <c r="AY293" s="241" t="s">
        <v>141</v>
      </c>
    </row>
    <row r="294" s="13" customFormat="1">
      <c r="A294" s="13"/>
      <c r="B294" s="220"/>
      <c r="C294" s="221"/>
      <c r="D294" s="222" t="s">
        <v>148</v>
      </c>
      <c r="E294" s="223" t="s">
        <v>19</v>
      </c>
      <c r="F294" s="224" t="s">
        <v>295</v>
      </c>
      <c r="G294" s="221"/>
      <c r="H294" s="223" t="s">
        <v>19</v>
      </c>
      <c r="I294" s="225"/>
      <c r="J294" s="221"/>
      <c r="K294" s="221"/>
      <c r="L294" s="226"/>
      <c r="M294" s="227"/>
      <c r="N294" s="228"/>
      <c r="O294" s="228"/>
      <c r="P294" s="228"/>
      <c r="Q294" s="228"/>
      <c r="R294" s="228"/>
      <c r="S294" s="228"/>
      <c r="T294" s="22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0" t="s">
        <v>148</v>
      </c>
      <c r="AU294" s="230" t="s">
        <v>86</v>
      </c>
      <c r="AV294" s="13" t="s">
        <v>79</v>
      </c>
      <c r="AW294" s="13" t="s">
        <v>33</v>
      </c>
      <c r="AX294" s="13" t="s">
        <v>72</v>
      </c>
      <c r="AY294" s="230" t="s">
        <v>141</v>
      </c>
    </row>
    <row r="295" s="14" customFormat="1">
      <c r="A295" s="14"/>
      <c r="B295" s="231"/>
      <c r="C295" s="232"/>
      <c r="D295" s="222" t="s">
        <v>148</v>
      </c>
      <c r="E295" s="233" t="s">
        <v>19</v>
      </c>
      <c r="F295" s="234" t="s">
        <v>311</v>
      </c>
      <c r="G295" s="232"/>
      <c r="H295" s="235">
        <v>0.23999999999999999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1" t="s">
        <v>148</v>
      </c>
      <c r="AU295" s="241" t="s">
        <v>86</v>
      </c>
      <c r="AV295" s="14" t="s">
        <v>86</v>
      </c>
      <c r="AW295" s="14" t="s">
        <v>33</v>
      </c>
      <c r="AX295" s="14" t="s">
        <v>72</v>
      </c>
      <c r="AY295" s="241" t="s">
        <v>141</v>
      </c>
    </row>
    <row r="296" s="13" customFormat="1">
      <c r="A296" s="13"/>
      <c r="B296" s="220"/>
      <c r="C296" s="221"/>
      <c r="D296" s="222" t="s">
        <v>148</v>
      </c>
      <c r="E296" s="223" t="s">
        <v>19</v>
      </c>
      <c r="F296" s="224" t="s">
        <v>296</v>
      </c>
      <c r="G296" s="221"/>
      <c r="H296" s="223" t="s">
        <v>19</v>
      </c>
      <c r="I296" s="225"/>
      <c r="J296" s="221"/>
      <c r="K296" s="221"/>
      <c r="L296" s="226"/>
      <c r="M296" s="227"/>
      <c r="N296" s="228"/>
      <c r="O296" s="228"/>
      <c r="P296" s="228"/>
      <c r="Q296" s="228"/>
      <c r="R296" s="228"/>
      <c r="S296" s="228"/>
      <c r="T296" s="22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0" t="s">
        <v>148</v>
      </c>
      <c r="AU296" s="230" t="s">
        <v>86</v>
      </c>
      <c r="AV296" s="13" t="s">
        <v>79</v>
      </c>
      <c r="AW296" s="13" t="s">
        <v>33</v>
      </c>
      <c r="AX296" s="13" t="s">
        <v>72</v>
      </c>
      <c r="AY296" s="230" t="s">
        <v>141</v>
      </c>
    </row>
    <row r="297" s="14" customFormat="1">
      <c r="A297" s="14"/>
      <c r="B297" s="231"/>
      <c r="C297" s="232"/>
      <c r="D297" s="222" t="s">
        <v>148</v>
      </c>
      <c r="E297" s="233" t="s">
        <v>19</v>
      </c>
      <c r="F297" s="234" t="s">
        <v>311</v>
      </c>
      <c r="G297" s="232"/>
      <c r="H297" s="235">
        <v>0.23999999999999999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1" t="s">
        <v>148</v>
      </c>
      <c r="AU297" s="241" t="s">
        <v>86</v>
      </c>
      <c r="AV297" s="14" t="s">
        <v>86</v>
      </c>
      <c r="AW297" s="14" t="s">
        <v>33</v>
      </c>
      <c r="AX297" s="14" t="s">
        <v>72</v>
      </c>
      <c r="AY297" s="241" t="s">
        <v>141</v>
      </c>
    </row>
    <row r="298" s="13" customFormat="1">
      <c r="A298" s="13"/>
      <c r="B298" s="220"/>
      <c r="C298" s="221"/>
      <c r="D298" s="222" t="s">
        <v>148</v>
      </c>
      <c r="E298" s="223" t="s">
        <v>19</v>
      </c>
      <c r="F298" s="224" t="s">
        <v>297</v>
      </c>
      <c r="G298" s="221"/>
      <c r="H298" s="223" t="s">
        <v>19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148</v>
      </c>
      <c r="AU298" s="230" t="s">
        <v>86</v>
      </c>
      <c r="AV298" s="13" t="s">
        <v>79</v>
      </c>
      <c r="AW298" s="13" t="s">
        <v>33</v>
      </c>
      <c r="AX298" s="13" t="s">
        <v>72</v>
      </c>
      <c r="AY298" s="230" t="s">
        <v>141</v>
      </c>
    </row>
    <row r="299" s="14" customFormat="1">
      <c r="A299" s="14"/>
      <c r="B299" s="231"/>
      <c r="C299" s="232"/>
      <c r="D299" s="222" t="s">
        <v>148</v>
      </c>
      <c r="E299" s="233" t="s">
        <v>19</v>
      </c>
      <c r="F299" s="234" t="s">
        <v>310</v>
      </c>
      <c r="G299" s="232"/>
      <c r="H299" s="235">
        <v>0.14999999999999999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1" t="s">
        <v>148</v>
      </c>
      <c r="AU299" s="241" t="s">
        <v>86</v>
      </c>
      <c r="AV299" s="14" t="s">
        <v>86</v>
      </c>
      <c r="AW299" s="14" t="s">
        <v>33</v>
      </c>
      <c r="AX299" s="14" t="s">
        <v>72</v>
      </c>
      <c r="AY299" s="241" t="s">
        <v>141</v>
      </c>
    </row>
    <row r="300" s="16" customFormat="1">
      <c r="A300" s="16"/>
      <c r="B300" s="253"/>
      <c r="C300" s="254"/>
      <c r="D300" s="222" t="s">
        <v>148</v>
      </c>
      <c r="E300" s="255" t="s">
        <v>19</v>
      </c>
      <c r="F300" s="256" t="s">
        <v>194</v>
      </c>
      <c r="G300" s="254"/>
      <c r="H300" s="257">
        <v>1.3499999999999999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63" t="s">
        <v>148</v>
      </c>
      <c r="AU300" s="263" t="s">
        <v>86</v>
      </c>
      <c r="AV300" s="16" t="s">
        <v>146</v>
      </c>
      <c r="AW300" s="16" t="s">
        <v>33</v>
      </c>
      <c r="AX300" s="16" t="s">
        <v>79</v>
      </c>
      <c r="AY300" s="263" t="s">
        <v>141</v>
      </c>
    </row>
    <row r="301" s="12" customFormat="1" ht="22.8" customHeight="1">
      <c r="A301" s="12"/>
      <c r="B301" s="191"/>
      <c r="C301" s="192"/>
      <c r="D301" s="193" t="s">
        <v>71</v>
      </c>
      <c r="E301" s="205" t="s">
        <v>146</v>
      </c>
      <c r="F301" s="205" t="s">
        <v>312</v>
      </c>
      <c r="G301" s="192"/>
      <c r="H301" s="192"/>
      <c r="I301" s="195"/>
      <c r="J301" s="206">
        <f>BK301</f>
        <v>0</v>
      </c>
      <c r="K301" s="192"/>
      <c r="L301" s="197"/>
      <c r="M301" s="198"/>
      <c r="N301" s="199"/>
      <c r="O301" s="199"/>
      <c r="P301" s="200">
        <f>SUM(P302:P396)</f>
        <v>0</v>
      </c>
      <c r="Q301" s="199"/>
      <c r="R301" s="200">
        <f>SUM(R302:R396)</f>
        <v>54.226585849999999</v>
      </c>
      <c r="S301" s="199"/>
      <c r="T301" s="201">
        <f>SUM(T302:T396)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2" t="s">
        <v>79</v>
      </c>
      <c r="AT301" s="203" t="s">
        <v>71</v>
      </c>
      <c r="AU301" s="203" t="s">
        <v>79</v>
      </c>
      <c r="AY301" s="202" t="s">
        <v>141</v>
      </c>
      <c r="BK301" s="204">
        <f>SUM(BK302:BK396)</f>
        <v>0</v>
      </c>
    </row>
    <row r="302" s="2" customFormat="1" ht="37.8" customHeight="1">
      <c r="A302" s="40"/>
      <c r="B302" s="41"/>
      <c r="C302" s="207" t="s">
        <v>313</v>
      </c>
      <c r="D302" s="207" t="s">
        <v>143</v>
      </c>
      <c r="E302" s="208" t="s">
        <v>314</v>
      </c>
      <c r="F302" s="209" t="s">
        <v>315</v>
      </c>
      <c r="G302" s="210" t="s">
        <v>216</v>
      </c>
      <c r="H302" s="211">
        <v>12.736000000000001</v>
      </c>
      <c r="I302" s="212"/>
      <c r="J302" s="213">
        <f>ROUND(I302*H302,2)</f>
        <v>0</v>
      </c>
      <c r="K302" s="209" t="s">
        <v>199</v>
      </c>
      <c r="L302" s="46"/>
      <c r="M302" s="214" t="s">
        <v>19</v>
      </c>
      <c r="N302" s="215" t="s">
        <v>44</v>
      </c>
      <c r="O302" s="86"/>
      <c r="P302" s="216">
        <f>O302*H302</f>
        <v>0</v>
      </c>
      <c r="Q302" s="216">
        <v>2.5019499999999999</v>
      </c>
      <c r="R302" s="216">
        <f>Q302*H302</f>
        <v>31.864835200000002</v>
      </c>
      <c r="S302" s="216">
        <v>0</v>
      </c>
      <c r="T302" s="21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8" t="s">
        <v>146</v>
      </c>
      <c r="AT302" s="218" t="s">
        <v>143</v>
      </c>
      <c r="AU302" s="218" t="s">
        <v>86</v>
      </c>
      <c r="AY302" s="19" t="s">
        <v>141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86</v>
      </c>
      <c r="BK302" s="219">
        <f>ROUND(I302*H302,2)</f>
        <v>0</v>
      </c>
      <c r="BL302" s="19" t="s">
        <v>146</v>
      </c>
      <c r="BM302" s="218" t="s">
        <v>316</v>
      </c>
    </row>
    <row r="303" s="2" customFormat="1">
      <c r="A303" s="40"/>
      <c r="B303" s="41"/>
      <c r="C303" s="42"/>
      <c r="D303" s="264" t="s">
        <v>201</v>
      </c>
      <c r="E303" s="42"/>
      <c r="F303" s="265" t="s">
        <v>317</v>
      </c>
      <c r="G303" s="42"/>
      <c r="H303" s="42"/>
      <c r="I303" s="266"/>
      <c r="J303" s="42"/>
      <c r="K303" s="42"/>
      <c r="L303" s="46"/>
      <c r="M303" s="267"/>
      <c r="N303" s="268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201</v>
      </c>
      <c r="AU303" s="19" t="s">
        <v>86</v>
      </c>
    </row>
    <row r="304" s="2" customFormat="1">
      <c r="A304" s="40"/>
      <c r="B304" s="41"/>
      <c r="C304" s="42"/>
      <c r="D304" s="222" t="s">
        <v>318</v>
      </c>
      <c r="E304" s="42"/>
      <c r="F304" s="279" t="s">
        <v>319</v>
      </c>
      <c r="G304" s="42"/>
      <c r="H304" s="42"/>
      <c r="I304" s="266"/>
      <c r="J304" s="42"/>
      <c r="K304" s="42"/>
      <c r="L304" s="46"/>
      <c r="M304" s="267"/>
      <c r="N304" s="268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318</v>
      </c>
      <c r="AU304" s="19" t="s">
        <v>86</v>
      </c>
    </row>
    <row r="305" s="13" customFormat="1">
      <c r="A305" s="13"/>
      <c r="B305" s="220"/>
      <c r="C305" s="221"/>
      <c r="D305" s="222" t="s">
        <v>148</v>
      </c>
      <c r="E305" s="223" t="s">
        <v>19</v>
      </c>
      <c r="F305" s="224" t="s">
        <v>150</v>
      </c>
      <c r="G305" s="221"/>
      <c r="H305" s="223" t="s">
        <v>19</v>
      </c>
      <c r="I305" s="225"/>
      <c r="J305" s="221"/>
      <c r="K305" s="221"/>
      <c r="L305" s="226"/>
      <c r="M305" s="227"/>
      <c r="N305" s="228"/>
      <c r="O305" s="228"/>
      <c r="P305" s="228"/>
      <c r="Q305" s="228"/>
      <c r="R305" s="228"/>
      <c r="S305" s="228"/>
      <c r="T305" s="22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0" t="s">
        <v>148</v>
      </c>
      <c r="AU305" s="230" t="s">
        <v>86</v>
      </c>
      <c r="AV305" s="13" t="s">
        <v>79</v>
      </c>
      <c r="AW305" s="13" t="s">
        <v>33</v>
      </c>
      <c r="AX305" s="13" t="s">
        <v>72</v>
      </c>
      <c r="AY305" s="230" t="s">
        <v>141</v>
      </c>
    </row>
    <row r="306" s="13" customFormat="1">
      <c r="A306" s="13"/>
      <c r="B306" s="220"/>
      <c r="C306" s="221"/>
      <c r="D306" s="222" t="s">
        <v>148</v>
      </c>
      <c r="E306" s="223" t="s">
        <v>19</v>
      </c>
      <c r="F306" s="224" t="s">
        <v>151</v>
      </c>
      <c r="G306" s="221"/>
      <c r="H306" s="223" t="s">
        <v>19</v>
      </c>
      <c r="I306" s="225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0" t="s">
        <v>148</v>
      </c>
      <c r="AU306" s="230" t="s">
        <v>86</v>
      </c>
      <c r="AV306" s="13" t="s">
        <v>79</v>
      </c>
      <c r="AW306" s="13" t="s">
        <v>33</v>
      </c>
      <c r="AX306" s="13" t="s">
        <v>72</v>
      </c>
      <c r="AY306" s="230" t="s">
        <v>141</v>
      </c>
    </row>
    <row r="307" s="13" customFormat="1">
      <c r="A307" s="13"/>
      <c r="B307" s="220"/>
      <c r="C307" s="221"/>
      <c r="D307" s="222" t="s">
        <v>148</v>
      </c>
      <c r="E307" s="223" t="s">
        <v>19</v>
      </c>
      <c r="F307" s="224" t="s">
        <v>320</v>
      </c>
      <c r="G307" s="221"/>
      <c r="H307" s="223" t="s">
        <v>19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148</v>
      </c>
      <c r="AU307" s="230" t="s">
        <v>86</v>
      </c>
      <c r="AV307" s="13" t="s">
        <v>79</v>
      </c>
      <c r="AW307" s="13" t="s">
        <v>33</v>
      </c>
      <c r="AX307" s="13" t="s">
        <v>72</v>
      </c>
      <c r="AY307" s="230" t="s">
        <v>141</v>
      </c>
    </row>
    <row r="308" s="14" customFormat="1">
      <c r="A308" s="14"/>
      <c r="B308" s="231"/>
      <c r="C308" s="232"/>
      <c r="D308" s="222" t="s">
        <v>148</v>
      </c>
      <c r="E308" s="233" t="s">
        <v>19</v>
      </c>
      <c r="F308" s="234" t="s">
        <v>321</v>
      </c>
      <c r="G308" s="232"/>
      <c r="H308" s="235">
        <v>6.9119999999999999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1" t="s">
        <v>148</v>
      </c>
      <c r="AU308" s="241" t="s">
        <v>86</v>
      </c>
      <c r="AV308" s="14" t="s">
        <v>86</v>
      </c>
      <c r="AW308" s="14" t="s">
        <v>33</v>
      </c>
      <c r="AX308" s="14" t="s">
        <v>72</v>
      </c>
      <c r="AY308" s="241" t="s">
        <v>141</v>
      </c>
    </row>
    <row r="309" s="13" customFormat="1">
      <c r="A309" s="13"/>
      <c r="B309" s="220"/>
      <c r="C309" s="221"/>
      <c r="D309" s="222" t="s">
        <v>148</v>
      </c>
      <c r="E309" s="223" t="s">
        <v>19</v>
      </c>
      <c r="F309" s="224" t="s">
        <v>322</v>
      </c>
      <c r="G309" s="221"/>
      <c r="H309" s="223" t="s">
        <v>19</v>
      </c>
      <c r="I309" s="225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148</v>
      </c>
      <c r="AU309" s="230" t="s">
        <v>86</v>
      </c>
      <c r="AV309" s="13" t="s">
        <v>79</v>
      </c>
      <c r="AW309" s="13" t="s">
        <v>33</v>
      </c>
      <c r="AX309" s="13" t="s">
        <v>72</v>
      </c>
      <c r="AY309" s="230" t="s">
        <v>141</v>
      </c>
    </row>
    <row r="310" s="13" customFormat="1">
      <c r="A310" s="13"/>
      <c r="B310" s="220"/>
      <c r="C310" s="221"/>
      <c r="D310" s="222" t="s">
        <v>148</v>
      </c>
      <c r="E310" s="223" t="s">
        <v>19</v>
      </c>
      <c r="F310" s="224" t="s">
        <v>275</v>
      </c>
      <c r="G310" s="221"/>
      <c r="H310" s="223" t="s">
        <v>19</v>
      </c>
      <c r="I310" s="225"/>
      <c r="J310" s="221"/>
      <c r="K310" s="221"/>
      <c r="L310" s="226"/>
      <c r="M310" s="227"/>
      <c r="N310" s="228"/>
      <c r="O310" s="228"/>
      <c r="P310" s="228"/>
      <c r="Q310" s="228"/>
      <c r="R310" s="228"/>
      <c r="S310" s="228"/>
      <c r="T310" s="22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0" t="s">
        <v>148</v>
      </c>
      <c r="AU310" s="230" t="s">
        <v>86</v>
      </c>
      <c r="AV310" s="13" t="s">
        <v>79</v>
      </c>
      <c r="AW310" s="13" t="s">
        <v>33</v>
      </c>
      <c r="AX310" s="13" t="s">
        <v>72</v>
      </c>
      <c r="AY310" s="230" t="s">
        <v>141</v>
      </c>
    </row>
    <row r="311" s="13" customFormat="1">
      <c r="A311" s="13"/>
      <c r="B311" s="220"/>
      <c r="C311" s="221"/>
      <c r="D311" s="222" t="s">
        <v>148</v>
      </c>
      <c r="E311" s="223" t="s">
        <v>19</v>
      </c>
      <c r="F311" s="224" t="s">
        <v>276</v>
      </c>
      <c r="G311" s="221"/>
      <c r="H311" s="223" t="s">
        <v>19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148</v>
      </c>
      <c r="AU311" s="230" t="s">
        <v>86</v>
      </c>
      <c r="AV311" s="13" t="s">
        <v>79</v>
      </c>
      <c r="AW311" s="13" t="s">
        <v>33</v>
      </c>
      <c r="AX311" s="13" t="s">
        <v>72</v>
      </c>
      <c r="AY311" s="230" t="s">
        <v>141</v>
      </c>
    </row>
    <row r="312" s="14" customFormat="1">
      <c r="A312" s="14"/>
      <c r="B312" s="231"/>
      <c r="C312" s="232"/>
      <c r="D312" s="222" t="s">
        <v>148</v>
      </c>
      <c r="E312" s="233" t="s">
        <v>19</v>
      </c>
      <c r="F312" s="234" t="s">
        <v>323</v>
      </c>
      <c r="G312" s="232"/>
      <c r="H312" s="235">
        <v>1.0760000000000001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1" t="s">
        <v>148</v>
      </c>
      <c r="AU312" s="241" t="s">
        <v>86</v>
      </c>
      <c r="AV312" s="14" t="s">
        <v>86</v>
      </c>
      <c r="AW312" s="14" t="s">
        <v>33</v>
      </c>
      <c r="AX312" s="14" t="s">
        <v>72</v>
      </c>
      <c r="AY312" s="241" t="s">
        <v>141</v>
      </c>
    </row>
    <row r="313" s="13" customFormat="1">
      <c r="A313" s="13"/>
      <c r="B313" s="220"/>
      <c r="C313" s="221"/>
      <c r="D313" s="222" t="s">
        <v>148</v>
      </c>
      <c r="E313" s="223" t="s">
        <v>19</v>
      </c>
      <c r="F313" s="224" t="s">
        <v>278</v>
      </c>
      <c r="G313" s="221"/>
      <c r="H313" s="223" t="s">
        <v>19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0" t="s">
        <v>148</v>
      </c>
      <c r="AU313" s="230" t="s">
        <v>86</v>
      </c>
      <c r="AV313" s="13" t="s">
        <v>79</v>
      </c>
      <c r="AW313" s="13" t="s">
        <v>33</v>
      </c>
      <c r="AX313" s="13" t="s">
        <v>72</v>
      </c>
      <c r="AY313" s="230" t="s">
        <v>141</v>
      </c>
    </row>
    <row r="314" s="14" customFormat="1">
      <c r="A314" s="14"/>
      <c r="B314" s="231"/>
      <c r="C314" s="232"/>
      <c r="D314" s="222" t="s">
        <v>148</v>
      </c>
      <c r="E314" s="233" t="s">
        <v>19</v>
      </c>
      <c r="F314" s="234" t="s">
        <v>324</v>
      </c>
      <c r="G314" s="232"/>
      <c r="H314" s="235">
        <v>1.248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1" t="s">
        <v>148</v>
      </c>
      <c r="AU314" s="241" t="s">
        <v>86</v>
      </c>
      <c r="AV314" s="14" t="s">
        <v>86</v>
      </c>
      <c r="AW314" s="14" t="s">
        <v>33</v>
      </c>
      <c r="AX314" s="14" t="s">
        <v>72</v>
      </c>
      <c r="AY314" s="241" t="s">
        <v>141</v>
      </c>
    </row>
    <row r="315" s="13" customFormat="1">
      <c r="A315" s="13"/>
      <c r="B315" s="220"/>
      <c r="C315" s="221"/>
      <c r="D315" s="222" t="s">
        <v>148</v>
      </c>
      <c r="E315" s="223" t="s">
        <v>19</v>
      </c>
      <c r="F315" s="224" t="s">
        <v>280</v>
      </c>
      <c r="G315" s="221"/>
      <c r="H315" s="223" t="s">
        <v>19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148</v>
      </c>
      <c r="AU315" s="230" t="s">
        <v>86</v>
      </c>
      <c r="AV315" s="13" t="s">
        <v>79</v>
      </c>
      <c r="AW315" s="13" t="s">
        <v>33</v>
      </c>
      <c r="AX315" s="13" t="s">
        <v>72</v>
      </c>
      <c r="AY315" s="230" t="s">
        <v>141</v>
      </c>
    </row>
    <row r="316" s="14" customFormat="1">
      <c r="A316" s="14"/>
      <c r="B316" s="231"/>
      <c r="C316" s="232"/>
      <c r="D316" s="222" t="s">
        <v>148</v>
      </c>
      <c r="E316" s="233" t="s">
        <v>19</v>
      </c>
      <c r="F316" s="234" t="s">
        <v>325</v>
      </c>
      <c r="G316" s="232"/>
      <c r="H316" s="235">
        <v>3.5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1" t="s">
        <v>148</v>
      </c>
      <c r="AU316" s="241" t="s">
        <v>86</v>
      </c>
      <c r="AV316" s="14" t="s">
        <v>86</v>
      </c>
      <c r="AW316" s="14" t="s">
        <v>33</v>
      </c>
      <c r="AX316" s="14" t="s">
        <v>72</v>
      </c>
      <c r="AY316" s="241" t="s">
        <v>141</v>
      </c>
    </row>
    <row r="317" s="15" customFormat="1">
      <c r="A317" s="15"/>
      <c r="B317" s="242"/>
      <c r="C317" s="243"/>
      <c r="D317" s="222" t="s">
        <v>148</v>
      </c>
      <c r="E317" s="244" t="s">
        <v>96</v>
      </c>
      <c r="F317" s="245" t="s">
        <v>159</v>
      </c>
      <c r="G317" s="243"/>
      <c r="H317" s="246">
        <v>12.736000000000001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2" t="s">
        <v>148</v>
      </c>
      <c r="AU317" s="252" t="s">
        <v>86</v>
      </c>
      <c r="AV317" s="15" t="s">
        <v>160</v>
      </c>
      <c r="AW317" s="15" t="s">
        <v>33</v>
      </c>
      <c r="AX317" s="15" t="s">
        <v>72</v>
      </c>
      <c r="AY317" s="252" t="s">
        <v>141</v>
      </c>
    </row>
    <row r="318" s="16" customFormat="1">
      <c r="A318" s="16"/>
      <c r="B318" s="253"/>
      <c r="C318" s="254"/>
      <c r="D318" s="222" t="s">
        <v>148</v>
      </c>
      <c r="E318" s="255" t="s">
        <v>19</v>
      </c>
      <c r="F318" s="256" t="s">
        <v>194</v>
      </c>
      <c r="G318" s="254"/>
      <c r="H318" s="257">
        <v>12.736000000000001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63" t="s">
        <v>148</v>
      </c>
      <c r="AU318" s="263" t="s">
        <v>86</v>
      </c>
      <c r="AV318" s="16" t="s">
        <v>146</v>
      </c>
      <c r="AW318" s="16" t="s">
        <v>33</v>
      </c>
      <c r="AX318" s="16" t="s">
        <v>79</v>
      </c>
      <c r="AY318" s="263" t="s">
        <v>141</v>
      </c>
    </row>
    <row r="319" s="2" customFormat="1" ht="37.8" customHeight="1">
      <c r="A319" s="40"/>
      <c r="B319" s="41"/>
      <c r="C319" s="207" t="s">
        <v>8</v>
      </c>
      <c r="D319" s="207" t="s">
        <v>143</v>
      </c>
      <c r="E319" s="208" t="s">
        <v>326</v>
      </c>
      <c r="F319" s="209" t="s">
        <v>327</v>
      </c>
      <c r="G319" s="210" t="s">
        <v>249</v>
      </c>
      <c r="H319" s="211">
        <v>0.89200000000000002</v>
      </c>
      <c r="I319" s="212"/>
      <c r="J319" s="213">
        <f>ROUND(I319*H319,2)</f>
        <v>0</v>
      </c>
      <c r="K319" s="209" t="s">
        <v>199</v>
      </c>
      <c r="L319" s="46"/>
      <c r="M319" s="214" t="s">
        <v>19</v>
      </c>
      <c r="N319" s="215" t="s">
        <v>44</v>
      </c>
      <c r="O319" s="86"/>
      <c r="P319" s="216">
        <f>O319*H319</f>
        <v>0</v>
      </c>
      <c r="Q319" s="216">
        <v>1.0492699999999999</v>
      </c>
      <c r="R319" s="216">
        <f>Q319*H319</f>
        <v>0.93594884</v>
      </c>
      <c r="S319" s="216">
        <v>0</v>
      </c>
      <c r="T319" s="21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8" t="s">
        <v>146</v>
      </c>
      <c r="AT319" s="218" t="s">
        <v>143</v>
      </c>
      <c r="AU319" s="218" t="s">
        <v>86</v>
      </c>
      <c r="AY319" s="19" t="s">
        <v>141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86</v>
      </c>
      <c r="BK319" s="219">
        <f>ROUND(I319*H319,2)</f>
        <v>0</v>
      </c>
      <c r="BL319" s="19" t="s">
        <v>146</v>
      </c>
      <c r="BM319" s="218" t="s">
        <v>328</v>
      </c>
    </row>
    <row r="320" s="2" customFormat="1">
      <c r="A320" s="40"/>
      <c r="B320" s="41"/>
      <c r="C320" s="42"/>
      <c r="D320" s="264" t="s">
        <v>201</v>
      </c>
      <c r="E320" s="42"/>
      <c r="F320" s="265" t="s">
        <v>329</v>
      </c>
      <c r="G320" s="42"/>
      <c r="H320" s="42"/>
      <c r="I320" s="266"/>
      <c r="J320" s="42"/>
      <c r="K320" s="42"/>
      <c r="L320" s="46"/>
      <c r="M320" s="267"/>
      <c r="N320" s="268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201</v>
      </c>
      <c r="AU320" s="19" t="s">
        <v>86</v>
      </c>
    </row>
    <row r="321" s="13" customFormat="1">
      <c r="A321" s="13"/>
      <c r="B321" s="220"/>
      <c r="C321" s="221"/>
      <c r="D321" s="222" t="s">
        <v>148</v>
      </c>
      <c r="E321" s="223" t="s">
        <v>19</v>
      </c>
      <c r="F321" s="224" t="s">
        <v>151</v>
      </c>
      <c r="G321" s="221"/>
      <c r="H321" s="223" t="s">
        <v>19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148</v>
      </c>
      <c r="AU321" s="230" t="s">
        <v>86</v>
      </c>
      <c r="AV321" s="13" t="s">
        <v>79</v>
      </c>
      <c r="AW321" s="13" t="s">
        <v>33</v>
      </c>
      <c r="AX321" s="13" t="s">
        <v>72</v>
      </c>
      <c r="AY321" s="230" t="s">
        <v>141</v>
      </c>
    </row>
    <row r="322" s="13" customFormat="1">
      <c r="A322" s="13"/>
      <c r="B322" s="220"/>
      <c r="C322" s="221"/>
      <c r="D322" s="222" t="s">
        <v>148</v>
      </c>
      <c r="E322" s="223" t="s">
        <v>19</v>
      </c>
      <c r="F322" s="224" t="s">
        <v>330</v>
      </c>
      <c r="G322" s="221"/>
      <c r="H322" s="223" t="s">
        <v>19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0" t="s">
        <v>148</v>
      </c>
      <c r="AU322" s="230" t="s">
        <v>86</v>
      </c>
      <c r="AV322" s="13" t="s">
        <v>79</v>
      </c>
      <c r="AW322" s="13" t="s">
        <v>33</v>
      </c>
      <c r="AX322" s="13" t="s">
        <v>72</v>
      </c>
      <c r="AY322" s="230" t="s">
        <v>141</v>
      </c>
    </row>
    <row r="323" s="14" customFormat="1">
      <c r="A323" s="14"/>
      <c r="B323" s="231"/>
      <c r="C323" s="232"/>
      <c r="D323" s="222" t="s">
        <v>148</v>
      </c>
      <c r="E323" s="233" t="s">
        <v>19</v>
      </c>
      <c r="F323" s="234" t="s">
        <v>331</v>
      </c>
      <c r="G323" s="232"/>
      <c r="H323" s="235">
        <v>0.89200000000000002</v>
      </c>
      <c r="I323" s="236"/>
      <c r="J323" s="232"/>
      <c r="K323" s="232"/>
      <c r="L323" s="237"/>
      <c r="M323" s="238"/>
      <c r="N323" s="239"/>
      <c r="O323" s="239"/>
      <c r="P323" s="239"/>
      <c r="Q323" s="239"/>
      <c r="R323" s="239"/>
      <c r="S323" s="239"/>
      <c r="T323" s="24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1" t="s">
        <v>148</v>
      </c>
      <c r="AU323" s="241" t="s">
        <v>86</v>
      </c>
      <c r="AV323" s="14" t="s">
        <v>86</v>
      </c>
      <c r="AW323" s="14" t="s">
        <v>33</v>
      </c>
      <c r="AX323" s="14" t="s">
        <v>72</v>
      </c>
      <c r="AY323" s="241" t="s">
        <v>141</v>
      </c>
    </row>
    <row r="324" s="16" customFormat="1">
      <c r="A324" s="16"/>
      <c r="B324" s="253"/>
      <c r="C324" s="254"/>
      <c r="D324" s="222" t="s">
        <v>148</v>
      </c>
      <c r="E324" s="255" t="s">
        <v>19</v>
      </c>
      <c r="F324" s="256" t="s">
        <v>194</v>
      </c>
      <c r="G324" s="254"/>
      <c r="H324" s="257">
        <v>0.89200000000000002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63" t="s">
        <v>148</v>
      </c>
      <c r="AU324" s="263" t="s">
        <v>86</v>
      </c>
      <c r="AV324" s="16" t="s">
        <v>146</v>
      </c>
      <c r="AW324" s="16" t="s">
        <v>33</v>
      </c>
      <c r="AX324" s="16" t="s">
        <v>79</v>
      </c>
      <c r="AY324" s="263" t="s">
        <v>141</v>
      </c>
    </row>
    <row r="325" s="2" customFormat="1" ht="37.8" customHeight="1">
      <c r="A325" s="40"/>
      <c r="B325" s="41"/>
      <c r="C325" s="207" t="s">
        <v>332</v>
      </c>
      <c r="D325" s="207" t="s">
        <v>143</v>
      </c>
      <c r="E325" s="208" t="s">
        <v>333</v>
      </c>
      <c r="F325" s="209" t="s">
        <v>334</v>
      </c>
      <c r="G325" s="210" t="s">
        <v>249</v>
      </c>
      <c r="H325" s="211">
        <v>0.255</v>
      </c>
      <c r="I325" s="212"/>
      <c r="J325" s="213">
        <f>ROUND(I325*H325,2)</f>
        <v>0</v>
      </c>
      <c r="K325" s="209" t="s">
        <v>199</v>
      </c>
      <c r="L325" s="46"/>
      <c r="M325" s="214" t="s">
        <v>19</v>
      </c>
      <c r="N325" s="215" t="s">
        <v>44</v>
      </c>
      <c r="O325" s="86"/>
      <c r="P325" s="216">
        <f>O325*H325</f>
        <v>0</v>
      </c>
      <c r="Q325" s="216">
        <v>1.06277</v>
      </c>
      <c r="R325" s="216">
        <f>Q325*H325</f>
        <v>0.27100635000000001</v>
      </c>
      <c r="S325" s="216">
        <v>0</v>
      </c>
      <c r="T325" s="21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8" t="s">
        <v>146</v>
      </c>
      <c r="AT325" s="218" t="s">
        <v>143</v>
      </c>
      <c r="AU325" s="218" t="s">
        <v>86</v>
      </c>
      <c r="AY325" s="19" t="s">
        <v>141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86</v>
      </c>
      <c r="BK325" s="219">
        <f>ROUND(I325*H325,2)</f>
        <v>0</v>
      </c>
      <c r="BL325" s="19" t="s">
        <v>146</v>
      </c>
      <c r="BM325" s="218" t="s">
        <v>335</v>
      </c>
    </row>
    <row r="326" s="2" customFormat="1">
      <c r="A326" s="40"/>
      <c r="B326" s="41"/>
      <c r="C326" s="42"/>
      <c r="D326" s="264" t="s">
        <v>201</v>
      </c>
      <c r="E326" s="42"/>
      <c r="F326" s="265" t="s">
        <v>336</v>
      </c>
      <c r="G326" s="42"/>
      <c r="H326" s="42"/>
      <c r="I326" s="266"/>
      <c r="J326" s="42"/>
      <c r="K326" s="42"/>
      <c r="L326" s="46"/>
      <c r="M326" s="267"/>
      <c r="N326" s="268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201</v>
      </c>
      <c r="AU326" s="19" t="s">
        <v>86</v>
      </c>
    </row>
    <row r="327" s="13" customFormat="1">
      <c r="A327" s="13"/>
      <c r="B327" s="220"/>
      <c r="C327" s="221"/>
      <c r="D327" s="222" t="s">
        <v>148</v>
      </c>
      <c r="E327" s="223" t="s">
        <v>19</v>
      </c>
      <c r="F327" s="224" t="s">
        <v>151</v>
      </c>
      <c r="G327" s="221"/>
      <c r="H327" s="223" t="s">
        <v>19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148</v>
      </c>
      <c r="AU327" s="230" t="s">
        <v>86</v>
      </c>
      <c r="AV327" s="13" t="s">
        <v>79</v>
      </c>
      <c r="AW327" s="13" t="s">
        <v>33</v>
      </c>
      <c r="AX327" s="13" t="s">
        <v>72</v>
      </c>
      <c r="AY327" s="230" t="s">
        <v>141</v>
      </c>
    </row>
    <row r="328" s="13" customFormat="1">
      <c r="A328" s="13"/>
      <c r="B328" s="220"/>
      <c r="C328" s="221"/>
      <c r="D328" s="222" t="s">
        <v>148</v>
      </c>
      <c r="E328" s="223" t="s">
        <v>19</v>
      </c>
      <c r="F328" s="224" t="s">
        <v>337</v>
      </c>
      <c r="G328" s="221"/>
      <c r="H328" s="223" t="s">
        <v>19</v>
      </c>
      <c r="I328" s="225"/>
      <c r="J328" s="221"/>
      <c r="K328" s="221"/>
      <c r="L328" s="226"/>
      <c r="M328" s="227"/>
      <c r="N328" s="228"/>
      <c r="O328" s="228"/>
      <c r="P328" s="228"/>
      <c r="Q328" s="228"/>
      <c r="R328" s="228"/>
      <c r="S328" s="228"/>
      <c r="T328" s="22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0" t="s">
        <v>148</v>
      </c>
      <c r="AU328" s="230" t="s">
        <v>86</v>
      </c>
      <c r="AV328" s="13" t="s">
        <v>79</v>
      </c>
      <c r="AW328" s="13" t="s">
        <v>33</v>
      </c>
      <c r="AX328" s="13" t="s">
        <v>72</v>
      </c>
      <c r="AY328" s="230" t="s">
        <v>141</v>
      </c>
    </row>
    <row r="329" s="14" customFormat="1">
      <c r="A329" s="14"/>
      <c r="B329" s="231"/>
      <c r="C329" s="232"/>
      <c r="D329" s="222" t="s">
        <v>148</v>
      </c>
      <c r="E329" s="233" t="s">
        <v>19</v>
      </c>
      <c r="F329" s="234" t="s">
        <v>338</v>
      </c>
      <c r="G329" s="232"/>
      <c r="H329" s="235">
        <v>0.255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1" t="s">
        <v>148</v>
      </c>
      <c r="AU329" s="241" t="s">
        <v>86</v>
      </c>
      <c r="AV329" s="14" t="s">
        <v>86</v>
      </c>
      <c r="AW329" s="14" t="s">
        <v>33</v>
      </c>
      <c r="AX329" s="14" t="s">
        <v>72</v>
      </c>
      <c r="AY329" s="241" t="s">
        <v>141</v>
      </c>
    </row>
    <row r="330" s="16" customFormat="1">
      <c r="A330" s="16"/>
      <c r="B330" s="253"/>
      <c r="C330" s="254"/>
      <c r="D330" s="222" t="s">
        <v>148</v>
      </c>
      <c r="E330" s="255" t="s">
        <v>19</v>
      </c>
      <c r="F330" s="256" t="s">
        <v>194</v>
      </c>
      <c r="G330" s="254"/>
      <c r="H330" s="257">
        <v>0.255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63" t="s">
        <v>148</v>
      </c>
      <c r="AU330" s="263" t="s">
        <v>86</v>
      </c>
      <c r="AV330" s="16" t="s">
        <v>146</v>
      </c>
      <c r="AW330" s="16" t="s">
        <v>33</v>
      </c>
      <c r="AX330" s="16" t="s">
        <v>79</v>
      </c>
      <c r="AY330" s="263" t="s">
        <v>141</v>
      </c>
    </row>
    <row r="331" s="2" customFormat="1" ht="37.8" customHeight="1">
      <c r="A331" s="40"/>
      <c r="B331" s="41"/>
      <c r="C331" s="207" t="s">
        <v>339</v>
      </c>
      <c r="D331" s="207" t="s">
        <v>143</v>
      </c>
      <c r="E331" s="208" t="s">
        <v>340</v>
      </c>
      <c r="F331" s="209" t="s">
        <v>341</v>
      </c>
      <c r="G331" s="210" t="s">
        <v>198</v>
      </c>
      <c r="H331" s="211">
        <v>8.6929999999999996</v>
      </c>
      <c r="I331" s="212"/>
      <c r="J331" s="213">
        <f>ROUND(I331*H331,2)</f>
        <v>0</v>
      </c>
      <c r="K331" s="209" t="s">
        <v>199</v>
      </c>
      <c r="L331" s="46"/>
      <c r="M331" s="214" t="s">
        <v>19</v>
      </c>
      <c r="N331" s="215" t="s">
        <v>44</v>
      </c>
      <c r="O331" s="86"/>
      <c r="P331" s="216">
        <f>O331*H331</f>
        <v>0</v>
      </c>
      <c r="Q331" s="216">
        <v>0.01282</v>
      </c>
      <c r="R331" s="216">
        <f>Q331*H331</f>
        <v>0.11144425999999999</v>
      </c>
      <c r="S331" s="216">
        <v>0</v>
      </c>
      <c r="T331" s="217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8" t="s">
        <v>146</v>
      </c>
      <c r="AT331" s="218" t="s">
        <v>143</v>
      </c>
      <c r="AU331" s="218" t="s">
        <v>86</v>
      </c>
      <c r="AY331" s="19" t="s">
        <v>141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9" t="s">
        <v>86</v>
      </c>
      <c r="BK331" s="219">
        <f>ROUND(I331*H331,2)</f>
        <v>0</v>
      </c>
      <c r="BL331" s="19" t="s">
        <v>146</v>
      </c>
      <c r="BM331" s="218" t="s">
        <v>342</v>
      </c>
    </row>
    <row r="332" s="2" customFormat="1">
      <c r="A332" s="40"/>
      <c r="B332" s="41"/>
      <c r="C332" s="42"/>
      <c r="D332" s="264" t="s">
        <v>201</v>
      </c>
      <c r="E332" s="42"/>
      <c r="F332" s="265" t="s">
        <v>343</v>
      </c>
      <c r="G332" s="42"/>
      <c r="H332" s="42"/>
      <c r="I332" s="266"/>
      <c r="J332" s="42"/>
      <c r="K332" s="42"/>
      <c r="L332" s="46"/>
      <c r="M332" s="267"/>
      <c r="N332" s="268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201</v>
      </c>
      <c r="AU332" s="19" t="s">
        <v>86</v>
      </c>
    </row>
    <row r="333" s="13" customFormat="1">
      <c r="A333" s="13"/>
      <c r="B333" s="220"/>
      <c r="C333" s="221"/>
      <c r="D333" s="222" t="s">
        <v>148</v>
      </c>
      <c r="E333" s="223" t="s">
        <v>19</v>
      </c>
      <c r="F333" s="224" t="s">
        <v>150</v>
      </c>
      <c r="G333" s="221"/>
      <c r="H333" s="223" t="s">
        <v>19</v>
      </c>
      <c r="I333" s="225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0" t="s">
        <v>148</v>
      </c>
      <c r="AU333" s="230" t="s">
        <v>86</v>
      </c>
      <c r="AV333" s="13" t="s">
        <v>79</v>
      </c>
      <c r="AW333" s="13" t="s">
        <v>33</v>
      </c>
      <c r="AX333" s="13" t="s">
        <v>72</v>
      </c>
      <c r="AY333" s="230" t="s">
        <v>141</v>
      </c>
    </row>
    <row r="334" s="13" customFormat="1">
      <c r="A334" s="13"/>
      <c r="B334" s="220"/>
      <c r="C334" s="221"/>
      <c r="D334" s="222" t="s">
        <v>148</v>
      </c>
      <c r="E334" s="223" t="s">
        <v>19</v>
      </c>
      <c r="F334" s="224" t="s">
        <v>151</v>
      </c>
      <c r="G334" s="221"/>
      <c r="H334" s="223" t="s">
        <v>19</v>
      </c>
      <c r="I334" s="225"/>
      <c r="J334" s="221"/>
      <c r="K334" s="221"/>
      <c r="L334" s="226"/>
      <c r="M334" s="227"/>
      <c r="N334" s="228"/>
      <c r="O334" s="228"/>
      <c r="P334" s="228"/>
      <c r="Q334" s="228"/>
      <c r="R334" s="228"/>
      <c r="S334" s="228"/>
      <c r="T334" s="22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0" t="s">
        <v>148</v>
      </c>
      <c r="AU334" s="230" t="s">
        <v>86</v>
      </c>
      <c r="AV334" s="13" t="s">
        <v>79</v>
      </c>
      <c r="AW334" s="13" t="s">
        <v>33</v>
      </c>
      <c r="AX334" s="13" t="s">
        <v>72</v>
      </c>
      <c r="AY334" s="230" t="s">
        <v>141</v>
      </c>
    </row>
    <row r="335" s="13" customFormat="1">
      <c r="A335" s="13"/>
      <c r="B335" s="220"/>
      <c r="C335" s="221"/>
      <c r="D335" s="222" t="s">
        <v>148</v>
      </c>
      <c r="E335" s="223" t="s">
        <v>19</v>
      </c>
      <c r="F335" s="224" t="s">
        <v>344</v>
      </c>
      <c r="G335" s="221"/>
      <c r="H335" s="223" t="s">
        <v>19</v>
      </c>
      <c r="I335" s="225"/>
      <c r="J335" s="221"/>
      <c r="K335" s="221"/>
      <c r="L335" s="226"/>
      <c r="M335" s="227"/>
      <c r="N335" s="228"/>
      <c r="O335" s="228"/>
      <c r="P335" s="228"/>
      <c r="Q335" s="228"/>
      <c r="R335" s="228"/>
      <c r="S335" s="228"/>
      <c r="T335" s="22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0" t="s">
        <v>148</v>
      </c>
      <c r="AU335" s="230" t="s">
        <v>86</v>
      </c>
      <c r="AV335" s="13" t="s">
        <v>79</v>
      </c>
      <c r="AW335" s="13" t="s">
        <v>33</v>
      </c>
      <c r="AX335" s="13" t="s">
        <v>72</v>
      </c>
      <c r="AY335" s="230" t="s">
        <v>141</v>
      </c>
    </row>
    <row r="336" s="13" customFormat="1">
      <c r="A336" s="13"/>
      <c r="B336" s="220"/>
      <c r="C336" s="221"/>
      <c r="D336" s="222" t="s">
        <v>148</v>
      </c>
      <c r="E336" s="223" t="s">
        <v>19</v>
      </c>
      <c r="F336" s="224" t="s">
        <v>275</v>
      </c>
      <c r="G336" s="221"/>
      <c r="H336" s="223" t="s">
        <v>19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0" t="s">
        <v>148</v>
      </c>
      <c r="AU336" s="230" t="s">
        <v>86</v>
      </c>
      <c r="AV336" s="13" t="s">
        <v>79</v>
      </c>
      <c r="AW336" s="13" t="s">
        <v>33</v>
      </c>
      <c r="AX336" s="13" t="s">
        <v>72</v>
      </c>
      <c r="AY336" s="230" t="s">
        <v>141</v>
      </c>
    </row>
    <row r="337" s="13" customFormat="1">
      <c r="A337" s="13"/>
      <c r="B337" s="220"/>
      <c r="C337" s="221"/>
      <c r="D337" s="222" t="s">
        <v>148</v>
      </c>
      <c r="E337" s="223" t="s">
        <v>19</v>
      </c>
      <c r="F337" s="224" t="s">
        <v>276</v>
      </c>
      <c r="G337" s="221"/>
      <c r="H337" s="223" t="s">
        <v>19</v>
      </c>
      <c r="I337" s="225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0" t="s">
        <v>148</v>
      </c>
      <c r="AU337" s="230" t="s">
        <v>86</v>
      </c>
      <c r="AV337" s="13" t="s">
        <v>79</v>
      </c>
      <c r="AW337" s="13" t="s">
        <v>33</v>
      </c>
      <c r="AX337" s="13" t="s">
        <v>72</v>
      </c>
      <c r="AY337" s="230" t="s">
        <v>141</v>
      </c>
    </row>
    <row r="338" s="14" customFormat="1">
      <c r="A338" s="14"/>
      <c r="B338" s="231"/>
      <c r="C338" s="232"/>
      <c r="D338" s="222" t="s">
        <v>148</v>
      </c>
      <c r="E338" s="233" t="s">
        <v>19</v>
      </c>
      <c r="F338" s="234" t="s">
        <v>345</v>
      </c>
      <c r="G338" s="232"/>
      <c r="H338" s="235">
        <v>1.857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1" t="s">
        <v>148</v>
      </c>
      <c r="AU338" s="241" t="s">
        <v>86</v>
      </c>
      <c r="AV338" s="14" t="s">
        <v>86</v>
      </c>
      <c r="AW338" s="14" t="s">
        <v>33</v>
      </c>
      <c r="AX338" s="14" t="s">
        <v>72</v>
      </c>
      <c r="AY338" s="241" t="s">
        <v>141</v>
      </c>
    </row>
    <row r="339" s="13" customFormat="1">
      <c r="A339" s="13"/>
      <c r="B339" s="220"/>
      <c r="C339" s="221"/>
      <c r="D339" s="222" t="s">
        <v>148</v>
      </c>
      <c r="E339" s="223" t="s">
        <v>19</v>
      </c>
      <c r="F339" s="224" t="s">
        <v>278</v>
      </c>
      <c r="G339" s="221"/>
      <c r="H339" s="223" t="s">
        <v>19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148</v>
      </c>
      <c r="AU339" s="230" t="s">
        <v>86</v>
      </c>
      <c r="AV339" s="13" t="s">
        <v>79</v>
      </c>
      <c r="AW339" s="13" t="s">
        <v>33</v>
      </c>
      <c r="AX339" s="13" t="s">
        <v>72</v>
      </c>
      <c r="AY339" s="230" t="s">
        <v>141</v>
      </c>
    </row>
    <row r="340" s="14" customFormat="1">
      <c r="A340" s="14"/>
      <c r="B340" s="231"/>
      <c r="C340" s="232"/>
      <c r="D340" s="222" t="s">
        <v>148</v>
      </c>
      <c r="E340" s="233" t="s">
        <v>19</v>
      </c>
      <c r="F340" s="234" t="s">
        <v>346</v>
      </c>
      <c r="G340" s="232"/>
      <c r="H340" s="235">
        <v>2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1" t="s">
        <v>148</v>
      </c>
      <c r="AU340" s="241" t="s">
        <v>86</v>
      </c>
      <c r="AV340" s="14" t="s">
        <v>86</v>
      </c>
      <c r="AW340" s="14" t="s">
        <v>33</v>
      </c>
      <c r="AX340" s="14" t="s">
        <v>72</v>
      </c>
      <c r="AY340" s="241" t="s">
        <v>141</v>
      </c>
    </row>
    <row r="341" s="13" customFormat="1">
      <c r="A341" s="13"/>
      <c r="B341" s="220"/>
      <c r="C341" s="221"/>
      <c r="D341" s="222" t="s">
        <v>148</v>
      </c>
      <c r="E341" s="223" t="s">
        <v>19</v>
      </c>
      <c r="F341" s="224" t="s">
        <v>280</v>
      </c>
      <c r="G341" s="221"/>
      <c r="H341" s="223" t="s">
        <v>19</v>
      </c>
      <c r="I341" s="225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0" t="s">
        <v>148</v>
      </c>
      <c r="AU341" s="230" t="s">
        <v>86</v>
      </c>
      <c r="AV341" s="13" t="s">
        <v>79</v>
      </c>
      <c r="AW341" s="13" t="s">
        <v>33</v>
      </c>
      <c r="AX341" s="13" t="s">
        <v>72</v>
      </c>
      <c r="AY341" s="230" t="s">
        <v>141</v>
      </c>
    </row>
    <row r="342" s="14" customFormat="1">
      <c r="A342" s="14"/>
      <c r="B342" s="231"/>
      <c r="C342" s="232"/>
      <c r="D342" s="222" t="s">
        <v>148</v>
      </c>
      <c r="E342" s="233" t="s">
        <v>19</v>
      </c>
      <c r="F342" s="234" t="s">
        <v>347</v>
      </c>
      <c r="G342" s="232"/>
      <c r="H342" s="235">
        <v>4.8360000000000003</v>
      </c>
      <c r="I342" s="236"/>
      <c r="J342" s="232"/>
      <c r="K342" s="232"/>
      <c r="L342" s="237"/>
      <c r="M342" s="238"/>
      <c r="N342" s="239"/>
      <c r="O342" s="239"/>
      <c r="P342" s="239"/>
      <c r="Q342" s="239"/>
      <c r="R342" s="239"/>
      <c r="S342" s="239"/>
      <c r="T342" s="24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1" t="s">
        <v>148</v>
      </c>
      <c r="AU342" s="241" t="s">
        <v>86</v>
      </c>
      <c r="AV342" s="14" t="s">
        <v>86</v>
      </c>
      <c r="AW342" s="14" t="s">
        <v>33</v>
      </c>
      <c r="AX342" s="14" t="s">
        <v>72</v>
      </c>
      <c r="AY342" s="241" t="s">
        <v>141</v>
      </c>
    </row>
    <row r="343" s="15" customFormat="1">
      <c r="A343" s="15"/>
      <c r="B343" s="242"/>
      <c r="C343" s="243"/>
      <c r="D343" s="222" t="s">
        <v>148</v>
      </c>
      <c r="E343" s="244" t="s">
        <v>99</v>
      </c>
      <c r="F343" s="245" t="s">
        <v>159</v>
      </c>
      <c r="G343" s="243"/>
      <c r="H343" s="246">
        <v>8.6929999999999996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2" t="s">
        <v>148</v>
      </c>
      <c r="AU343" s="252" t="s">
        <v>86</v>
      </c>
      <c r="AV343" s="15" t="s">
        <v>160</v>
      </c>
      <c r="AW343" s="15" t="s">
        <v>33</v>
      </c>
      <c r="AX343" s="15" t="s">
        <v>72</v>
      </c>
      <c r="AY343" s="252" t="s">
        <v>141</v>
      </c>
    </row>
    <row r="344" s="16" customFormat="1">
      <c r="A344" s="16"/>
      <c r="B344" s="253"/>
      <c r="C344" s="254"/>
      <c r="D344" s="222" t="s">
        <v>148</v>
      </c>
      <c r="E344" s="255" t="s">
        <v>19</v>
      </c>
      <c r="F344" s="256" t="s">
        <v>194</v>
      </c>
      <c r="G344" s="254"/>
      <c r="H344" s="257">
        <v>8.6929999999999996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63" t="s">
        <v>148</v>
      </c>
      <c r="AU344" s="263" t="s">
        <v>86</v>
      </c>
      <c r="AV344" s="16" t="s">
        <v>146</v>
      </c>
      <c r="AW344" s="16" t="s">
        <v>33</v>
      </c>
      <c r="AX344" s="16" t="s">
        <v>79</v>
      </c>
      <c r="AY344" s="263" t="s">
        <v>141</v>
      </c>
    </row>
    <row r="345" s="2" customFormat="1" ht="37.8" customHeight="1">
      <c r="A345" s="40"/>
      <c r="B345" s="41"/>
      <c r="C345" s="207" t="s">
        <v>348</v>
      </c>
      <c r="D345" s="207" t="s">
        <v>143</v>
      </c>
      <c r="E345" s="208" t="s">
        <v>349</v>
      </c>
      <c r="F345" s="209" t="s">
        <v>350</v>
      </c>
      <c r="G345" s="210" t="s">
        <v>198</v>
      </c>
      <c r="H345" s="211">
        <v>8.6929999999999996</v>
      </c>
      <c r="I345" s="212"/>
      <c r="J345" s="213">
        <f>ROUND(I345*H345,2)</f>
        <v>0</v>
      </c>
      <c r="K345" s="209" t="s">
        <v>199</v>
      </c>
      <c r="L345" s="46"/>
      <c r="M345" s="214" t="s">
        <v>19</v>
      </c>
      <c r="N345" s="215" t="s">
        <v>44</v>
      </c>
      <c r="O345" s="86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8" t="s">
        <v>146</v>
      </c>
      <c r="AT345" s="218" t="s">
        <v>143</v>
      </c>
      <c r="AU345" s="218" t="s">
        <v>86</v>
      </c>
      <c r="AY345" s="19" t="s">
        <v>141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86</v>
      </c>
      <c r="BK345" s="219">
        <f>ROUND(I345*H345,2)</f>
        <v>0</v>
      </c>
      <c r="BL345" s="19" t="s">
        <v>146</v>
      </c>
      <c r="BM345" s="218" t="s">
        <v>351</v>
      </c>
    </row>
    <row r="346" s="2" customFormat="1">
      <c r="A346" s="40"/>
      <c r="B346" s="41"/>
      <c r="C346" s="42"/>
      <c r="D346" s="264" t="s">
        <v>201</v>
      </c>
      <c r="E346" s="42"/>
      <c r="F346" s="265" t="s">
        <v>352</v>
      </c>
      <c r="G346" s="42"/>
      <c r="H346" s="42"/>
      <c r="I346" s="266"/>
      <c r="J346" s="42"/>
      <c r="K346" s="42"/>
      <c r="L346" s="46"/>
      <c r="M346" s="267"/>
      <c r="N346" s="268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201</v>
      </c>
      <c r="AU346" s="19" t="s">
        <v>86</v>
      </c>
    </row>
    <row r="347" s="14" customFormat="1">
      <c r="A347" s="14"/>
      <c r="B347" s="231"/>
      <c r="C347" s="232"/>
      <c r="D347" s="222" t="s">
        <v>148</v>
      </c>
      <c r="E347" s="233" t="s">
        <v>19</v>
      </c>
      <c r="F347" s="234" t="s">
        <v>99</v>
      </c>
      <c r="G347" s="232"/>
      <c r="H347" s="235">
        <v>8.6929999999999996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1" t="s">
        <v>148</v>
      </c>
      <c r="AU347" s="241" t="s">
        <v>86</v>
      </c>
      <c r="AV347" s="14" t="s">
        <v>86</v>
      </c>
      <c r="AW347" s="14" t="s">
        <v>33</v>
      </c>
      <c r="AX347" s="14" t="s">
        <v>72</v>
      </c>
      <c r="AY347" s="241" t="s">
        <v>141</v>
      </c>
    </row>
    <row r="348" s="16" customFormat="1">
      <c r="A348" s="16"/>
      <c r="B348" s="253"/>
      <c r="C348" s="254"/>
      <c r="D348" s="222" t="s">
        <v>148</v>
      </c>
      <c r="E348" s="255" t="s">
        <v>19</v>
      </c>
      <c r="F348" s="256" t="s">
        <v>194</v>
      </c>
      <c r="G348" s="254"/>
      <c r="H348" s="257">
        <v>8.6929999999999996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63" t="s">
        <v>148</v>
      </c>
      <c r="AU348" s="263" t="s">
        <v>86</v>
      </c>
      <c r="AV348" s="16" t="s">
        <v>146</v>
      </c>
      <c r="AW348" s="16" t="s">
        <v>33</v>
      </c>
      <c r="AX348" s="16" t="s">
        <v>79</v>
      </c>
      <c r="AY348" s="263" t="s">
        <v>141</v>
      </c>
    </row>
    <row r="349" s="2" customFormat="1" ht="55.5" customHeight="1">
      <c r="A349" s="40"/>
      <c r="B349" s="41"/>
      <c r="C349" s="207" t="s">
        <v>353</v>
      </c>
      <c r="D349" s="207" t="s">
        <v>143</v>
      </c>
      <c r="E349" s="208" t="s">
        <v>354</v>
      </c>
      <c r="F349" s="209" t="s">
        <v>355</v>
      </c>
      <c r="G349" s="210" t="s">
        <v>356</v>
      </c>
      <c r="H349" s="211">
        <v>69.599999999999994</v>
      </c>
      <c r="I349" s="212"/>
      <c r="J349" s="213">
        <f>ROUND(I349*H349,2)</f>
        <v>0</v>
      </c>
      <c r="K349" s="209" t="s">
        <v>199</v>
      </c>
      <c r="L349" s="46"/>
      <c r="M349" s="214" t="s">
        <v>19</v>
      </c>
      <c r="N349" s="215" t="s">
        <v>44</v>
      </c>
      <c r="O349" s="86"/>
      <c r="P349" s="216">
        <f>O349*H349</f>
        <v>0</v>
      </c>
      <c r="Q349" s="216">
        <v>0.03465</v>
      </c>
      <c r="R349" s="216">
        <f>Q349*H349</f>
        <v>2.4116399999999998</v>
      </c>
      <c r="S349" s="216">
        <v>0</v>
      </c>
      <c r="T349" s="217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8" t="s">
        <v>146</v>
      </c>
      <c r="AT349" s="218" t="s">
        <v>143</v>
      </c>
      <c r="AU349" s="218" t="s">
        <v>86</v>
      </c>
      <c r="AY349" s="19" t="s">
        <v>141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9" t="s">
        <v>86</v>
      </c>
      <c r="BK349" s="219">
        <f>ROUND(I349*H349,2)</f>
        <v>0</v>
      </c>
      <c r="BL349" s="19" t="s">
        <v>146</v>
      </c>
      <c r="BM349" s="218" t="s">
        <v>357</v>
      </c>
    </row>
    <row r="350" s="2" customFormat="1">
      <c r="A350" s="40"/>
      <c r="B350" s="41"/>
      <c r="C350" s="42"/>
      <c r="D350" s="264" t="s">
        <v>201</v>
      </c>
      <c r="E350" s="42"/>
      <c r="F350" s="265" t="s">
        <v>358</v>
      </c>
      <c r="G350" s="42"/>
      <c r="H350" s="42"/>
      <c r="I350" s="266"/>
      <c r="J350" s="42"/>
      <c r="K350" s="42"/>
      <c r="L350" s="46"/>
      <c r="M350" s="267"/>
      <c r="N350" s="268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201</v>
      </c>
      <c r="AU350" s="19" t="s">
        <v>86</v>
      </c>
    </row>
    <row r="351" s="13" customFormat="1">
      <c r="A351" s="13"/>
      <c r="B351" s="220"/>
      <c r="C351" s="221"/>
      <c r="D351" s="222" t="s">
        <v>148</v>
      </c>
      <c r="E351" s="223" t="s">
        <v>19</v>
      </c>
      <c r="F351" s="224" t="s">
        <v>150</v>
      </c>
      <c r="G351" s="221"/>
      <c r="H351" s="223" t="s">
        <v>19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0" t="s">
        <v>148</v>
      </c>
      <c r="AU351" s="230" t="s">
        <v>86</v>
      </c>
      <c r="AV351" s="13" t="s">
        <v>79</v>
      </c>
      <c r="AW351" s="13" t="s">
        <v>33</v>
      </c>
      <c r="AX351" s="13" t="s">
        <v>72</v>
      </c>
      <c r="AY351" s="230" t="s">
        <v>141</v>
      </c>
    </row>
    <row r="352" s="13" customFormat="1">
      <c r="A352" s="13"/>
      <c r="B352" s="220"/>
      <c r="C352" s="221"/>
      <c r="D352" s="222" t="s">
        <v>148</v>
      </c>
      <c r="E352" s="223" t="s">
        <v>19</v>
      </c>
      <c r="F352" s="224" t="s">
        <v>276</v>
      </c>
      <c r="G352" s="221"/>
      <c r="H352" s="223" t="s">
        <v>19</v>
      </c>
      <c r="I352" s="225"/>
      <c r="J352" s="221"/>
      <c r="K352" s="221"/>
      <c r="L352" s="226"/>
      <c r="M352" s="227"/>
      <c r="N352" s="228"/>
      <c r="O352" s="228"/>
      <c r="P352" s="228"/>
      <c r="Q352" s="228"/>
      <c r="R352" s="228"/>
      <c r="S352" s="228"/>
      <c r="T352" s="22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0" t="s">
        <v>148</v>
      </c>
      <c r="AU352" s="230" t="s">
        <v>86</v>
      </c>
      <c r="AV352" s="13" t="s">
        <v>79</v>
      </c>
      <c r="AW352" s="13" t="s">
        <v>33</v>
      </c>
      <c r="AX352" s="13" t="s">
        <v>72</v>
      </c>
      <c r="AY352" s="230" t="s">
        <v>141</v>
      </c>
    </row>
    <row r="353" s="14" customFormat="1">
      <c r="A353" s="14"/>
      <c r="B353" s="231"/>
      <c r="C353" s="232"/>
      <c r="D353" s="222" t="s">
        <v>148</v>
      </c>
      <c r="E353" s="233" t="s">
        <v>19</v>
      </c>
      <c r="F353" s="234" t="s">
        <v>359</v>
      </c>
      <c r="G353" s="232"/>
      <c r="H353" s="235">
        <v>14.4</v>
      </c>
      <c r="I353" s="236"/>
      <c r="J353" s="232"/>
      <c r="K353" s="232"/>
      <c r="L353" s="237"/>
      <c r="M353" s="238"/>
      <c r="N353" s="239"/>
      <c r="O353" s="239"/>
      <c r="P353" s="239"/>
      <c r="Q353" s="239"/>
      <c r="R353" s="239"/>
      <c r="S353" s="239"/>
      <c r="T353" s="24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1" t="s">
        <v>148</v>
      </c>
      <c r="AU353" s="241" t="s">
        <v>86</v>
      </c>
      <c r="AV353" s="14" t="s">
        <v>86</v>
      </c>
      <c r="AW353" s="14" t="s">
        <v>33</v>
      </c>
      <c r="AX353" s="14" t="s">
        <v>72</v>
      </c>
      <c r="AY353" s="241" t="s">
        <v>141</v>
      </c>
    </row>
    <row r="354" s="13" customFormat="1">
      <c r="A354" s="13"/>
      <c r="B354" s="220"/>
      <c r="C354" s="221"/>
      <c r="D354" s="222" t="s">
        <v>148</v>
      </c>
      <c r="E354" s="223" t="s">
        <v>19</v>
      </c>
      <c r="F354" s="224" t="s">
        <v>278</v>
      </c>
      <c r="G354" s="221"/>
      <c r="H354" s="223" t="s">
        <v>19</v>
      </c>
      <c r="I354" s="225"/>
      <c r="J354" s="221"/>
      <c r="K354" s="221"/>
      <c r="L354" s="226"/>
      <c r="M354" s="227"/>
      <c r="N354" s="228"/>
      <c r="O354" s="228"/>
      <c r="P354" s="228"/>
      <c r="Q354" s="228"/>
      <c r="R354" s="228"/>
      <c r="S354" s="228"/>
      <c r="T354" s="22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0" t="s">
        <v>148</v>
      </c>
      <c r="AU354" s="230" t="s">
        <v>86</v>
      </c>
      <c r="AV354" s="13" t="s">
        <v>79</v>
      </c>
      <c r="AW354" s="13" t="s">
        <v>33</v>
      </c>
      <c r="AX354" s="13" t="s">
        <v>72</v>
      </c>
      <c r="AY354" s="230" t="s">
        <v>141</v>
      </c>
    </row>
    <row r="355" s="14" customFormat="1">
      <c r="A355" s="14"/>
      <c r="B355" s="231"/>
      <c r="C355" s="232"/>
      <c r="D355" s="222" t="s">
        <v>148</v>
      </c>
      <c r="E355" s="233" t="s">
        <v>19</v>
      </c>
      <c r="F355" s="234" t="s">
        <v>360</v>
      </c>
      <c r="G355" s="232"/>
      <c r="H355" s="235">
        <v>16.800000000000001</v>
      </c>
      <c r="I355" s="236"/>
      <c r="J355" s="232"/>
      <c r="K355" s="232"/>
      <c r="L355" s="237"/>
      <c r="M355" s="238"/>
      <c r="N355" s="239"/>
      <c r="O355" s="239"/>
      <c r="P355" s="239"/>
      <c r="Q355" s="239"/>
      <c r="R355" s="239"/>
      <c r="S355" s="239"/>
      <c r="T355" s="24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1" t="s">
        <v>148</v>
      </c>
      <c r="AU355" s="241" t="s">
        <v>86</v>
      </c>
      <c r="AV355" s="14" t="s">
        <v>86</v>
      </c>
      <c r="AW355" s="14" t="s">
        <v>33</v>
      </c>
      <c r="AX355" s="14" t="s">
        <v>72</v>
      </c>
      <c r="AY355" s="241" t="s">
        <v>141</v>
      </c>
    </row>
    <row r="356" s="13" customFormat="1">
      <c r="A356" s="13"/>
      <c r="B356" s="220"/>
      <c r="C356" s="221"/>
      <c r="D356" s="222" t="s">
        <v>148</v>
      </c>
      <c r="E356" s="223" t="s">
        <v>19</v>
      </c>
      <c r="F356" s="224" t="s">
        <v>280</v>
      </c>
      <c r="G356" s="221"/>
      <c r="H356" s="223" t="s">
        <v>19</v>
      </c>
      <c r="I356" s="225"/>
      <c r="J356" s="221"/>
      <c r="K356" s="221"/>
      <c r="L356" s="226"/>
      <c r="M356" s="227"/>
      <c r="N356" s="228"/>
      <c r="O356" s="228"/>
      <c r="P356" s="228"/>
      <c r="Q356" s="228"/>
      <c r="R356" s="228"/>
      <c r="S356" s="228"/>
      <c r="T356" s="22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0" t="s">
        <v>148</v>
      </c>
      <c r="AU356" s="230" t="s">
        <v>86</v>
      </c>
      <c r="AV356" s="13" t="s">
        <v>79</v>
      </c>
      <c r="AW356" s="13" t="s">
        <v>33</v>
      </c>
      <c r="AX356" s="13" t="s">
        <v>72</v>
      </c>
      <c r="AY356" s="230" t="s">
        <v>141</v>
      </c>
    </row>
    <row r="357" s="14" customFormat="1">
      <c r="A357" s="14"/>
      <c r="B357" s="231"/>
      <c r="C357" s="232"/>
      <c r="D357" s="222" t="s">
        <v>148</v>
      </c>
      <c r="E357" s="233" t="s">
        <v>19</v>
      </c>
      <c r="F357" s="234" t="s">
        <v>361</v>
      </c>
      <c r="G357" s="232"/>
      <c r="H357" s="235">
        <v>38.399999999999999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1" t="s">
        <v>148</v>
      </c>
      <c r="AU357" s="241" t="s">
        <v>86</v>
      </c>
      <c r="AV357" s="14" t="s">
        <v>86</v>
      </c>
      <c r="AW357" s="14" t="s">
        <v>33</v>
      </c>
      <c r="AX357" s="14" t="s">
        <v>72</v>
      </c>
      <c r="AY357" s="241" t="s">
        <v>141</v>
      </c>
    </row>
    <row r="358" s="16" customFormat="1">
      <c r="A358" s="16"/>
      <c r="B358" s="253"/>
      <c r="C358" s="254"/>
      <c r="D358" s="222" t="s">
        <v>148</v>
      </c>
      <c r="E358" s="255" t="s">
        <v>19</v>
      </c>
      <c r="F358" s="256" t="s">
        <v>194</v>
      </c>
      <c r="G358" s="254"/>
      <c r="H358" s="257">
        <v>69.599999999999994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63" t="s">
        <v>148</v>
      </c>
      <c r="AU358" s="263" t="s">
        <v>86</v>
      </c>
      <c r="AV358" s="16" t="s">
        <v>146</v>
      </c>
      <c r="AW358" s="16" t="s">
        <v>33</v>
      </c>
      <c r="AX358" s="16" t="s">
        <v>79</v>
      </c>
      <c r="AY358" s="263" t="s">
        <v>141</v>
      </c>
    </row>
    <row r="359" s="2" customFormat="1" ht="37.8" customHeight="1">
      <c r="A359" s="40"/>
      <c r="B359" s="41"/>
      <c r="C359" s="269" t="s">
        <v>362</v>
      </c>
      <c r="D359" s="269" t="s">
        <v>246</v>
      </c>
      <c r="E359" s="270" t="s">
        <v>363</v>
      </c>
      <c r="F359" s="271" t="s">
        <v>364</v>
      </c>
      <c r="G359" s="272" t="s">
        <v>286</v>
      </c>
      <c r="H359" s="273">
        <v>58</v>
      </c>
      <c r="I359" s="274"/>
      <c r="J359" s="275">
        <f>ROUND(I359*H359,2)</f>
        <v>0</v>
      </c>
      <c r="K359" s="271" t="s">
        <v>19</v>
      </c>
      <c r="L359" s="276"/>
      <c r="M359" s="277" t="s">
        <v>19</v>
      </c>
      <c r="N359" s="278" t="s">
        <v>44</v>
      </c>
      <c r="O359" s="86"/>
      <c r="P359" s="216">
        <f>O359*H359</f>
        <v>0</v>
      </c>
      <c r="Q359" s="216">
        <v>0.1875</v>
      </c>
      <c r="R359" s="216">
        <f>Q359*H359</f>
        <v>10.875</v>
      </c>
      <c r="S359" s="216">
        <v>0</v>
      </c>
      <c r="T359" s="217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8" t="s">
        <v>245</v>
      </c>
      <c r="AT359" s="218" t="s">
        <v>246</v>
      </c>
      <c r="AU359" s="218" t="s">
        <v>86</v>
      </c>
      <c r="AY359" s="19" t="s">
        <v>141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9" t="s">
        <v>86</v>
      </c>
      <c r="BK359" s="219">
        <f>ROUND(I359*H359,2)</f>
        <v>0</v>
      </c>
      <c r="BL359" s="19" t="s">
        <v>146</v>
      </c>
      <c r="BM359" s="218" t="s">
        <v>365</v>
      </c>
    </row>
    <row r="360" s="13" customFormat="1">
      <c r="A360" s="13"/>
      <c r="B360" s="220"/>
      <c r="C360" s="221"/>
      <c r="D360" s="222" t="s">
        <v>148</v>
      </c>
      <c r="E360" s="223" t="s">
        <v>19</v>
      </c>
      <c r="F360" s="224" t="s">
        <v>150</v>
      </c>
      <c r="G360" s="221"/>
      <c r="H360" s="223" t="s">
        <v>19</v>
      </c>
      <c r="I360" s="225"/>
      <c r="J360" s="221"/>
      <c r="K360" s="221"/>
      <c r="L360" s="226"/>
      <c r="M360" s="227"/>
      <c r="N360" s="228"/>
      <c r="O360" s="228"/>
      <c r="P360" s="228"/>
      <c r="Q360" s="228"/>
      <c r="R360" s="228"/>
      <c r="S360" s="228"/>
      <c r="T360" s="22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0" t="s">
        <v>148</v>
      </c>
      <c r="AU360" s="230" t="s">
        <v>86</v>
      </c>
      <c r="AV360" s="13" t="s">
        <v>79</v>
      </c>
      <c r="AW360" s="13" t="s">
        <v>33</v>
      </c>
      <c r="AX360" s="13" t="s">
        <v>72</v>
      </c>
      <c r="AY360" s="230" t="s">
        <v>141</v>
      </c>
    </row>
    <row r="361" s="13" customFormat="1">
      <c r="A361" s="13"/>
      <c r="B361" s="220"/>
      <c r="C361" s="221"/>
      <c r="D361" s="222" t="s">
        <v>148</v>
      </c>
      <c r="E361" s="223" t="s">
        <v>19</v>
      </c>
      <c r="F361" s="224" t="s">
        <v>276</v>
      </c>
      <c r="G361" s="221"/>
      <c r="H361" s="223" t="s">
        <v>19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0" t="s">
        <v>148</v>
      </c>
      <c r="AU361" s="230" t="s">
        <v>86</v>
      </c>
      <c r="AV361" s="13" t="s">
        <v>79</v>
      </c>
      <c r="AW361" s="13" t="s">
        <v>33</v>
      </c>
      <c r="AX361" s="13" t="s">
        <v>72</v>
      </c>
      <c r="AY361" s="230" t="s">
        <v>141</v>
      </c>
    </row>
    <row r="362" s="14" customFormat="1">
      <c r="A362" s="14"/>
      <c r="B362" s="231"/>
      <c r="C362" s="232"/>
      <c r="D362" s="222" t="s">
        <v>148</v>
      </c>
      <c r="E362" s="233" t="s">
        <v>19</v>
      </c>
      <c r="F362" s="234" t="s">
        <v>366</v>
      </c>
      <c r="G362" s="232"/>
      <c r="H362" s="235">
        <v>12</v>
      </c>
      <c r="I362" s="236"/>
      <c r="J362" s="232"/>
      <c r="K362" s="232"/>
      <c r="L362" s="237"/>
      <c r="M362" s="238"/>
      <c r="N362" s="239"/>
      <c r="O362" s="239"/>
      <c r="P362" s="239"/>
      <c r="Q362" s="239"/>
      <c r="R362" s="239"/>
      <c r="S362" s="239"/>
      <c r="T362" s="24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1" t="s">
        <v>148</v>
      </c>
      <c r="AU362" s="241" t="s">
        <v>86</v>
      </c>
      <c r="AV362" s="14" t="s">
        <v>86</v>
      </c>
      <c r="AW362" s="14" t="s">
        <v>33</v>
      </c>
      <c r="AX362" s="14" t="s">
        <v>72</v>
      </c>
      <c r="AY362" s="241" t="s">
        <v>141</v>
      </c>
    </row>
    <row r="363" s="13" customFormat="1">
      <c r="A363" s="13"/>
      <c r="B363" s="220"/>
      <c r="C363" s="221"/>
      <c r="D363" s="222" t="s">
        <v>148</v>
      </c>
      <c r="E363" s="223" t="s">
        <v>19</v>
      </c>
      <c r="F363" s="224" t="s">
        <v>278</v>
      </c>
      <c r="G363" s="221"/>
      <c r="H363" s="223" t="s">
        <v>19</v>
      </c>
      <c r="I363" s="225"/>
      <c r="J363" s="221"/>
      <c r="K363" s="221"/>
      <c r="L363" s="226"/>
      <c r="M363" s="227"/>
      <c r="N363" s="228"/>
      <c r="O363" s="228"/>
      <c r="P363" s="228"/>
      <c r="Q363" s="228"/>
      <c r="R363" s="228"/>
      <c r="S363" s="228"/>
      <c r="T363" s="22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0" t="s">
        <v>148</v>
      </c>
      <c r="AU363" s="230" t="s">
        <v>86</v>
      </c>
      <c r="AV363" s="13" t="s">
        <v>79</v>
      </c>
      <c r="AW363" s="13" t="s">
        <v>33</v>
      </c>
      <c r="AX363" s="13" t="s">
        <v>72</v>
      </c>
      <c r="AY363" s="230" t="s">
        <v>141</v>
      </c>
    </row>
    <row r="364" s="14" customFormat="1">
      <c r="A364" s="14"/>
      <c r="B364" s="231"/>
      <c r="C364" s="232"/>
      <c r="D364" s="222" t="s">
        <v>148</v>
      </c>
      <c r="E364" s="233" t="s">
        <v>19</v>
      </c>
      <c r="F364" s="234" t="s">
        <v>367</v>
      </c>
      <c r="G364" s="232"/>
      <c r="H364" s="235">
        <v>14</v>
      </c>
      <c r="I364" s="236"/>
      <c r="J364" s="232"/>
      <c r="K364" s="232"/>
      <c r="L364" s="237"/>
      <c r="M364" s="238"/>
      <c r="N364" s="239"/>
      <c r="O364" s="239"/>
      <c r="P364" s="239"/>
      <c r="Q364" s="239"/>
      <c r="R364" s="239"/>
      <c r="S364" s="239"/>
      <c r="T364" s="24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1" t="s">
        <v>148</v>
      </c>
      <c r="AU364" s="241" t="s">
        <v>86</v>
      </c>
      <c r="AV364" s="14" t="s">
        <v>86</v>
      </c>
      <c r="AW364" s="14" t="s">
        <v>33</v>
      </c>
      <c r="AX364" s="14" t="s">
        <v>72</v>
      </c>
      <c r="AY364" s="241" t="s">
        <v>141</v>
      </c>
    </row>
    <row r="365" s="13" customFormat="1">
      <c r="A365" s="13"/>
      <c r="B365" s="220"/>
      <c r="C365" s="221"/>
      <c r="D365" s="222" t="s">
        <v>148</v>
      </c>
      <c r="E365" s="223" t="s">
        <v>19</v>
      </c>
      <c r="F365" s="224" t="s">
        <v>280</v>
      </c>
      <c r="G365" s="221"/>
      <c r="H365" s="223" t="s">
        <v>19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0" t="s">
        <v>148</v>
      </c>
      <c r="AU365" s="230" t="s">
        <v>86</v>
      </c>
      <c r="AV365" s="13" t="s">
        <v>79</v>
      </c>
      <c r="AW365" s="13" t="s">
        <v>33</v>
      </c>
      <c r="AX365" s="13" t="s">
        <v>72</v>
      </c>
      <c r="AY365" s="230" t="s">
        <v>141</v>
      </c>
    </row>
    <row r="366" s="14" customFormat="1">
      <c r="A366" s="14"/>
      <c r="B366" s="231"/>
      <c r="C366" s="232"/>
      <c r="D366" s="222" t="s">
        <v>148</v>
      </c>
      <c r="E366" s="233" t="s">
        <v>19</v>
      </c>
      <c r="F366" s="234" t="s">
        <v>368</v>
      </c>
      <c r="G366" s="232"/>
      <c r="H366" s="235">
        <v>32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1" t="s">
        <v>148</v>
      </c>
      <c r="AU366" s="241" t="s">
        <v>86</v>
      </c>
      <c r="AV366" s="14" t="s">
        <v>86</v>
      </c>
      <c r="AW366" s="14" t="s">
        <v>33</v>
      </c>
      <c r="AX366" s="14" t="s">
        <v>72</v>
      </c>
      <c r="AY366" s="241" t="s">
        <v>141</v>
      </c>
    </row>
    <row r="367" s="16" customFormat="1">
      <c r="A367" s="16"/>
      <c r="B367" s="253"/>
      <c r="C367" s="254"/>
      <c r="D367" s="222" t="s">
        <v>148</v>
      </c>
      <c r="E367" s="255" t="s">
        <v>19</v>
      </c>
      <c r="F367" s="256" t="s">
        <v>194</v>
      </c>
      <c r="G367" s="254"/>
      <c r="H367" s="257">
        <v>58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63" t="s">
        <v>148</v>
      </c>
      <c r="AU367" s="263" t="s">
        <v>86</v>
      </c>
      <c r="AV367" s="16" t="s">
        <v>146</v>
      </c>
      <c r="AW367" s="16" t="s">
        <v>33</v>
      </c>
      <c r="AX367" s="16" t="s">
        <v>79</v>
      </c>
      <c r="AY367" s="263" t="s">
        <v>141</v>
      </c>
    </row>
    <row r="368" s="2" customFormat="1" ht="24.15" customHeight="1">
      <c r="A368" s="40"/>
      <c r="B368" s="41"/>
      <c r="C368" s="269" t="s">
        <v>7</v>
      </c>
      <c r="D368" s="269" t="s">
        <v>246</v>
      </c>
      <c r="E368" s="270" t="s">
        <v>369</v>
      </c>
      <c r="F368" s="271" t="s">
        <v>370</v>
      </c>
      <c r="G368" s="272" t="s">
        <v>286</v>
      </c>
      <c r="H368" s="273">
        <v>8</v>
      </c>
      <c r="I368" s="274"/>
      <c r="J368" s="275">
        <f>ROUND(I368*H368,2)</f>
        <v>0</v>
      </c>
      <c r="K368" s="271" t="s">
        <v>19</v>
      </c>
      <c r="L368" s="276"/>
      <c r="M368" s="277" t="s">
        <v>19</v>
      </c>
      <c r="N368" s="278" t="s">
        <v>44</v>
      </c>
      <c r="O368" s="86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8" t="s">
        <v>245</v>
      </c>
      <c r="AT368" s="218" t="s">
        <v>246</v>
      </c>
      <c r="AU368" s="218" t="s">
        <v>86</v>
      </c>
      <c r="AY368" s="19" t="s">
        <v>141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19" t="s">
        <v>86</v>
      </c>
      <c r="BK368" s="219">
        <f>ROUND(I368*H368,2)</f>
        <v>0</v>
      </c>
      <c r="BL368" s="19" t="s">
        <v>146</v>
      </c>
      <c r="BM368" s="218" t="s">
        <v>371</v>
      </c>
    </row>
    <row r="369" s="13" customFormat="1">
      <c r="A369" s="13"/>
      <c r="B369" s="220"/>
      <c r="C369" s="221"/>
      <c r="D369" s="222" t="s">
        <v>148</v>
      </c>
      <c r="E369" s="223" t="s">
        <v>19</v>
      </c>
      <c r="F369" s="224" t="s">
        <v>151</v>
      </c>
      <c r="G369" s="221"/>
      <c r="H369" s="223" t="s">
        <v>19</v>
      </c>
      <c r="I369" s="225"/>
      <c r="J369" s="221"/>
      <c r="K369" s="221"/>
      <c r="L369" s="226"/>
      <c r="M369" s="227"/>
      <c r="N369" s="228"/>
      <c r="O369" s="228"/>
      <c r="P369" s="228"/>
      <c r="Q369" s="228"/>
      <c r="R369" s="228"/>
      <c r="S369" s="228"/>
      <c r="T369" s="22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0" t="s">
        <v>148</v>
      </c>
      <c r="AU369" s="230" t="s">
        <v>86</v>
      </c>
      <c r="AV369" s="13" t="s">
        <v>79</v>
      </c>
      <c r="AW369" s="13" t="s">
        <v>33</v>
      </c>
      <c r="AX369" s="13" t="s">
        <v>72</v>
      </c>
      <c r="AY369" s="230" t="s">
        <v>141</v>
      </c>
    </row>
    <row r="370" s="14" customFormat="1">
      <c r="A370" s="14"/>
      <c r="B370" s="231"/>
      <c r="C370" s="232"/>
      <c r="D370" s="222" t="s">
        <v>148</v>
      </c>
      <c r="E370" s="233" t="s">
        <v>19</v>
      </c>
      <c r="F370" s="234" t="s">
        <v>372</v>
      </c>
      <c r="G370" s="232"/>
      <c r="H370" s="235">
        <v>8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1" t="s">
        <v>148</v>
      </c>
      <c r="AU370" s="241" t="s">
        <v>86</v>
      </c>
      <c r="AV370" s="14" t="s">
        <v>86</v>
      </c>
      <c r="AW370" s="14" t="s">
        <v>33</v>
      </c>
      <c r="AX370" s="14" t="s">
        <v>72</v>
      </c>
      <c r="AY370" s="241" t="s">
        <v>141</v>
      </c>
    </row>
    <row r="371" s="16" customFormat="1">
      <c r="A371" s="16"/>
      <c r="B371" s="253"/>
      <c r="C371" s="254"/>
      <c r="D371" s="222" t="s">
        <v>148</v>
      </c>
      <c r="E371" s="255" t="s">
        <v>19</v>
      </c>
      <c r="F371" s="256" t="s">
        <v>194</v>
      </c>
      <c r="G371" s="254"/>
      <c r="H371" s="257">
        <v>8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63" t="s">
        <v>148</v>
      </c>
      <c r="AU371" s="263" t="s">
        <v>86</v>
      </c>
      <c r="AV371" s="16" t="s">
        <v>146</v>
      </c>
      <c r="AW371" s="16" t="s">
        <v>33</v>
      </c>
      <c r="AX371" s="16" t="s">
        <v>79</v>
      </c>
      <c r="AY371" s="263" t="s">
        <v>141</v>
      </c>
    </row>
    <row r="372" s="2" customFormat="1" ht="44.25" customHeight="1">
      <c r="A372" s="40"/>
      <c r="B372" s="41"/>
      <c r="C372" s="207" t="s">
        <v>373</v>
      </c>
      <c r="D372" s="207" t="s">
        <v>143</v>
      </c>
      <c r="E372" s="208" t="s">
        <v>374</v>
      </c>
      <c r="F372" s="209" t="s">
        <v>375</v>
      </c>
      <c r="G372" s="210" t="s">
        <v>356</v>
      </c>
      <c r="H372" s="211">
        <v>69.599999999999994</v>
      </c>
      <c r="I372" s="212"/>
      <c r="J372" s="213">
        <f>ROUND(I372*H372,2)</f>
        <v>0</v>
      </c>
      <c r="K372" s="209" t="s">
        <v>199</v>
      </c>
      <c r="L372" s="46"/>
      <c r="M372" s="214" t="s">
        <v>19</v>
      </c>
      <c r="N372" s="215" t="s">
        <v>44</v>
      </c>
      <c r="O372" s="86"/>
      <c r="P372" s="216">
        <f>O372*H372</f>
        <v>0</v>
      </c>
      <c r="Q372" s="216">
        <v>0.11046</v>
      </c>
      <c r="R372" s="216">
        <f>Q372*H372</f>
        <v>7.6880159999999993</v>
      </c>
      <c r="S372" s="216">
        <v>0</v>
      </c>
      <c r="T372" s="21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8" t="s">
        <v>146</v>
      </c>
      <c r="AT372" s="218" t="s">
        <v>143</v>
      </c>
      <c r="AU372" s="218" t="s">
        <v>86</v>
      </c>
      <c r="AY372" s="19" t="s">
        <v>141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9" t="s">
        <v>86</v>
      </c>
      <c r="BK372" s="219">
        <f>ROUND(I372*H372,2)</f>
        <v>0</v>
      </c>
      <c r="BL372" s="19" t="s">
        <v>146</v>
      </c>
      <c r="BM372" s="218" t="s">
        <v>376</v>
      </c>
    </row>
    <row r="373" s="2" customFormat="1">
      <c r="A373" s="40"/>
      <c r="B373" s="41"/>
      <c r="C373" s="42"/>
      <c r="D373" s="264" t="s">
        <v>201</v>
      </c>
      <c r="E373" s="42"/>
      <c r="F373" s="265" t="s">
        <v>377</v>
      </c>
      <c r="G373" s="42"/>
      <c r="H373" s="42"/>
      <c r="I373" s="266"/>
      <c r="J373" s="42"/>
      <c r="K373" s="42"/>
      <c r="L373" s="46"/>
      <c r="M373" s="267"/>
      <c r="N373" s="268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201</v>
      </c>
      <c r="AU373" s="19" t="s">
        <v>86</v>
      </c>
    </row>
    <row r="374" s="13" customFormat="1">
      <c r="A374" s="13"/>
      <c r="B374" s="220"/>
      <c r="C374" s="221"/>
      <c r="D374" s="222" t="s">
        <v>148</v>
      </c>
      <c r="E374" s="223" t="s">
        <v>19</v>
      </c>
      <c r="F374" s="224" t="s">
        <v>150</v>
      </c>
      <c r="G374" s="221"/>
      <c r="H374" s="223" t="s">
        <v>19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0" t="s">
        <v>148</v>
      </c>
      <c r="AU374" s="230" t="s">
        <v>86</v>
      </c>
      <c r="AV374" s="13" t="s">
        <v>79</v>
      </c>
      <c r="AW374" s="13" t="s">
        <v>33</v>
      </c>
      <c r="AX374" s="13" t="s">
        <v>72</v>
      </c>
      <c r="AY374" s="230" t="s">
        <v>141</v>
      </c>
    </row>
    <row r="375" s="13" customFormat="1">
      <c r="A375" s="13"/>
      <c r="B375" s="220"/>
      <c r="C375" s="221"/>
      <c r="D375" s="222" t="s">
        <v>148</v>
      </c>
      <c r="E375" s="223" t="s">
        <v>19</v>
      </c>
      <c r="F375" s="224" t="s">
        <v>276</v>
      </c>
      <c r="G375" s="221"/>
      <c r="H375" s="223" t="s">
        <v>19</v>
      </c>
      <c r="I375" s="225"/>
      <c r="J375" s="221"/>
      <c r="K375" s="221"/>
      <c r="L375" s="226"/>
      <c r="M375" s="227"/>
      <c r="N375" s="228"/>
      <c r="O375" s="228"/>
      <c r="P375" s="228"/>
      <c r="Q375" s="228"/>
      <c r="R375" s="228"/>
      <c r="S375" s="228"/>
      <c r="T375" s="22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0" t="s">
        <v>148</v>
      </c>
      <c r="AU375" s="230" t="s">
        <v>86</v>
      </c>
      <c r="AV375" s="13" t="s">
        <v>79</v>
      </c>
      <c r="AW375" s="13" t="s">
        <v>33</v>
      </c>
      <c r="AX375" s="13" t="s">
        <v>72</v>
      </c>
      <c r="AY375" s="230" t="s">
        <v>141</v>
      </c>
    </row>
    <row r="376" s="14" customFormat="1">
      <c r="A376" s="14"/>
      <c r="B376" s="231"/>
      <c r="C376" s="232"/>
      <c r="D376" s="222" t="s">
        <v>148</v>
      </c>
      <c r="E376" s="233" t="s">
        <v>19</v>
      </c>
      <c r="F376" s="234" t="s">
        <v>359</v>
      </c>
      <c r="G376" s="232"/>
      <c r="H376" s="235">
        <v>14.4</v>
      </c>
      <c r="I376" s="236"/>
      <c r="J376" s="232"/>
      <c r="K376" s="232"/>
      <c r="L376" s="237"/>
      <c r="M376" s="238"/>
      <c r="N376" s="239"/>
      <c r="O376" s="239"/>
      <c r="P376" s="239"/>
      <c r="Q376" s="239"/>
      <c r="R376" s="239"/>
      <c r="S376" s="239"/>
      <c r="T376" s="24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1" t="s">
        <v>148</v>
      </c>
      <c r="AU376" s="241" t="s">
        <v>86</v>
      </c>
      <c r="AV376" s="14" t="s">
        <v>86</v>
      </c>
      <c r="AW376" s="14" t="s">
        <v>33</v>
      </c>
      <c r="AX376" s="14" t="s">
        <v>72</v>
      </c>
      <c r="AY376" s="241" t="s">
        <v>141</v>
      </c>
    </row>
    <row r="377" s="13" customFormat="1">
      <c r="A377" s="13"/>
      <c r="B377" s="220"/>
      <c r="C377" s="221"/>
      <c r="D377" s="222" t="s">
        <v>148</v>
      </c>
      <c r="E377" s="223" t="s">
        <v>19</v>
      </c>
      <c r="F377" s="224" t="s">
        <v>278</v>
      </c>
      <c r="G377" s="221"/>
      <c r="H377" s="223" t="s">
        <v>19</v>
      </c>
      <c r="I377" s="225"/>
      <c r="J377" s="221"/>
      <c r="K377" s="221"/>
      <c r="L377" s="226"/>
      <c r="M377" s="227"/>
      <c r="N377" s="228"/>
      <c r="O377" s="228"/>
      <c r="P377" s="228"/>
      <c r="Q377" s="228"/>
      <c r="R377" s="228"/>
      <c r="S377" s="228"/>
      <c r="T377" s="22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0" t="s">
        <v>148</v>
      </c>
      <c r="AU377" s="230" t="s">
        <v>86</v>
      </c>
      <c r="AV377" s="13" t="s">
        <v>79</v>
      </c>
      <c r="AW377" s="13" t="s">
        <v>33</v>
      </c>
      <c r="AX377" s="13" t="s">
        <v>72</v>
      </c>
      <c r="AY377" s="230" t="s">
        <v>141</v>
      </c>
    </row>
    <row r="378" s="14" customFormat="1">
      <c r="A378" s="14"/>
      <c r="B378" s="231"/>
      <c r="C378" s="232"/>
      <c r="D378" s="222" t="s">
        <v>148</v>
      </c>
      <c r="E378" s="233" t="s">
        <v>19</v>
      </c>
      <c r="F378" s="234" t="s">
        <v>360</v>
      </c>
      <c r="G378" s="232"/>
      <c r="H378" s="235">
        <v>16.800000000000001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1" t="s">
        <v>148</v>
      </c>
      <c r="AU378" s="241" t="s">
        <v>86</v>
      </c>
      <c r="AV378" s="14" t="s">
        <v>86</v>
      </c>
      <c r="AW378" s="14" t="s">
        <v>33</v>
      </c>
      <c r="AX378" s="14" t="s">
        <v>72</v>
      </c>
      <c r="AY378" s="241" t="s">
        <v>141</v>
      </c>
    </row>
    <row r="379" s="13" customFormat="1">
      <c r="A379" s="13"/>
      <c r="B379" s="220"/>
      <c r="C379" s="221"/>
      <c r="D379" s="222" t="s">
        <v>148</v>
      </c>
      <c r="E379" s="223" t="s">
        <v>19</v>
      </c>
      <c r="F379" s="224" t="s">
        <v>280</v>
      </c>
      <c r="G379" s="221"/>
      <c r="H379" s="223" t="s">
        <v>19</v>
      </c>
      <c r="I379" s="225"/>
      <c r="J379" s="221"/>
      <c r="K379" s="221"/>
      <c r="L379" s="226"/>
      <c r="M379" s="227"/>
      <c r="N379" s="228"/>
      <c r="O379" s="228"/>
      <c r="P379" s="228"/>
      <c r="Q379" s="228"/>
      <c r="R379" s="228"/>
      <c r="S379" s="228"/>
      <c r="T379" s="22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0" t="s">
        <v>148</v>
      </c>
      <c r="AU379" s="230" t="s">
        <v>86</v>
      </c>
      <c r="AV379" s="13" t="s">
        <v>79</v>
      </c>
      <c r="AW379" s="13" t="s">
        <v>33</v>
      </c>
      <c r="AX379" s="13" t="s">
        <v>72</v>
      </c>
      <c r="AY379" s="230" t="s">
        <v>141</v>
      </c>
    </row>
    <row r="380" s="14" customFormat="1">
      <c r="A380" s="14"/>
      <c r="B380" s="231"/>
      <c r="C380" s="232"/>
      <c r="D380" s="222" t="s">
        <v>148</v>
      </c>
      <c r="E380" s="233" t="s">
        <v>19</v>
      </c>
      <c r="F380" s="234" t="s">
        <v>361</v>
      </c>
      <c r="G380" s="232"/>
      <c r="H380" s="235">
        <v>38.399999999999999</v>
      </c>
      <c r="I380" s="236"/>
      <c r="J380" s="232"/>
      <c r="K380" s="232"/>
      <c r="L380" s="237"/>
      <c r="M380" s="238"/>
      <c r="N380" s="239"/>
      <c r="O380" s="239"/>
      <c r="P380" s="239"/>
      <c r="Q380" s="239"/>
      <c r="R380" s="239"/>
      <c r="S380" s="239"/>
      <c r="T380" s="24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1" t="s">
        <v>148</v>
      </c>
      <c r="AU380" s="241" t="s">
        <v>86</v>
      </c>
      <c r="AV380" s="14" t="s">
        <v>86</v>
      </c>
      <c r="AW380" s="14" t="s">
        <v>33</v>
      </c>
      <c r="AX380" s="14" t="s">
        <v>72</v>
      </c>
      <c r="AY380" s="241" t="s">
        <v>141</v>
      </c>
    </row>
    <row r="381" s="16" customFormat="1">
      <c r="A381" s="16"/>
      <c r="B381" s="253"/>
      <c r="C381" s="254"/>
      <c r="D381" s="222" t="s">
        <v>148</v>
      </c>
      <c r="E381" s="255" t="s">
        <v>19</v>
      </c>
      <c r="F381" s="256" t="s">
        <v>194</v>
      </c>
      <c r="G381" s="254"/>
      <c r="H381" s="257">
        <v>69.599999999999994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63" t="s">
        <v>148</v>
      </c>
      <c r="AU381" s="263" t="s">
        <v>86</v>
      </c>
      <c r="AV381" s="16" t="s">
        <v>146</v>
      </c>
      <c r="AW381" s="16" t="s">
        <v>33</v>
      </c>
      <c r="AX381" s="16" t="s">
        <v>79</v>
      </c>
      <c r="AY381" s="263" t="s">
        <v>141</v>
      </c>
    </row>
    <row r="382" s="2" customFormat="1" ht="33" customHeight="1">
      <c r="A382" s="40"/>
      <c r="B382" s="41"/>
      <c r="C382" s="207" t="s">
        <v>378</v>
      </c>
      <c r="D382" s="207" t="s">
        <v>143</v>
      </c>
      <c r="E382" s="208" t="s">
        <v>379</v>
      </c>
      <c r="F382" s="209" t="s">
        <v>380</v>
      </c>
      <c r="G382" s="210" t="s">
        <v>198</v>
      </c>
      <c r="H382" s="211">
        <v>10.44</v>
      </c>
      <c r="I382" s="212"/>
      <c r="J382" s="213">
        <f>ROUND(I382*H382,2)</f>
        <v>0</v>
      </c>
      <c r="K382" s="209" t="s">
        <v>199</v>
      </c>
      <c r="L382" s="46"/>
      <c r="M382" s="214" t="s">
        <v>19</v>
      </c>
      <c r="N382" s="215" t="s">
        <v>44</v>
      </c>
      <c r="O382" s="86"/>
      <c r="P382" s="216">
        <f>O382*H382</f>
        <v>0</v>
      </c>
      <c r="Q382" s="216">
        <v>0.0065799999999999999</v>
      </c>
      <c r="R382" s="216">
        <f>Q382*H382</f>
        <v>0.068695199999999998</v>
      </c>
      <c r="S382" s="216">
        <v>0</v>
      </c>
      <c r="T382" s="217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8" t="s">
        <v>146</v>
      </c>
      <c r="AT382" s="218" t="s">
        <v>143</v>
      </c>
      <c r="AU382" s="218" t="s">
        <v>86</v>
      </c>
      <c r="AY382" s="19" t="s">
        <v>141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9" t="s">
        <v>86</v>
      </c>
      <c r="BK382" s="219">
        <f>ROUND(I382*H382,2)</f>
        <v>0</v>
      </c>
      <c r="BL382" s="19" t="s">
        <v>146</v>
      </c>
      <c r="BM382" s="218" t="s">
        <v>381</v>
      </c>
    </row>
    <row r="383" s="2" customFormat="1">
      <c r="A383" s="40"/>
      <c r="B383" s="41"/>
      <c r="C383" s="42"/>
      <c r="D383" s="264" t="s">
        <v>201</v>
      </c>
      <c r="E383" s="42"/>
      <c r="F383" s="265" t="s">
        <v>382</v>
      </c>
      <c r="G383" s="42"/>
      <c r="H383" s="42"/>
      <c r="I383" s="266"/>
      <c r="J383" s="42"/>
      <c r="K383" s="42"/>
      <c r="L383" s="46"/>
      <c r="M383" s="267"/>
      <c r="N383" s="268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201</v>
      </c>
      <c r="AU383" s="19" t="s">
        <v>86</v>
      </c>
    </row>
    <row r="384" s="13" customFormat="1">
      <c r="A384" s="13"/>
      <c r="B384" s="220"/>
      <c r="C384" s="221"/>
      <c r="D384" s="222" t="s">
        <v>148</v>
      </c>
      <c r="E384" s="223" t="s">
        <v>19</v>
      </c>
      <c r="F384" s="224" t="s">
        <v>150</v>
      </c>
      <c r="G384" s="221"/>
      <c r="H384" s="223" t="s">
        <v>19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0" t="s">
        <v>148</v>
      </c>
      <c r="AU384" s="230" t="s">
        <v>86</v>
      </c>
      <c r="AV384" s="13" t="s">
        <v>79</v>
      </c>
      <c r="AW384" s="13" t="s">
        <v>33</v>
      </c>
      <c r="AX384" s="13" t="s">
        <v>72</v>
      </c>
      <c r="AY384" s="230" t="s">
        <v>141</v>
      </c>
    </row>
    <row r="385" s="13" customFormat="1">
      <c r="A385" s="13"/>
      <c r="B385" s="220"/>
      <c r="C385" s="221"/>
      <c r="D385" s="222" t="s">
        <v>148</v>
      </c>
      <c r="E385" s="223" t="s">
        <v>19</v>
      </c>
      <c r="F385" s="224" t="s">
        <v>276</v>
      </c>
      <c r="G385" s="221"/>
      <c r="H385" s="223" t="s">
        <v>19</v>
      </c>
      <c r="I385" s="225"/>
      <c r="J385" s="221"/>
      <c r="K385" s="221"/>
      <c r="L385" s="226"/>
      <c r="M385" s="227"/>
      <c r="N385" s="228"/>
      <c r="O385" s="228"/>
      <c r="P385" s="228"/>
      <c r="Q385" s="228"/>
      <c r="R385" s="228"/>
      <c r="S385" s="228"/>
      <c r="T385" s="22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0" t="s">
        <v>148</v>
      </c>
      <c r="AU385" s="230" t="s">
        <v>86</v>
      </c>
      <c r="AV385" s="13" t="s">
        <v>79</v>
      </c>
      <c r="AW385" s="13" t="s">
        <v>33</v>
      </c>
      <c r="AX385" s="13" t="s">
        <v>72</v>
      </c>
      <c r="AY385" s="230" t="s">
        <v>141</v>
      </c>
    </row>
    <row r="386" s="14" customFormat="1">
      <c r="A386" s="14"/>
      <c r="B386" s="231"/>
      <c r="C386" s="232"/>
      <c r="D386" s="222" t="s">
        <v>148</v>
      </c>
      <c r="E386" s="233" t="s">
        <v>19</v>
      </c>
      <c r="F386" s="234" t="s">
        <v>383</v>
      </c>
      <c r="G386" s="232"/>
      <c r="H386" s="235">
        <v>2.1600000000000001</v>
      </c>
      <c r="I386" s="236"/>
      <c r="J386" s="232"/>
      <c r="K386" s="232"/>
      <c r="L386" s="237"/>
      <c r="M386" s="238"/>
      <c r="N386" s="239"/>
      <c r="O386" s="239"/>
      <c r="P386" s="239"/>
      <c r="Q386" s="239"/>
      <c r="R386" s="239"/>
      <c r="S386" s="239"/>
      <c r="T386" s="24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1" t="s">
        <v>148</v>
      </c>
      <c r="AU386" s="241" t="s">
        <v>86</v>
      </c>
      <c r="AV386" s="14" t="s">
        <v>86</v>
      </c>
      <c r="AW386" s="14" t="s">
        <v>33</v>
      </c>
      <c r="AX386" s="14" t="s">
        <v>72</v>
      </c>
      <c r="AY386" s="241" t="s">
        <v>141</v>
      </c>
    </row>
    <row r="387" s="13" customFormat="1">
      <c r="A387" s="13"/>
      <c r="B387" s="220"/>
      <c r="C387" s="221"/>
      <c r="D387" s="222" t="s">
        <v>148</v>
      </c>
      <c r="E387" s="223" t="s">
        <v>19</v>
      </c>
      <c r="F387" s="224" t="s">
        <v>278</v>
      </c>
      <c r="G387" s="221"/>
      <c r="H387" s="223" t="s">
        <v>19</v>
      </c>
      <c r="I387" s="225"/>
      <c r="J387" s="221"/>
      <c r="K387" s="221"/>
      <c r="L387" s="226"/>
      <c r="M387" s="227"/>
      <c r="N387" s="228"/>
      <c r="O387" s="228"/>
      <c r="P387" s="228"/>
      <c r="Q387" s="228"/>
      <c r="R387" s="228"/>
      <c r="S387" s="228"/>
      <c r="T387" s="22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0" t="s">
        <v>148</v>
      </c>
      <c r="AU387" s="230" t="s">
        <v>86</v>
      </c>
      <c r="AV387" s="13" t="s">
        <v>79</v>
      </c>
      <c r="AW387" s="13" t="s">
        <v>33</v>
      </c>
      <c r="AX387" s="13" t="s">
        <v>72</v>
      </c>
      <c r="AY387" s="230" t="s">
        <v>141</v>
      </c>
    </row>
    <row r="388" s="14" customFormat="1">
      <c r="A388" s="14"/>
      <c r="B388" s="231"/>
      <c r="C388" s="232"/>
      <c r="D388" s="222" t="s">
        <v>148</v>
      </c>
      <c r="E388" s="233" t="s">
        <v>19</v>
      </c>
      <c r="F388" s="234" t="s">
        <v>384</v>
      </c>
      <c r="G388" s="232"/>
      <c r="H388" s="235">
        <v>2.52</v>
      </c>
      <c r="I388" s="236"/>
      <c r="J388" s="232"/>
      <c r="K388" s="232"/>
      <c r="L388" s="237"/>
      <c r="M388" s="238"/>
      <c r="N388" s="239"/>
      <c r="O388" s="239"/>
      <c r="P388" s="239"/>
      <c r="Q388" s="239"/>
      <c r="R388" s="239"/>
      <c r="S388" s="239"/>
      <c r="T388" s="24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1" t="s">
        <v>148</v>
      </c>
      <c r="AU388" s="241" t="s">
        <v>86</v>
      </c>
      <c r="AV388" s="14" t="s">
        <v>86</v>
      </c>
      <c r="AW388" s="14" t="s">
        <v>33</v>
      </c>
      <c r="AX388" s="14" t="s">
        <v>72</v>
      </c>
      <c r="AY388" s="241" t="s">
        <v>141</v>
      </c>
    </row>
    <row r="389" s="13" customFormat="1">
      <c r="A389" s="13"/>
      <c r="B389" s="220"/>
      <c r="C389" s="221"/>
      <c r="D389" s="222" t="s">
        <v>148</v>
      </c>
      <c r="E389" s="223" t="s">
        <v>19</v>
      </c>
      <c r="F389" s="224" t="s">
        <v>280</v>
      </c>
      <c r="G389" s="221"/>
      <c r="H389" s="223" t="s">
        <v>19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0" t="s">
        <v>148</v>
      </c>
      <c r="AU389" s="230" t="s">
        <v>86</v>
      </c>
      <c r="AV389" s="13" t="s">
        <v>79</v>
      </c>
      <c r="AW389" s="13" t="s">
        <v>33</v>
      </c>
      <c r="AX389" s="13" t="s">
        <v>72</v>
      </c>
      <c r="AY389" s="230" t="s">
        <v>141</v>
      </c>
    </row>
    <row r="390" s="14" customFormat="1">
      <c r="A390" s="14"/>
      <c r="B390" s="231"/>
      <c r="C390" s="232"/>
      <c r="D390" s="222" t="s">
        <v>148</v>
      </c>
      <c r="E390" s="233" t="s">
        <v>19</v>
      </c>
      <c r="F390" s="234" t="s">
        <v>385</v>
      </c>
      <c r="G390" s="232"/>
      <c r="H390" s="235">
        <v>5.7599999999999998</v>
      </c>
      <c r="I390" s="236"/>
      <c r="J390" s="232"/>
      <c r="K390" s="232"/>
      <c r="L390" s="237"/>
      <c r="M390" s="238"/>
      <c r="N390" s="239"/>
      <c r="O390" s="239"/>
      <c r="P390" s="239"/>
      <c r="Q390" s="239"/>
      <c r="R390" s="239"/>
      <c r="S390" s="239"/>
      <c r="T390" s="24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1" t="s">
        <v>148</v>
      </c>
      <c r="AU390" s="241" t="s">
        <v>86</v>
      </c>
      <c r="AV390" s="14" t="s">
        <v>86</v>
      </c>
      <c r="AW390" s="14" t="s">
        <v>33</v>
      </c>
      <c r="AX390" s="14" t="s">
        <v>72</v>
      </c>
      <c r="AY390" s="241" t="s">
        <v>141</v>
      </c>
    </row>
    <row r="391" s="15" customFormat="1">
      <c r="A391" s="15"/>
      <c r="B391" s="242"/>
      <c r="C391" s="243"/>
      <c r="D391" s="222" t="s">
        <v>148</v>
      </c>
      <c r="E391" s="244" t="s">
        <v>102</v>
      </c>
      <c r="F391" s="245" t="s">
        <v>159</v>
      </c>
      <c r="G391" s="243"/>
      <c r="H391" s="246">
        <v>10.44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2" t="s">
        <v>148</v>
      </c>
      <c r="AU391" s="252" t="s">
        <v>86</v>
      </c>
      <c r="AV391" s="15" t="s">
        <v>160</v>
      </c>
      <c r="AW391" s="15" t="s">
        <v>33</v>
      </c>
      <c r="AX391" s="15" t="s">
        <v>72</v>
      </c>
      <c r="AY391" s="252" t="s">
        <v>141</v>
      </c>
    </row>
    <row r="392" s="16" customFormat="1">
      <c r="A392" s="16"/>
      <c r="B392" s="253"/>
      <c r="C392" s="254"/>
      <c r="D392" s="222" t="s">
        <v>148</v>
      </c>
      <c r="E392" s="255" t="s">
        <v>19</v>
      </c>
      <c r="F392" s="256" t="s">
        <v>194</v>
      </c>
      <c r="G392" s="254"/>
      <c r="H392" s="257">
        <v>10.44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63" t="s">
        <v>148</v>
      </c>
      <c r="AU392" s="263" t="s">
        <v>86</v>
      </c>
      <c r="AV392" s="16" t="s">
        <v>146</v>
      </c>
      <c r="AW392" s="16" t="s">
        <v>33</v>
      </c>
      <c r="AX392" s="16" t="s">
        <v>79</v>
      </c>
      <c r="AY392" s="263" t="s">
        <v>141</v>
      </c>
    </row>
    <row r="393" s="2" customFormat="1" ht="33" customHeight="1">
      <c r="A393" s="40"/>
      <c r="B393" s="41"/>
      <c r="C393" s="207" t="s">
        <v>386</v>
      </c>
      <c r="D393" s="207" t="s">
        <v>143</v>
      </c>
      <c r="E393" s="208" t="s">
        <v>387</v>
      </c>
      <c r="F393" s="209" t="s">
        <v>388</v>
      </c>
      <c r="G393" s="210" t="s">
        <v>198</v>
      </c>
      <c r="H393" s="211">
        <v>10.44</v>
      </c>
      <c r="I393" s="212"/>
      <c r="J393" s="213">
        <f>ROUND(I393*H393,2)</f>
        <v>0</v>
      </c>
      <c r="K393" s="209" t="s">
        <v>199</v>
      </c>
      <c r="L393" s="46"/>
      <c r="M393" s="214" t="s">
        <v>19</v>
      </c>
      <c r="N393" s="215" t="s">
        <v>44</v>
      </c>
      <c r="O393" s="86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8" t="s">
        <v>146</v>
      </c>
      <c r="AT393" s="218" t="s">
        <v>143</v>
      </c>
      <c r="AU393" s="218" t="s">
        <v>86</v>
      </c>
      <c r="AY393" s="19" t="s">
        <v>141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19" t="s">
        <v>86</v>
      </c>
      <c r="BK393" s="219">
        <f>ROUND(I393*H393,2)</f>
        <v>0</v>
      </c>
      <c r="BL393" s="19" t="s">
        <v>146</v>
      </c>
      <c r="BM393" s="218" t="s">
        <v>389</v>
      </c>
    </row>
    <row r="394" s="2" customFormat="1">
      <c r="A394" s="40"/>
      <c r="B394" s="41"/>
      <c r="C394" s="42"/>
      <c r="D394" s="264" t="s">
        <v>201</v>
      </c>
      <c r="E394" s="42"/>
      <c r="F394" s="265" t="s">
        <v>390</v>
      </c>
      <c r="G394" s="42"/>
      <c r="H394" s="42"/>
      <c r="I394" s="266"/>
      <c r="J394" s="42"/>
      <c r="K394" s="42"/>
      <c r="L394" s="46"/>
      <c r="M394" s="267"/>
      <c r="N394" s="268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201</v>
      </c>
      <c r="AU394" s="19" t="s">
        <v>86</v>
      </c>
    </row>
    <row r="395" s="14" customFormat="1">
      <c r="A395" s="14"/>
      <c r="B395" s="231"/>
      <c r="C395" s="232"/>
      <c r="D395" s="222" t="s">
        <v>148</v>
      </c>
      <c r="E395" s="233" t="s">
        <v>19</v>
      </c>
      <c r="F395" s="234" t="s">
        <v>102</v>
      </c>
      <c r="G395" s="232"/>
      <c r="H395" s="235">
        <v>10.44</v>
      </c>
      <c r="I395" s="236"/>
      <c r="J395" s="232"/>
      <c r="K395" s="232"/>
      <c r="L395" s="237"/>
      <c r="M395" s="238"/>
      <c r="N395" s="239"/>
      <c r="O395" s="239"/>
      <c r="P395" s="239"/>
      <c r="Q395" s="239"/>
      <c r="R395" s="239"/>
      <c r="S395" s="239"/>
      <c r="T395" s="24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1" t="s">
        <v>148</v>
      </c>
      <c r="AU395" s="241" t="s">
        <v>86</v>
      </c>
      <c r="AV395" s="14" t="s">
        <v>86</v>
      </c>
      <c r="AW395" s="14" t="s">
        <v>33</v>
      </c>
      <c r="AX395" s="14" t="s">
        <v>72</v>
      </c>
      <c r="AY395" s="241" t="s">
        <v>141</v>
      </c>
    </row>
    <row r="396" s="16" customFormat="1">
      <c r="A396" s="16"/>
      <c r="B396" s="253"/>
      <c r="C396" s="254"/>
      <c r="D396" s="222" t="s">
        <v>148</v>
      </c>
      <c r="E396" s="255" t="s">
        <v>19</v>
      </c>
      <c r="F396" s="256" t="s">
        <v>194</v>
      </c>
      <c r="G396" s="254"/>
      <c r="H396" s="257">
        <v>10.44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63" t="s">
        <v>148</v>
      </c>
      <c r="AU396" s="263" t="s">
        <v>86</v>
      </c>
      <c r="AV396" s="16" t="s">
        <v>146</v>
      </c>
      <c r="AW396" s="16" t="s">
        <v>33</v>
      </c>
      <c r="AX396" s="16" t="s">
        <v>79</v>
      </c>
      <c r="AY396" s="263" t="s">
        <v>141</v>
      </c>
    </row>
    <row r="397" s="12" customFormat="1" ht="22.8" customHeight="1">
      <c r="A397" s="12"/>
      <c r="B397" s="191"/>
      <c r="C397" s="192"/>
      <c r="D397" s="193" t="s">
        <v>71</v>
      </c>
      <c r="E397" s="205" t="s">
        <v>224</v>
      </c>
      <c r="F397" s="205" t="s">
        <v>391</v>
      </c>
      <c r="G397" s="192"/>
      <c r="H397" s="192"/>
      <c r="I397" s="195"/>
      <c r="J397" s="206">
        <f>BK397</f>
        <v>0</v>
      </c>
      <c r="K397" s="192"/>
      <c r="L397" s="197"/>
      <c r="M397" s="198"/>
      <c r="N397" s="199"/>
      <c r="O397" s="199"/>
      <c r="P397" s="200">
        <f>SUM(P398:P426)</f>
        <v>0</v>
      </c>
      <c r="Q397" s="199"/>
      <c r="R397" s="200">
        <f>SUM(R398:R426)</f>
        <v>29.739420260000003</v>
      </c>
      <c r="S397" s="199"/>
      <c r="T397" s="201">
        <f>SUM(T398:T426)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2" t="s">
        <v>79</v>
      </c>
      <c r="AT397" s="203" t="s">
        <v>71</v>
      </c>
      <c r="AU397" s="203" t="s">
        <v>79</v>
      </c>
      <c r="AY397" s="202" t="s">
        <v>141</v>
      </c>
      <c r="BK397" s="204">
        <f>SUM(BK398:BK426)</f>
        <v>0</v>
      </c>
    </row>
    <row r="398" s="2" customFormat="1" ht="33" customHeight="1">
      <c r="A398" s="40"/>
      <c r="B398" s="41"/>
      <c r="C398" s="207" t="s">
        <v>392</v>
      </c>
      <c r="D398" s="207" t="s">
        <v>143</v>
      </c>
      <c r="E398" s="208" t="s">
        <v>393</v>
      </c>
      <c r="F398" s="209" t="s">
        <v>394</v>
      </c>
      <c r="G398" s="210" t="s">
        <v>198</v>
      </c>
      <c r="H398" s="211">
        <v>213.12600000000001</v>
      </c>
      <c r="I398" s="212"/>
      <c r="J398" s="213">
        <f>ROUND(I398*H398,2)</f>
        <v>0</v>
      </c>
      <c r="K398" s="209" t="s">
        <v>199</v>
      </c>
      <c r="L398" s="46"/>
      <c r="M398" s="214" t="s">
        <v>19</v>
      </c>
      <c r="N398" s="215" t="s">
        <v>44</v>
      </c>
      <c r="O398" s="86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8" t="s">
        <v>146</v>
      </c>
      <c r="AT398" s="218" t="s">
        <v>143</v>
      </c>
      <c r="AU398" s="218" t="s">
        <v>86</v>
      </c>
      <c r="AY398" s="19" t="s">
        <v>141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9" t="s">
        <v>86</v>
      </c>
      <c r="BK398" s="219">
        <f>ROUND(I398*H398,2)</f>
        <v>0</v>
      </c>
      <c r="BL398" s="19" t="s">
        <v>146</v>
      </c>
      <c r="BM398" s="218" t="s">
        <v>395</v>
      </c>
    </row>
    <row r="399" s="2" customFormat="1">
      <c r="A399" s="40"/>
      <c r="B399" s="41"/>
      <c r="C399" s="42"/>
      <c r="D399" s="264" t="s">
        <v>201</v>
      </c>
      <c r="E399" s="42"/>
      <c r="F399" s="265" t="s">
        <v>396</v>
      </c>
      <c r="G399" s="42"/>
      <c r="H399" s="42"/>
      <c r="I399" s="266"/>
      <c r="J399" s="42"/>
      <c r="K399" s="42"/>
      <c r="L399" s="46"/>
      <c r="M399" s="267"/>
      <c r="N399" s="268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201</v>
      </c>
      <c r="AU399" s="19" t="s">
        <v>86</v>
      </c>
    </row>
    <row r="400" s="13" customFormat="1">
      <c r="A400" s="13"/>
      <c r="B400" s="220"/>
      <c r="C400" s="221"/>
      <c r="D400" s="222" t="s">
        <v>148</v>
      </c>
      <c r="E400" s="223" t="s">
        <v>19</v>
      </c>
      <c r="F400" s="224" t="s">
        <v>150</v>
      </c>
      <c r="G400" s="221"/>
      <c r="H400" s="223" t="s">
        <v>19</v>
      </c>
      <c r="I400" s="225"/>
      <c r="J400" s="221"/>
      <c r="K400" s="221"/>
      <c r="L400" s="226"/>
      <c r="M400" s="227"/>
      <c r="N400" s="228"/>
      <c r="O400" s="228"/>
      <c r="P400" s="228"/>
      <c r="Q400" s="228"/>
      <c r="R400" s="228"/>
      <c r="S400" s="228"/>
      <c r="T400" s="22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0" t="s">
        <v>148</v>
      </c>
      <c r="AU400" s="230" t="s">
        <v>86</v>
      </c>
      <c r="AV400" s="13" t="s">
        <v>79</v>
      </c>
      <c r="AW400" s="13" t="s">
        <v>33</v>
      </c>
      <c r="AX400" s="13" t="s">
        <v>72</v>
      </c>
      <c r="AY400" s="230" t="s">
        <v>141</v>
      </c>
    </row>
    <row r="401" s="13" customFormat="1">
      <c r="A401" s="13"/>
      <c r="B401" s="220"/>
      <c r="C401" s="221"/>
      <c r="D401" s="222" t="s">
        <v>148</v>
      </c>
      <c r="E401" s="223" t="s">
        <v>19</v>
      </c>
      <c r="F401" s="224" t="s">
        <v>397</v>
      </c>
      <c r="G401" s="221"/>
      <c r="H401" s="223" t="s">
        <v>19</v>
      </c>
      <c r="I401" s="225"/>
      <c r="J401" s="221"/>
      <c r="K401" s="221"/>
      <c r="L401" s="226"/>
      <c r="M401" s="227"/>
      <c r="N401" s="228"/>
      <c r="O401" s="228"/>
      <c r="P401" s="228"/>
      <c r="Q401" s="228"/>
      <c r="R401" s="228"/>
      <c r="S401" s="228"/>
      <c r="T401" s="22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0" t="s">
        <v>148</v>
      </c>
      <c r="AU401" s="230" t="s">
        <v>86</v>
      </c>
      <c r="AV401" s="13" t="s">
        <v>79</v>
      </c>
      <c r="AW401" s="13" t="s">
        <v>33</v>
      </c>
      <c r="AX401" s="13" t="s">
        <v>72</v>
      </c>
      <c r="AY401" s="230" t="s">
        <v>141</v>
      </c>
    </row>
    <row r="402" s="14" customFormat="1">
      <c r="A402" s="14"/>
      <c r="B402" s="231"/>
      <c r="C402" s="232"/>
      <c r="D402" s="222" t="s">
        <v>148</v>
      </c>
      <c r="E402" s="233" t="s">
        <v>19</v>
      </c>
      <c r="F402" s="234" t="s">
        <v>84</v>
      </c>
      <c r="G402" s="232"/>
      <c r="H402" s="235">
        <v>23.039999999999999</v>
      </c>
      <c r="I402" s="236"/>
      <c r="J402" s="232"/>
      <c r="K402" s="232"/>
      <c r="L402" s="237"/>
      <c r="M402" s="238"/>
      <c r="N402" s="239"/>
      <c r="O402" s="239"/>
      <c r="P402" s="239"/>
      <c r="Q402" s="239"/>
      <c r="R402" s="239"/>
      <c r="S402" s="239"/>
      <c r="T402" s="24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1" t="s">
        <v>148</v>
      </c>
      <c r="AU402" s="241" t="s">
        <v>86</v>
      </c>
      <c r="AV402" s="14" t="s">
        <v>86</v>
      </c>
      <c r="AW402" s="14" t="s">
        <v>33</v>
      </c>
      <c r="AX402" s="14" t="s">
        <v>72</v>
      </c>
      <c r="AY402" s="241" t="s">
        <v>141</v>
      </c>
    </row>
    <row r="403" s="14" customFormat="1">
      <c r="A403" s="14"/>
      <c r="B403" s="231"/>
      <c r="C403" s="232"/>
      <c r="D403" s="222" t="s">
        <v>148</v>
      </c>
      <c r="E403" s="233" t="s">
        <v>19</v>
      </c>
      <c r="F403" s="234" t="s">
        <v>87</v>
      </c>
      <c r="G403" s="232"/>
      <c r="H403" s="235">
        <v>83.522999999999996</v>
      </c>
      <c r="I403" s="236"/>
      <c r="J403" s="232"/>
      <c r="K403" s="232"/>
      <c r="L403" s="237"/>
      <c r="M403" s="238"/>
      <c r="N403" s="239"/>
      <c r="O403" s="239"/>
      <c r="P403" s="239"/>
      <c r="Q403" s="239"/>
      <c r="R403" s="239"/>
      <c r="S403" s="239"/>
      <c r="T403" s="24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1" t="s">
        <v>148</v>
      </c>
      <c r="AU403" s="241" t="s">
        <v>86</v>
      </c>
      <c r="AV403" s="14" t="s">
        <v>86</v>
      </c>
      <c r="AW403" s="14" t="s">
        <v>33</v>
      </c>
      <c r="AX403" s="14" t="s">
        <v>72</v>
      </c>
      <c r="AY403" s="241" t="s">
        <v>141</v>
      </c>
    </row>
    <row r="404" s="13" customFormat="1">
      <c r="A404" s="13"/>
      <c r="B404" s="220"/>
      <c r="C404" s="221"/>
      <c r="D404" s="222" t="s">
        <v>148</v>
      </c>
      <c r="E404" s="223" t="s">
        <v>19</v>
      </c>
      <c r="F404" s="224" t="s">
        <v>398</v>
      </c>
      <c r="G404" s="221"/>
      <c r="H404" s="223" t="s">
        <v>19</v>
      </c>
      <c r="I404" s="225"/>
      <c r="J404" s="221"/>
      <c r="K404" s="221"/>
      <c r="L404" s="226"/>
      <c r="M404" s="227"/>
      <c r="N404" s="228"/>
      <c r="O404" s="228"/>
      <c r="P404" s="228"/>
      <c r="Q404" s="228"/>
      <c r="R404" s="228"/>
      <c r="S404" s="228"/>
      <c r="T404" s="22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0" t="s">
        <v>148</v>
      </c>
      <c r="AU404" s="230" t="s">
        <v>86</v>
      </c>
      <c r="AV404" s="13" t="s">
        <v>79</v>
      </c>
      <c r="AW404" s="13" t="s">
        <v>33</v>
      </c>
      <c r="AX404" s="13" t="s">
        <v>72</v>
      </c>
      <c r="AY404" s="230" t="s">
        <v>141</v>
      </c>
    </row>
    <row r="405" s="14" customFormat="1">
      <c r="A405" s="14"/>
      <c r="B405" s="231"/>
      <c r="C405" s="232"/>
      <c r="D405" s="222" t="s">
        <v>148</v>
      </c>
      <c r="E405" s="233" t="s">
        <v>19</v>
      </c>
      <c r="F405" s="234" t="s">
        <v>84</v>
      </c>
      <c r="G405" s="232"/>
      <c r="H405" s="235">
        <v>23.039999999999999</v>
      </c>
      <c r="I405" s="236"/>
      <c r="J405" s="232"/>
      <c r="K405" s="232"/>
      <c r="L405" s="237"/>
      <c r="M405" s="238"/>
      <c r="N405" s="239"/>
      <c r="O405" s="239"/>
      <c r="P405" s="239"/>
      <c r="Q405" s="239"/>
      <c r="R405" s="239"/>
      <c r="S405" s="239"/>
      <c r="T405" s="24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1" t="s">
        <v>148</v>
      </c>
      <c r="AU405" s="241" t="s">
        <v>86</v>
      </c>
      <c r="AV405" s="14" t="s">
        <v>86</v>
      </c>
      <c r="AW405" s="14" t="s">
        <v>33</v>
      </c>
      <c r="AX405" s="14" t="s">
        <v>72</v>
      </c>
      <c r="AY405" s="241" t="s">
        <v>141</v>
      </c>
    </row>
    <row r="406" s="14" customFormat="1">
      <c r="A406" s="14"/>
      <c r="B406" s="231"/>
      <c r="C406" s="232"/>
      <c r="D406" s="222" t="s">
        <v>148</v>
      </c>
      <c r="E406" s="233" t="s">
        <v>19</v>
      </c>
      <c r="F406" s="234" t="s">
        <v>87</v>
      </c>
      <c r="G406" s="232"/>
      <c r="H406" s="235">
        <v>83.522999999999996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1" t="s">
        <v>148</v>
      </c>
      <c r="AU406" s="241" t="s">
        <v>86</v>
      </c>
      <c r="AV406" s="14" t="s">
        <v>86</v>
      </c>
      <c r="AW406" s="14" t="s">
        <v>33</v>
      </c>
      <c r="AX406" s="14" t="s">
        <v>72</v>
      </c>
      <c r="AY406" s="241" t="s">
        <v>141</v>
      </c>
    </row>
    <row r="407" s="16" customFormat="1">
      <c r="A407" s="16"/>
      <c r="B407" s="253"/>
      <c r="C407" s="254"/>
      <c r="D407" s="222" t="s">
        <v>148</v>
      </c>
      <c r="E407" s="255" t="s">
        <v>19</v>
      </c>
      <c r="F407" s="256" t="s">
        <v>194</v>
      </c>
      <c r="G407" s="254"/>
      <c r="H407" s="257">
        <v>213.12600000000001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63" t="s">
        <v>148</v>
      </c>
      <c r="AU407" s="263" t="s">
        <v>86</v>
      </c>
      <c r="AV407" s="16" t="s">
        <v>146</v>
      </c>
      <c r="AW407" s="16" t="s">
        <v>33</v>
      </c>
      <c r="AX407" s="16" t="s">
        <v>79</v>
      </c>
      <c r="AY407" s="263" t="s">
        <v>141</v>
      </c>
    </row>
    <row r="408" s="2" customFormat="1" ht="78" customHeight="1">
      <c r="A408" s="40"/>
      <c r="B408" s="41"/>
      <c r="C408" s="207" t="s">
        <v>399</v>
      </c>
      <c r="D408" s="207" t="s">
        <v>143</v>
      </c>
      <c r="E408" s="208" t="s">
        <v>400</v>
      </c>
      <c r="F408" s="209" t="s">
        <v>401</v>
      </c>
      <c r="G408" s="210" t="s">
        <v>198</v>
      </c>
      <c r="H408" s="211">
        <v>83.522999999999996</v>
      </c>
      <c r="I408" s="212"/>
      <c r="J408" s="213">
        <f>ROUND(I408*H408,2)</f>
        <v>0</v>
      </c>
      <c r="K408" s="209" t="s">
        <v>199</v>
      </c>
      <c r="L408" s="46"/>
      <c r="M408" s="214" t="s">
        <v>19</v>
      </c>
      <c r="N408" s="215" t="s">
        <v>44</v>
      </c>
      <c r="O408" s="86"/>
      <c r="P408" s="216">
        <f>O408*H408</f>
        <v>0</v>
      </c>
      <c r="Q408" s="216">
        <v>0.090620000000000006</v>
      </c>
      <c r="R408" s="216">
        <f>Q408*H408</f>
        <v>7.5688542600000002</v>
      </c>
      <c r="S408" s="216">
        <v>0</v>
      </c>
      <c r="T408" s="21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8" t="s">
        <v>146</v>
      </c>
      <c r="AT408" s="218" t="s">
        <v>143</v>
      </c>
      <c r="AU408" s="218" t="s">
        <v>86</v>
      </c>
      <c r="AY408" s="19" t="s">
        <v>141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19" t="s">
        <v>86</v>
      </c>
      <c r="BK408" s="219">
        <f>ROUND(I408*H408,2)</f>
        <v>0</v>
      </c>
      <c r="BL408" s="19" t="s">
        <v>146</v>
      </c>
      <c r="BM408" s="218" t="s">
        <v>402</v>
      </c>
    </row>
    <row r="409" s="2" customFormat="1">
      <c r="A409" s="40"/>
      <c r="B409" s="41"/>
      <c r="C409" s="42"/>
      <c r="D409" s="264" t="s">
        <v>201</v>
      </c>
      <c r="E409" s="42"/>
      <c r="F409" s="265" t="s">
        <v>403</v>
      </c>
      <c r="G409" s="42"/>
      <c r="H409" s="42"/>
      <c r="I409" s="266"/>
      <c r="J409" s="42"/>
      <c r="K409" s="42"/>
      <c r="L409" s="46"/>
      <c r="M409" s="267"/>
      <c r="N409" s="268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201</v>
      </c>
      <c r="AU409" s="19" t="s">
        <v>86</v>
      </c>
    </row>
    <row r="410" s="13" customFormat="1">
      <c r="A410" s="13"/>
      <c r="B410" s="220"/>
      <c r="C410" s="221"/>
      <c r="D410" s="222" t="s">
        <v>148</v>
      </c>
      <c r="E410" s="223" t="s">
        <v>19</v>
      </c>
      <c r="F410" s="224" t="s">
        <v>150</v>
      </c>
      <c r="G410" s="221"/>
      <c r="H410" s="223" t="s">
        <v>19</v>
      </c>
      <c r="I410" s="225"/>
      <c r="J410" s="221"/>
      <c r="K410" s="221"/>
      <c r="L410" s="226"/>
      <c r="M410" s="227"/>
      <c r="N410" s="228"/>
      <c r="O410" s="228"/>
      <c r="P410" s="228"/>
      <c r="Q410" s="228"/>
      <c r="R410" s="228"/>
      <c r="S410" s="228"/>
      <c r="T410" s="22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0" t="s">
        <v>148</v>
      </c>
      <c r="AU410" s="230" t="s">
        <v>86</v>
      </c>
      <c r="AV410" s="13" t="s">
        <v>79</v>
      </c>
      <c r="AW410" s="13" t="s">
        <v>33</v>
      </c>
      <c r="AX410" s="13" t="s">
        <v>72</v>
      </c>
      <c r="AY410" s="230" t="s">
        <v>141</v>
      </c>
    </row>
    <row r="411" s="14" customFormat="1">
      <c r="A411" s="14"/>
      <c r="B411" s="231"/>
      <c r="C411" s="232"/>
      <c r="D411" s="222" t="s">
        <v>148</v>
      </c>
      <c r="E411" s="233" t="s">
        <v>19</v>
      </c>
      <c r="F411" s="234" t="s">
        <v>87</v>
      </c>
      <c r="G411" s="232"/>
      <c r="H411" s="235">
        <v>83.522999999999996</v>
      </c>
      <c r="I411" s="236"/>
      <c r="J411" s="232"/>
      <c r="K411" s="232"/>
      <c r="L411" s="237"/>
      <c r="M411" s="238"/>
      <c r="N411" s="239"/>
      <c r="O411" s="239"/>
      <c r="P411" s="239"/>
      <c r="Q411" s="239"/>
      <c r="R411" s="239"/>
      <c r="S411" s="239"/>
      <c r="T411" s="24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1" t="s">
        <v>148</v>
      </c>
      <c r="AU411" s="241" t="s">
        <v>86</v>
      </c>
      <c r="AV411" s="14" t="s">
        <v>86</v>
      </c>
      <c r="AW411" s="14" t="s">
        <v>33</v>
      </c>
      <c r="AX411" s="14" t="s">
        <v>72</v>
      </c>
      <c r="AY411" s="241" t="s">
        <v>141</v>
      </c>
    </row>
    <row r="412" s="16" customFormat="1">
      <c r="A412" s="16"/>
      <c r="B412" s="253"/>
      <c r="C412" s="254"/>
      <c r="D412" s="222" t="s">
        <v>148</v>
      </c>
      <c r="E412" s="255" t="s">
        <v>19</v>
      </c>
      <c r="F412" s="256" t="s">
        <v>194</v>
      </c>
      <c r="G412" s="254"/>
      <c r="H412" s="257">
        <v>83.522999999999996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63" t="s">
        <v>148</v>
      </c>
      <c r="AU412" s="263" t="s">
        <v>86</v>
      </c>
      <c r="AV412" s="16" t="s">
        <v>146</v>
      </c>
      <c r="AW412" s="16" t="s">
        <v>33</v>
      </c>
      <c r="AX412" s="16" t="s">
        <v>79</v>
      </c>
      <c r="AY412" s="263" t="s">
        <v>141</v>
      </c>
    </row>
    <row r="413" s="2" customFormat="1" ht="21.75" customHeight="1">
      <c r="A413" s="40"/>
      <c r="B413" s="41"/>
      <c r="C413" s="269" t="s">
        <v>404</v>
      </c>
      <c r="D413" s="269" t="s">
        <v>246</v>
      </c>
      <c r="E413" s="270" t="s">
        <v>405</v>
      </c>
      <c r="F413" s="271" t="s">
        <v>406</v>
      </c>
      <c r="G413" s="272" t="s">
        <v>198</v>
      </c>
      <c r="H413" s="273">
        <v>86.028999999999996</v>
      </c>
      <c r="I413" s="274"/>
      <c r="J413" s="275">
        <f>ROUND(I413*H413,2)</f>
        <v>0</v>
      </c>
      <c r="K413" s="271" t="s">
        <v>199</v>
      </c>
      <c r="L413" s="276"/>
      <c r="M413" s="277" t="s">
        <v>19</v>
      </c>
      <c r="N413" s="278" t="s">
        <v>44</v>
      </c>
      <c r="O413" s="86"/>
      <c r="P413" s="216">
        <f>O413*H413</f>
        <v>0</v>
      </c>
      <c r="Q413" s="216">
        <v>0.17599999999999999</v>
      </c>
      <c r="R413" s="216">
        <f>Q413*H413</f>
        <v>15.141103999999999</v>
      </c>
      <c r="S413" s="216">
        <v>0</v>
      </c>
      <c r="T413" s="217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8" t="s">
        <v>245</v>
      </c>
      <c r="AT413" s="218" t="s">
        <v>246</v>
      </c>
      <c r="AU413" s="218" t="s">
        <v>86</v>
      </c>
      <c r="AY413" s="19" t="s">
        <v>141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19" t="s">
        <v>86</v>
      </c>
      <c r="BK413" s="219">
        <f>ROUND(I413*H413,2)</f>
        <v>0</v>
      </c>
      <c r="BL413" s="19" t="s">
        <v>146</v>
      </c>
      <c r="BM413" s="218" t="s">
        <v>407</v>
      </c>
    </row>
    <row r="414" s="14" customFormat="1">
      <c r="A414" s="14"/>
      <c r="B414" s="231"/>
      <c r="C414" s="232"/>
      <c r="D414" s="222" t="s">
        <v>148</v>
      </c>
      <c r="E414" s="233" t="s">
        <v>19</v>
      </c>
      <c r="F414" s="234" t="s">
        <v>87</v>
      </c>
      <c r="G414" s="232"/>
      <c r="H414" s="235">
        <v>83.522999999999996</v>
      </c>
      <c r="I414" s="236"/>
      <c r="J414" s="232"/>
      <c r="K414" s="232"/>
      <c r="L414" s="237"/>
      <c r="M414" s="238"/>
      <c r="N414" s="239"/>
      <c r="O414" s="239"/>
      <c r="P414" s="239"/>
      <c r="Q414" s="239"/>
      <c r="R414" s="239"/>
      <c r="S414" s="239"/>
      <c r="T414" s="24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1" t="s">
        <v>148</v>
      </c>
      <c r="AU414" s="241" t="s">
        <v>86</v>
      </c>
      <c r="AV414" s="14" t="s">
        <v>86</v>
      </c>
      <c r="AW414" s="14" t="s">
        <v>33</v>
      </c>
      <c r="AX414" s="14" t="s">
        <v>72</v>
      </c>
      <c r="AY414" s="241" t="s">
        <v>141</v>
      </c>
    </row>
    <row r="415" s="16" customFormat="1">
      <c r="A415" s="16"/>
      <c r="B415" s="253"/>
      <c r="C415" s="254"/>
      <c r="D415" s="222" t="s">
        <v>148</v>
      </c>
      <c r="E415" s="255" t="s">
        <v>19</v>
      </c>
      <c r="F415" s="256" t="s">
        <v>194</v>
      </c>
      <c r="G415" s="254"/>
      <c r="H415" s="257">
        <v>83.522999999999996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63" t="s">
        <v>148</v>
      </c>
      <c r="AU415" s="263" t="s">
        <v>86</v>
      </c>
      <c r="AV415" s="16" t="s">
        <v>146</v>
      </c>
      <c r="AW415" s="16" t="s">
        <v>33</v>
      </c>
      <c r="AX415" s="16" t="s">
        <v>79</v>
      </c>
      <c r="AY415" s="263" t="s">
        <v>141</v>
      </c>
    </row>
    <row r="416" s="14" customFormat="1">
      <c r="A416" s="14"/>
      <c r="B416" s="231"/>
      <c r="C416" s="232"/>
      <c r="D416" s="222" t="s">
        <v>148</v>
      </c>
      <c r="E416" s="232"/>
      <c r="F416" s="234" t="s">
        <v>408</v>
      </c>
      <c r="G416" s="232"/>
      <c r="H416" s="235">
        <v>86.028999999999996</v>
      </c>
      <c r="I416" s="236"/>
      <c r="J416" s="232"/>
      <c r="K416" s="232"/>
      <c r="L416" s="237"/>
      <c r="M416" s="238"/>
      <c r="N416" s="239"/>
      <c r="O416" s="239"/>
      <c r="P416" s="239"/>
      <c r="Q416" s="239"/>
      <c r="R416" s="239"/>
      <c r="S416" s="239"/>
      <c r="T416" s="24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1" t="s">
        <v>148</v>
      </c>
      <c r="AU416" s="241" t="s">
        <v>86</v>
      </c>
      <c r="AV416" s="14" t="s">
        <v>86</v>
      </c>
      <c r="AW416" s="14" t="s">
        <v>4</v>
      </c>
      <c r="AX416" s="14" t="s">
        <v>79</v>
      </c>
      <c r="AY416" s="241" t="s">
        <v>141</v>
      </c>
    </row>
    <row r="417" s="2" customFormat="1" ht="66.75" customHeight="1">
      <c r="A417" s="40"/>
      <c r="B417" s="41"/>
      <c r="C417" s="207" t="s">
        <v>409</v>
      </c>
      <c r="D417" s="207" t="s">
        <v>143</v>
      </c>
      <c r="E417" s="208" t="s">
        <v>410</v>
      </c>
      <c r="F417" s="209" t="s">
        <v>411</v>
      </c>
      <c r="G417" s="210" t="s">
        <v>198</v>
      </c>
      <c r="H417" s="211">
        <v>23.039999999999999</v>
      </c>
      <c r="I417" s="212"/>
      <c r="J417" s="213">
        <f>ROUND(I417*H417,2)</f>
        <v>0</v>
      </c>
      <c r="K417" s="209" t="s">
        <v>199</v>
      </c>
      <c r="L417" s="46"/>
      <c r="M417" s="214" t="s">
        <v>19</v>
      </c>
      <c r="N417" s="215" t="s">
        <v>44</v>
      </c>
      <c r="O417" s="86"/>
      <c r="P417" s="216">
        <f>O417*H417</f>
        <v>0</v>
      </c>
      <c r="Q417" s="216">
        <v>0.088800000000000004</v>
      </c>
      <c r="R417" s="216">
        <f>Q417*H417</f>
        <v>2.0459520000000002</v>
      </c>
      <c r="S417" s="216">
        <v>0</v>
      </c>
      <c r="T417" s="217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8" t="s">
        <v>146</v>
      </c>
      <c r="AT417" s="218" t="s">
        <v>143</v>
      </c>
      <c r="AU417" s="218" t="s">
        <v>86</v>
      </c>
      <c r="AY417" s="19" t="s">
        <v>141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9" t="s">
        <v>86</v>
      </c>
      <c r="BK417" s="219">
        <f>ROUND(I417*H417,2)</f>
        <v>0</v>
      </c>
      <c r="BL417" s="19" t="s">
        <v>146</v>
      </c>
      <c r="BM417" s="218" t="s">
        <v>412</v>
      </c>
    </row>
    <row r="418" s="2" customFormat="1">
      <c r="A418" s="40"/>
      <c r="B418" s="41"/>
      <c r="C418" s="42"/>
      <c r="D418" s="264" t="s">
        <v>201</v>
      </c>
      <c r="E418" s="42"/>
      <c r="F418" s="265" t="s">
        <v>413</v>
      </c>
      <c r="G418" s="42"/>
      <c r="H418" s="42"/>
      <c r="I418" s="266"/>
      <c r="J418" s="42"/>
      <c r="K418" s="42"/>
      <c r="L418" s="46"/>
      <c r="M418" s="267"/>
      <c r="N418" s="268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201</v>
      </c>
      <c r="AU418" s="19" t="s">
        <v>86</v>
      </c>
    </row>
    <row r="419" s="13" customFormat="1">
      <c r="A419" s="13"/>
      <c r="B419" s="220"/>
      <c r="C419" s="221"/>
      <c r="D419" s="222" t="s">
        <v>148</v>
      </c>
      <c r="E419" s="223" t="s">
        <v>19</v>
      </c>
      <c r="F419" s="224" t="s">
        <v>150</v>
      </c>
      <c r="G419" s="221"/>
      <c r="H419" s="223" t="s">
        <v>19</v>
      </c>
      <c r="I419" s="225"/>
      <c r="J419" s="221"/>
      <c r="K419" s="221"/>
      <c r="L419" s="226"/>
      <c r="M419" s="227"/>
      <c r="N419" s="228"/>
      <c r="O419" s="228"/>
      <c r="P419" s="228"/>
      <c r="Q419" s="228"/>
      <c r="R419" s="228"/>
      <c r="S419" s="228"/>
      <c r="T419" s="22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0" t="s">
        <v>148</v>
      </c>
      <c r="AU419" s="230" t="s">
        <v>86</v>
      </c>
      <c r="AV419" s="13" t="s">
        <v>79</v>
      </c>
      <c r="AW419" s="13" t="s">
        <v>33</v>
      </c>
      <c r="AX419" s="13" t="s">
        <v>72</v>
      </c>
      <c r="AY419" s="230" t="s">
        <v>141</v>
      </c>
    </row>
    <row r="420" s="14" customFormat="1">
      <c r="A420" s="14"/>
      <c r="B420" s="231"/>
      <c r="C420" s="232"/>
      <c r="D420" s="222" t="s">
        <v>148</v>
      </c>
      <c r="E420" s="233" t="s">
        <v>19</v>
      </c>
      <c r="F420" s="234" t="s">
        <v>84</v>
      </c>
      <c r="G420" s="232"/>
      <c r="H420" s="235">
        <v>23.039999999999999</v>
      </c>
      <c r="I420" s="236"/>
      <c r="J420" s="232"/>
      <c r="K420" s="232"/>
      <c r="L420" s="237"/>
      <c r="M420" s="238"/>
      <c r="N420" s="239"/>
      <c r="O420" s="239"/>
      <c r="P420" s="239"/>
      <c r="Q420" s="239"/>
      <c r="R420" s="239"/>
      <c r="S420" s="239"/>
      <c r="T420" s="24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1" t="s">
        <v>148</v>
      </c>
      <c r="AU420" s="241" t="s">
        <v>86</v>
      </c>
      <c r="AV420" s="14" t="s">
        <v>86</v>
      </c>
      <c r="AW420" s="14" t="s">
        <v>33</v>
      </c>
      <c r="AX420" s="14" t="s">
        <v>72</v>
      </c>
      <c r="AY420" s="241" t="s">
        <v>141</v>
      </c>
    </row>
    <row r="421" s="16" customFormat="1">
      <c r="A421" s="16"/>
      <c r="B421" s="253"/>
      <c r="C421" s="254"/>
      <c r="D421" s="222" t="s">
        <v>148</v>
      </c>
      <c r="E421" s="255" t="s">
        <v>19</v>
      </c>
      <c r="F421" s="256" t="s">
        <v>194</v>
      </c>
      <c r="G421" s="254"/>
      <c r="H421" s="257">
        <v>23.039999999999999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63" t="s">
        <v>148</v>
      </c>
      <c r="AU421" s="263" t="s">
        <v>86</v>
      </c>
      <c r="AV421" s="16" t="s">
        <v>146</v>
      </c>
      <c r="AW421" s="16" t="s">
        <v>33</v>
      </c>
      <c r="AX421" s="16" t="s">
        <v>79</v>
      </c>
      <c r="AY421" s="263" t="s">
        <v>141</v>
      </c>
    </row>
    <row r="422" s="2" customFormat="1" ht="24.15" customHeight="1">
      <c r="A422" s="40"/>
      <c r="B422" s="41"/>
      <c r="C422" s="269" t="s">
        <v>414</v>
      </c>
      <c r="D422" s="269" t="s">
        <v>246</v>
      </c>
      <c r="E422" s="270" t="s">
        <v>415</v>
      </c>
      <c r="F422" s="271" t="s">
        <v>416</v>
      </c>
      <c r="G422" s="272" t="s">
        <v>198</v>
      </c>
      <c r="H422" s="273">
        <v>23.731000000000002</v>
      </c>
      <c r="I422" s="274"/>
      <c r="J422" s="275">
        <f>ROUND(I422*H422,2)</f>
        <v>0</v>
      </c>
      <c r="K422" s="271" t="s">
        <v>199</v>
      </c>
      <c r="L422" s="276"/>
      <c r="M422" s="277" t="s">
        <v>19</v>
      </c>
      <c r="N422" s="278" t="s">
        <v>44</v>
      </c>
      <c r="O422" s="86"/>
      <c r="P422" s="216">
        <f>O422*H422</f>
        <v>0</v>
      </c>
      <c r="Q422" s="216">
        <v>0.20999999999999999</v>
      </c>
      <c r="R422" s="216">
        <f>Q422*H422</f>
        <v>4.9835099999999999</v>
      </c>
      <c r="S422" s="216">
        <v>0</v>
      </c>
      <c r="T422" s="217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8" t="s">
        <v>245</v>
      </c>
      <c r="AT422" s="218" t="s">
        <v>246</v>
      </c>
      <c r="AU422" s="218" t="s">
        <v>86</v>
      </c>
      <c r="AY422" s="19" t="s">
        <v>141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9" t="s">
        <v>86</v>
      </c>
      <c r="BK422" s="219">
        <f>ROUND(I422*H422,2)</f>
        <v>0</v>
      </c>
      <c r="BL422" s="19" t="s">
        <v>146</v>
      </c>
      <c r="BM422" s="218" t="s">
        <v>417</v>
      </c>
    </row>
    <row r="423" s="2" customFormat="1">
      <c r="A423" s="40"/>
      <c r="B423" s="41"/>
      <c r="C423" s="42"/>
      <c r="D423" s="222" t="s">
        <v>318</v>
      </c>
      <c r="E423" s="42"/>
      <c r="F423" s="279" t="s">
        <v>418</v>
      </c>
      <c r="G423" s="42"/>
      <c r="H423" s="42"/>
      <c r="I423" s="266"/>
      <c r="J423" s="42"/>
      <c r="K423" s="42"/>
      <c r="L423" s="46"/>
      <c r="M423" s="267"/>
      <c r="N423" s="268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318</v>
      </c>
      <c r="AU423" s="19" t="s">
        <v>86</v>
      </c>
    </row>
    <row r="424" s="14" customFormat="1">
      <c r="A424" s="14"/>
      <c r="B424" s="231"/>
      <c r="C424" s="232"/>
      <c r="D424" s="222" t="s">
        <v>148</v>
      </c>
      <c r="E424" s="233" t="s">
        <v>19</v>
      </c>
      <c r="F424" s="234" t="s">
        <v>84</v>
      </c>
      <c r="G424" s="232"/>
      <c r="H424" s="235">
        <v>23.039999999999999</v>
      </c>
      <c r="I424" s="236"/>
      <c r="J424" s="232"/>
      <c r="K424" s="232"/>
      <c r="L424" s="237"/>
      <c r="M424" s="238"/>
      <c r="N424" s="239"/>
      <c r="O424" s="239"/>
      <c r="P424" s="239"/>
      <c r="Q424" s="239"/>
      <c r="R424" s="239"/>
      <c r="S424" s="239"/>
      <c r="T424" s="24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1" t="s">
        <v>148</v>
      </c>
      <c r="AU424" s="241" t="s">
        <v>86</v>
      </c>
      <c r="AV424" s="14" t="s">
        <v>86</v>
      </c>
      <c r="AW424" s="14" t="s">
        <v>33</v>
      </c>
      <c r="AX424" s="14" t="s">
        <v>72</v>
      </c>
      <c r="AY424" s="241" t="s">
        <v>141</v>
      </c>
    </row>
    <row r="425" s="16" customFormat="1">
      <c r="A425" s="16"/>
      <c r="B425" s="253"/>
      <c r="C425" s="254"/>
      <c r="D425" s="222" t="s">
        <v>148</v>
      </c>
      <c r="E425" s="255" t="s">
        <v>19</v>
      </c>
      <c r="F425" s="256" t="s">
        <v>194</v>
      </c>
      <c r="G425" s="254"/>
      <c r="H425" s="257">
        <v>23.039999999999999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63" t="s">
        <v>148</v>
      </c>
      <c r="AU425" s="263" t="s">
        <v>86</v>
      </c>
      <c r="AV425" s="16" t="s">
        <v>146</v>
      </c>
      <c r="AW425" s="16" t="s">
        <v>33</v>
      </c>
      <c r="AX425" s="16" t="s">
        <v>79</v>
      </c>
      <c r="AY425" s="263" t="s">
        <v>141</v>
      </c>
    </row>
    <row r="426" s="14" customFormat="1">
      <c r="A426" s="14"/>
      <c r="B426" s="231"/>
      <c r="C426" s="232"/>
      <c r="D426" s="222" t="s">
        <v>148</v>
      </c>
      <c r="E426" s="232"/>
      <c r="F426" s="234" t="s">
        <v>419</v>
      </c>
      <c r="G426" s="232"/>
      <c r="H426" s="235">
        <v>23.731000000000002</v>
      </c>
      <c r="I426" s="236"/>
      <c r="J426" s="232"/>
      <c r="K426" s="232"/>
      <c r="L426" s="237"/>
      <c r="M426" s="238"/>
      <c r="N426" s="239"/>
      <c r="O426" s="239"/>
      <c r="P426" s="239"/>
      <c r="Q426" s="239"/>
      <c r="R426" s="239"/>
      <c r="S426" s="239"/>
      <c r="T426" s="24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1" t="s">
        <v>148</v>
      </c>
      <c r="AU426" s="241" t="s">
        <v>86</v>
      </c>
      <c r="AV426" s="14" t="s">
        <v>86</v>
      </c>
      <c r="AW426" s="14" t="s">
        <v>4</v>
      </c>
      <c r="AX426" s="14" t="s">
        <v>79</v>
      </c>
      <c r="AY426" s="241" t="s">
        <v>141</v>
      </c>
    </row>
    <row r="427" s="12" customFormat="1" ht="22.8" customHeight="1">
      <c r="A427" s="12"/>
      <c r="B427" s="191"/>
      <c r="C427" s="192"/>
      <c r="D427" s="193" t="s">
        <v>71</v>
      </c>
      <c r="E427" s="205" t="s">
        <v>232</v>
      </c>
      <c r="F427" s="205" t="s">
        <v>420</v>
      </c>
      <c r="G427" s="192"/>
      <c r="H427" s="192"/>
      <c r="I427" s="195"/>
      <c r="J427" s="206">
        <f>BK427</f>
        <v>0</v>
      </c>
      <c r="K427" s="192"/>
      <c r="L427" s="197"/>
      <c r="M427" s="198"/>
      <c r="N427" s="199"/>
      <c r="O427" s="199"/>
      <c r="P427" s="200">
        <f>SUM(P428:P437)</f>
        <v>0</v>
      </c>
      <c r="Q427" s="199"/>
      <c r="R427" s="200">
        <f>SUM(R428:R437)</f>
        <v>35.644952959999998</v>
      </c>
      <c r="S427" s="199"/>
      <c r="T427" s="201">
        <f>SUM(T428:T437)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2" t="s">
        <v>79</v>
      </c>
      <c r="AT427" s="203" t="s">
        <v>71</v>
      </c>
      <c r="AU427" s="203" t="s">
        <v>79</v>
      </c>
      <c r="AY427" s="202" t="s">
        <v>141</v>
      </c>
      <c r="BK427" s="204">
        <f>SUM(BK428:BK437)</f>
        <v>0</v>
      </c>
    </row>
    <row r="428" s="2" customFormat="1" ht="24.15" customHeight="1">
      <c r="A428" s="40"/>
      <c r="B428" s="41"/>
      <c r="C428" s="207" t="s">
        <v>421</v>
      </c>
      <c r="D428" s="207" t="s">
        <v>143</v>
      </c>
      <c r="E428" s="208" t="s">
        <v>422</v>
      </c>
      <c r="F428" s="209" t="s">
        <v>423</v>
      </c>
      <c r="G428" s="210" t="s">
        <v>198</v>
      </c>
      <c r="H428" s="211">
        <v>71.725999999999999</v>
      </c>
      <c r="I428" s="212"/>
      <c r="J428" s="213">
        <f>ROUND(I428*H428,2)</f>
        <v>0</v>
      </c>
      <c r="K428" s="209" t="s">
        <v>199</v>
      </c>
      <c r="L428" s="46"/>
      <c r="M428" s="214" t="s">
        <v>19</v>
      </c>
      <c r="N428" s="215" t="s">
        <v>44</v>
      </c>
      <c r="O428" s="86"/>
      <c r="P428" s="216">
        <f>O428*H428</f>
        <v>0</v>
      </c>
      <c r="Q428" s="216">
        <v>0.27560000000000001</v>
      </c>
      <c r="R428" s="216">
        <f>Q428*H428</f>
        <v>19.7676856</v>
      </c>
      <c r="S428" s="216">
        <v>0</v>
      </c>
      <c r="T428" s="217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8" t="s">
        <v>146</v>
      </c>
      <c r="AT428" s="218" t="s">
        <v>143</v>
      </c>
      <c r="AU428" s="218" t="s">
        <v>86</v>
      </c>
      <c r="AY428" s="19" t="s">
        <v>141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19" t="s">
        <v>86</v>
      </c>
      <c r="BK428" s="219">
        <f>ROUND(I428*H428,2)</f>
        <v>0</v>
      </c>
      <c r="BL428" s="19" t="s">
        <v>146</v>
      </c>
      <c r="BM428" s="218" t="s">
        <v>424</v>
      </c>
    </row>
    <row r="429" s="2" customFormat="1">
      <c r="A429" s="40"/>
      <c r="B429" s="41"/>
      <c r="C429" s="42"/>
      <c r="D429" s="264" t="s">
        <v>201</v>
      </c>
      <c r="E429" s="42"/>
      <c r="F429" s="265" t="s">
        <v>425</v>
      </c>
      <c r="G429" s="42"/>
      <c r="H429" s="42"/>
      <c r="I429" s="266"/>
      <c r="J429" s="42"/>
      <c r="K429" s="42"/>
      <c r="L429" s="46"/>
      <c r="M429" s="267"/>
      <c r="N429" s="268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201</v>
      </c>
      <c r="AU429" s="19" t="s">
        <v>86</v>
      </c>
    </row>
    <row r="430" s="13" customFormat="1">
      <c r="A430" s="13"/>
      <c r="B430" s="220"/>
      <c r="C430" s="221"/>
      <c r="D430" s="222" t="s">
        <v>148</v>
      </c>
      <c r="E430" s="223" t="s">
        <v>19</v>
      </c>
      <c r="F430" s="224" t="s">
        <v>150</v>
      </c>
      <c r="G430" s="221"/>
      <c r="H430" s="223" t="s">
        <v>19</v>
      </c>
      <c r="I430" s="225"/>
      <c r="J430" s="221"/>
      <c r="K430" s="221"/>
      <c r="L430" s="226"/>
      <c r="M430" s="227"/>
      <c r="N430" s="228"/>
      <c r="O430" s="228"/>
      <c r="P430" s="228"/>
      <c r="Q430" s="228"/>
      <c r="R430" s="228"/>
      <c r="S430" s="228"/>
      <c r="T430" s="22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0" t="s">
        <v>148</v>
      </c>
      <c r="AU430" s="230" t="s">
        <v>86</v>
      </c>
      <c r="AV430" s="13" t="s">
        <v>79</v>
      </c>
      <c r="AW430" s="13" t="s">
        <v>33</v>
      </c>
      <c r="AX430" s="13" t="s">
        <v>72</v>
      </c>
      <c r="AY430" s="230" t="s">
        <v>141</v>
      </c>
    </row>
    <row r="431" s="14" customFormat="1">
      <c r="A431" s="14"/>
      <c r="B431" s="231"/>
      <c r="C431" s="232"/>
      <c r="D431" s="222" t="s">
        <v>148</v>
      </c>
      <c r="E431" s="233" t="s">
        <v>19</v>
      </c>
      <c r="F431" s="234" t="s">
        <v>90</v>
      </c>
      <c r="G431" s="232"/>
      <c r="H431" s="235">
        <v>71.725999999999999</v>
      </c>
      <c r="I431" s="236"/>
      <c r="J431" s="232"/>
      <c r="K431" s="232"/>
      <c r="L431" s="237"/>
      <c r="M431" s="238"/>
      <c r="N431" s="239"/>
      <c r="O431" s="239"/>
      <c r="P431" s="239"/>
      <c r="Q431" s="239"/>
      <c r="R431" s="239"/>
      <c r="S431" s="239"/>
      <c r="T431" s="24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1" t="s">
        <v>148</v>
      </c>
      <c r="AU431" s="241" t="s">
        <v>86</v>
      </c>
      <c r="AV431" s="14" t="s">
        <v>86</v>
      </c>
      <c r="AW431" s="14" t="s">
        <v>33</v>
      </c>
      <c r="AX431" s="14" t="s">
        <v>72</v>
      </c>
      <c r="AY431" s="241" t="s">
        <v>141</v>
      </c>
    </row>
    <row r="432" s="16" customFormat="1">
      <c r="A432" s="16"/>
      <c r="B432" s="253"/>
      <c r="C432" s="254"/>
      <c r="D432" s="222" t="s">
        <v>148</v>
      </c>
      <c r="E432" s="255" t="s">
        <v>19</v>
      </c>
      <c r="F432" s="256" t="s">
        <v>194</v>
      </c>
      <c r="G432" s="254"/>
      <c r="H432" s="257">
        <v>71.725999999999999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63" t="s">
        <v>148</v>
      </c>
      <c r="AU432" s="263" t="s">
        <v>86</v>
      </c>
      <c r="AV432" s="16" t="s">
        <v>146</v>
      </c>
      <c r="AW432" s="16" t="s">
        <v>33</v>
      </c>
      <c r="AX432" s="16" t="s">
        <v>79</v>
      </c>
      <c r="AY432" s="263" t="s">
        <v>141</v>
      </c>
    </row>
    <row r="433" s="2" customFormat="1" ht="33" customHeight="1">
      <c r="A433" s="40"/>
      <c r="B433" s="41"/>
      <c r="C433" s="207" t="s">
        <v>426</v>
      </c>
      <c r="D433" s="207" t="s">
        <v>143</v>
      </c>
      <c r="E433" s="208" t="s">
        <v>427</v>
      </c>
      <c r="F433" s="209" t="s">
        <v>428</v>
      </c>
      <c r="G433" s="210" t="s">
        <v>198</v>
      </c>
      <c r="H433" s="211">
        <v>71.725999999999999</v>
      </c>
      <c r="I433" s="212"/>
      <c r="J433" s="213">
        <f>ROUND(I433*H433,2)</f>
        <v>0</v>
      </c>
      <c r="K433" s="209" t="s">
        <v>199</v>
      </c>
      <c r="L433" s="46"/>
      <c r="M433" s="214" t="s">
        <v>19</v>
      </c>
      <c r="N433" s="215" t="s">
        <v>44</v>
      </c>
      <c r="O433" s="86"/>
      <c r="P433" s="216">
        <f>O433*H433</f>
        <v>0</v>
      </c>
      <c r="Q433" s="216">
        <v>0.22136</v>
      </c>
      <c r="R433" s="216">
        <f>Q433*H433</f>
        <v>15.877267359999999</v>
      </c>
      <c r="S433" s="216">
        <v>0</v>
      </c>
      <c r="T433" s="217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8" t="s">
        <v>146</v>
      </c>
      <c r="AT433" s="218" t="s">
        <v>143</v>
      </c>
      <c r="AU433" s="218" t="s">
        <v>86</v>
      </c>
      <c r="AY433" s="19" t="s">
        <v>141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9" t="s">
        <v>86</v>
      </c>
      <c r="BK433" s="219">
        <f>ROUND(I433*H433,2)</f>
        <v>0</v>
      </c>
      <c r="BL433" s="19" t="s">
        <v>146</v>
      </c>
      <c r="BM433" s="218" t="s">
        <v>429</v>
      </c>
    </row>
    <row r="434" s="2" customFormat="1">
      <c r="A434" s="40"/>
      <c r="B434" s="41"/>
      <c r="C434" s="42"/>
      <c r="D434" s="264" t="s">
        <v>201</v>
      </c>
      <c r="E434" s="42"/>
      <c r="F434" s="265" t="s">
        <v>430</v>
      </c>
      <c r="G434" s="42"/>
      <c r="H434" s="42"/>
      <c r="I434" s="266"/>
      <c r="J434" s="42"/>
      <c r="K434" s="42"/>
      <c r="L434" s="46"/>
      <c r="M434" s="267"/>
      <c r="N434" s="268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201</v>
      </c>
      <c r="AU434" s="19" t="s">
        <v>86</v>
      </c>
    </row>
    <row r="435" s="13" customFormat="1">
      <c r="A435" s="13"/>
      <c r="B435" s="220"/>
      <c r="C435" s="221"/>
      <c r="D435" s="222" t="s">
        <v>148</v>
      </c>
      <c r="E435" s="223" t="s">
        <v>19</v>
      </c>
      <c r="F435" s="224" t="s">
        <v>150</v>
      </c>
      <c r="G435" s="221"/>
      <c r="H435" s="223" t="s">
        <v>19</v>
      </c>
      <c r="I435" s="225"/>
      <c r="J435" s="221"/>
      <c r="K435" s="221"/>
      <c r="L435" s="226"/>
      <c r="M435" s="227"/>
      <c r="N435" s="228"/>
      <c r="O435" s="228"/>
      <c r="P435" s="228"/>
      <c r="Q435" s="228"/>
      <c r="R435" s="228"/>
      <c r="S435" s="228"/>
      <c r="T435" s="22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0" t="s">
        <v>148</v>
      </c>
      <c r="AU435" s="230" t="s">
        <v>86</v>
      </c>
      <c r="AV435" s="13" t="s">
        <v>79</v>
      </c>
      <c r="AW435" s="13" t="s">
        <v>33</v>
      </c>
      <c r="AX435" s="13" t="s">
        <v>72</v>
      </c>
      <c r="AY435" s="230" t="s">
        <v>141</v>
      </c>
    </row>
    <row r="436" s="14" customFormat="1">
      <c r="A436" s="14"/>
      <c r="B436" s="231"/>
      <c r="C436" s="232"/>
      <c r="D436" s="222" t="s">
        <v>148</v>
      </c>
      <c r="E436" s="233" t="s">
        <v>19</v>
      </c>
      <c r="F436" s="234" t="s">
        <v>90</v>
      </c>
      <c r="G436" s="232"/>
      <c r="H436" s="235">
        <v>71.725999999999999</v>
      </c>
      <c r="I436" s="236"/>
      <c r="J436" s="232"/>
      <c r="K436" s="232"/>
      <c r="L436" s="237"/>
      <c r="M436" s="238"/>
      <c r="N436" s="239"/>
      <c r="O436" s="239"/>
      <c r="P436" s="239"/>
      <c r="Q436" s="239"/>
      <c r="R436" s="239"/>
      <c r="S436" s="239"/>
      <c r="T436" s="24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1" t="s">
        <v>148</v>
      </c>
      <c r="AU436" s="241" t="s">
        <v>86</v>
      </c>
      <c r="AV436" s="14" t="s">
        <v>86</v>
      </c>
      <c r="AW436" s="14" t="s">
        <v>33</v>
      </c>
      <c r="AX436" s="14" t="s">
        <v>72</v>
      </c>
      <c r="AY436" s="241" t="s">
        <v>141</v>
      </c>
    </row>
    <row r="437" s="16" customFormat="1">
      <c r="A437" s="16"/>
      <c r="B437" s="253"/>
      <c r="C437" s="254"/>
      <c r="D437" s="222" t="s">
        <v>148</v>
      </c>
      <c r="E437" s="255" t="s">
        <v>19</v>
      </c>
      <c r="F437" s="256" t="s">
        <v>194</v>
      </c>
      <c r="G437" s="254"/>
      <c r="H437" s="257">
        <v>71.725999999999999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63" t="s">
        <v>148</v>
      </c>
      <c r="AU437" s="263" t="s">
        <v>86</v>
      </c>
      <c r="AV437" s="16" t="s">
        <v>146</v>
      </c>
      <c r="AW437" s="16" t="s">
        <v>33</v>
      </c>
      <c r="AX437" s="16" t="s">
        <v>79</v>
      </c>
      <c r="AY437" s="263" t="s">
        <v>141</v>
      </c>
    </row>
    <row r="438" s="12" customFormat="1" ht="22.8" customHeight="1">
      <c r="A438" s="12"/>
      <c r="B438" s="191"/>
      <c r="C438" s="192"/>
      <c r="D438" s="193" t="s">
        <v>71</v>
      </c>
      <c r="E438" s="205" t="s">
        <v>255</v>
      </c>
      <c r="F438" s="205" t="s">
        <v>431</v>
      </c>
      <c r="G438" s="192"/>
      <c r="H438" s="192"/>
      <c r="I438" s="195"/>
      <c r="J438" s="206">
        <f>BK438</f>
        <v>0</v>
      </c>
      <c r="K438" s="192"/>
      <c r="L438" s="197"/>
      <c r="M438" s="198"/>
      <c r="N438" s="199"/>
      <c r="O438" s="199"/>
      <c r="P438" s="200">
        <f>SUM(P439:P491)</f>
        <v>0</v>
      </c>
      <c r="Q438" s="199"/>
      <c r="R438" s="200">
        <f>SUM(R439:R491)</f>
        <v>18.102132000000001</v>
      </c>
      <c r="S438" s="199"/>
      <c r="T438" s="201">
        <f>SUM(T439:T491)</f>
        <v>7.5909780000000007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2" t="s">
        <v>79</v>
      </c>
      <c r="AT438" s="203" t="s">
        <v>71</v>
      </c>
      <c r="AU438" s="203" t="s">
        <v>79</v>
      </c>
      <c r="AY438" s="202" t="s">
        <v>141</v>
      </c>
      <c r="BK438" s="204">
        <f>SUM(BK439:BK491)</f>
        <v>0</v>
      </c>
    </row>
    <row r="439" s="2" customFormat="1" ht="49.05" customHeight="1">
      <c r="A439" s="40"/>
      <c r="B439" s="41"/>
      <c r="C439" s="207" t="s">
        <v>432</v>
      </c>
      <c r="D439" s="207" t="s">
        <v>143</v>
      </c>
      <c r="E439" s="208" t="s">
        <v>433</v>
      </c>
      <c r="F439" s="209" t="s">
        <v>434</v>
      </c>
      <c r="G439" s="210" t="s">
        <v>356</v>
      </c>
      <c r="H439" s="211">
        <v>87.5</v>
      </c>
      <c r="I439" s="212"/>
      <c r="J439" s="213">
        <f>ROUND(I439*H439,2)</f>
        <v>0</v>
      </c>
      <c r="K439" s="209" t="s">
        <v>199</v>
      </c>
      <c r="L439" s="46"/>
      <c r="M439" s="214" t="s">
        <v>19</v>
      </c>
      <c r="N439" s="215" t="s">
        <v>44</v>
      </c>
      <c r="O439" s="86"/>
      <c r="P439" s="216">
        <f>O439*H439</f>
        <v>0</v>
      </c>
      <c r="Q439" s="216">
        <v>0.15540000000000001</v>
      </c>
      <c r="R439" s="216">
        <f>Q439*H439</f>
        <v>13.5975</v>
      </c>
      <c r="S439" s="216">
        <v>0</v>
      </c>
      <c r="T439" s="217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8" t="s">
        <v>146</v>
      </c>
      <c r="AT439" s="218" t="s">
        <v>143</v>
      </c>
      <c r="AU439" s="218" t="s">
        <v>86</v>
      </c>
      <c r="AY439" s="19" t="s">
        <v>141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19" t="s">
        <v>86</v>
      </c>
      <c r="BK439" s="219">
        <f>ROUND(I439*H439,2)</f>
        <v>0</v>
      </c>
      <c r="BL439" s="19" t="s">
        <v>146</v>
      </c>
      <c r="BM439" s="218" t="s">
        <v>435</v>
      </c>
    </row>
    <row r="440" s="2" customFormat="1">
      <c r="A440" s="40"/>
      <c r="B440" s="41"/>
      <c r="C440" s="42"/>
      <c r="D440" s="264" t="s">
        <v>201</v>
      </c>
      <c r="E440" s="42"/>
      <c r="F440" s="265" t="s">
        <v>436</v>
      </c>
      <c r="G440" s="42"/>
      <c r="H440" s="42"/>
      <c r="I440" s="266"/>
      <c r="J440" s="42"/>
      <c r="K440" s="42"/>
      <c r="L440" s="46"/>
      <c r="M440" s="267"/>
      <c r="N440" s="268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201</v>
      </c>
      <c r="AU440" s="19" t="s">
        <v>86</v>
      </c>
    </row>
    <row r="441" s="13" customFormat="1">
      <c r="A441" s="13"/>
      <c r="B441" s="220"/>
      <c r="C441" s="221"/>
      <c r="D441" s="222" t="s">
        <v>148</v>
      </c>
      <c r="E441" s="223" t="s">
        <v>19</v>
      </c>
      <c r="F441" s="224" t="s">
        <v>150</v>
      </c>
      <c r="G441" s="221"/>
      <c r="H441" s="223" t="s">
        <v>19</v>
      </c>
      <c r="I441" s="225"/>
      <c r="J441" s="221"/>
      <c r="K441" s="221"/>
      <c r="L441" s="226"/>
      <c r="M441" s="227"/>
      <c r="N441" s="228"/>
      <c r="O441" s="228"/>
      <c r="P441" s="228"/>
      <c r="Q441" s="228"/>
      <c r="R441" s="228"/>
      <c r="S441" s="228"/>
      <c r="T441" s="22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0" t="s">
        <v>148</v>
      </c>
      <c r="AU441" s="230" t="s">
        <v>86</v>
      </c>
      <c r="AV441" s="13" t="s">
        <v>79</v>
      </c>
      <c r="AW441" s="13" t="s">
        <v>33</v>
      </c>
      <c r="AX441" s="13" t="s">
        <v>72</v>
      </c>
      <c r="AY441" s="230" t="s">
        <v>141</v>
      </c>
    </row>
    <row r="442" s="13" customFormat="1">
      <c r="A442" s="13"/>
      <c r="B442" s="220"/>
      <c r="C442" s="221"/>
      <c r="D442" s="222" t="s">
        <v>148</v>
      </c>
      <c r="E442" s="223" t="s">
        <v>19</v>
      </c>
      <c r="F442" s="224" t="s">
        <v>151</v>
      </c>
      <c r="G442" s="221"/>
      <c r="H442" s="223" t="s">
        <v>19</v>
      </c>
      <c r="I442" s="225"/>
      <c r="J442" s="221"/>
      <c r="K442" s="221"/>
      <c r="L442" s="226"/>
      <c r="M442" s="227"/>
      <c r="N442" s="228"/>
      <c r="O442" s="228"/>
      <c r="P442" s="228"/>
      <c r="Q442" s="228"/>
      <c r="R442" s="228"/>
      <c r="S442" s="228"/>
      <c r="T442" s="22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0" t="s">
        <v>148</v>
      </c>
      <c r="AU442" s="230" t="s">
        <v>86</v>
      </c>
      <c r="AV442" s="13" t="s">
        <v>79</v>
      </c>
      <c r="AW442" s="13" t="s">
        <v>33</v>
      </c>
      <c r="AX442" s="13" t="s">
        <v>72</v>
      </c>
      <c r="AY442" s="230" t="s">
        <v>141</v>
      </c>
    </row>
    <row r="443" s="14" customFormat="1">
      <c r="A443" s="14"/>
      <c r="B443" s="231"/>
      <c r="C443" s="232"/>
      <c r="D443" s="222" t="s">
        <v>148</v>
      </c>
      <c r="E443" s="233" t="s">
        <v>19</v>
      </c>
      <c r="F443" s="234" t="s">
        <v>92</v>
      </c>
      <c r="G443" s="232"/>
      <c r="H443" s="235">
        <v>17.800000000000001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1" t="s">
        <v>148</v>
      </c>
      <c r="AU443" s="241" t="s">
        <v>86</v>
      </c>
      <c r="AV443" s="14" t="s">
        <v>86</v>
      </c>
      <c r="AW443" s="14" t="s">
        <v>33</v>
      </c>
      <c r="AX443" s="14" t="s">
        <v>72</v>
      </c>
      <c r="AY443" s="241" t="s">
        <v>141</v>
      </c>
    </row>
    <row r="444" s="14" customFormat="1">
      <c r="A444" s="14"/>
      <c r="B444" s="231"/>
      <c r="C444" s="232"/>
      <c r="D444" s="222" t="s">
        <v>148</v>
      </c>
      <c r="E444" s="233" t="s">
        <v>19</v>
      </c>
      <c r="F444" s="234" t="s">
        <v>94</v>
      </c>
      <c r="G444" s="232"/>
      <c r="H444" s="235">
        <v>69.700000000000003</v>
      </c>
      <c r="I444" s="236"/>
      <c r="J444" s="232"/>
      <c r="K444" s="232"/>
      <c r="L444" s="237"/>
      <c r="M444" s="238"/>
      <c r="N444" s="239"/>
      <c r="O444" s="239"/>
      <c r="P444" s="239"/>
      <c r="Q444" s="239"/>
      <c r="R444" s="239"/>
      <c r="S444" s="239"/>
      <c r="T444" s="24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1" t="s">
        <v>148</v>
      </c>
      <c r="AU444" s="241" t="s">
        <v>86</v>
      </c>
      <c r="AV444" s="14" t="s">
        <v>86</v>
      </c>
      <c r="AW444" s="14" t="s">
        <v>33</v>
      </c>
      <c r="AX444" s="14" t="s">
        <v>72</v>
      </c>
      <c r="AY444" s="241" t="s">
        <v>141</v>
      </c>
    </row>
    <row r="445" s="16" customFormat="1">
      <c r="A445" s="16"/>
      <c r="B445" s="253"/>
      <c r="C445" s="254"/>
      <c r="D445" s="222" t="s">
        <v>148</v>
      </c>
      <c r="E445" s="255" t="s">
        <v>19</v>
      </c>
      <c r="F445" s="256" t="s">
        <v>194</v>
      </c>
      <c r="G445" s="254"/>
      <c r="H445" s="257">
        <v>87.5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63" t="s">
        <v>148</v>
      </c>
      <c r="AU445" s="263" t="s">
        <v>86</v>
      </c>
      <c r="AV445" s="16" t="s">
        <v>146</v>
      </c>
      <c r="AW445" s="16" t="s">
        <v>33</v>
      </c>
      <c r="AX445" s="16" t="s">
        <v>79</v>
      </c>
      <c r="AY445" s="263" t="s">
        <v>141</v>
      </c>
    </row>
    <row r="446" s="2" customFormat="1" ht="16.5" customHeight="1">
      <c r="A446" s="40"/>
      <c r="B446" s="41"/>
      <c r="C446" s="269" t="s">
        <v>437</v>
      </c>
      <c r="D446" s="269" t="s">
        <v>246</v>
      </c>
      <c r="E446" s="270" t="s">
        <v>438</v>
      </c>
      <c r="F446" s="271" t="s">
        <v>439</v>
      </c>
      <c r="G446" s="272" t="s">
        <v>356</v>
      </c>
      <c r="H446" s="273">
        <v>89.25</v>
      </c>
      <c r="I446" s="274"/>
      <c r="J446" s="275">
        <f>ROUND(I446*H446,2)</f>
        <v>0</v>
      </c>
      <c r="K446" s="271" t="s">
        <v>199</v>
      </c>
      <c r="L446" s="276"/>
      <c r="M446" s="277" t="s">
        <v>19</v>
      </c>
      <c r="N446" s="278" t="s">
        <v>44</v>
      </c>
      <c r="O446" s="86"/>
      <c r="P446" s="216">
        <f>O446*H446</f>
        <v>0</v>
      </c>
      <c r="Q446" s="216">
        <v>0.040000000000000001</v>
      </c>
      <c r="R446" s="216">
        <f>Q446*H446</f>
        <v>3.5700000000000003</v>
      </c>
      <c r="S446" s="216">
        <v>0</v>
      </c>
      <c r="T446" s="217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8" t="s">
        <v>245</v>
      </c>
      <c r="AT446" s="218" t="s">
        <v>246</v>
      </c>
      <c r="AU446" s="218" t="s">
        <v>86</v>
      </c>
      <c r="AY446" s="19" t="s">
        <v>141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19" t="s">
        <v>86</v>
      </c>
      <c r="BK446" s="219">
        <f>ROUND(I446*H446,2)</f>
        <v>0</v>
      </c>
      <c r="BL446" s="19" t="s">
        <v>146</v>
      </c>
      <c r="BM446" s="218" t="s">
        <v>440</v>
      </c>
    </row>
    <row r="447" s="14" customFormat="1">
      <c r="A447" s="14"/>
      <c r="B447" s="231"/>
      <c r="C447" s="232"/>
      <c r="D447" s="222" t="s">
        <v>148</v>
      </c>
      <c r="E447" s="233" t="s">
        <v>19</v>
      </c>
      <c r="F447" s="234" t="s">
        <v>92</v>
      </c>
      <c r="G447" s="232"/>
      <c r="H447" s="235">
        <v>17.800000000000001</v>
      </c>
      <c r="I447" s="236"/>
      <c r="J447" s="232"/>
      <c r="K447" s="232"/>
      <c r="L447" s="237"/>
      <c r="M447" s="238"/>
      <c r="N447" s="239"/>
      <c r="O447" s="239"/>
      <c r="P447" s="239"/>
      <c r="Q447" s="239"/>
      <c r="R447" s="239"/>
      <c r="S447" s="239"/>
      <c r="T447" s="24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1" t="s">
        <v>148</v>
      </c>
      <c r="AU447" s="241" t="s">
        <v>86</v>
      </c>
      <c r="AV447" s="14" t="s">
        <v>86</v>
      </c>
      <c r="AW447" s="14" t="s">
        <v>33</v>
      </c>
      <c r="AX447" s="14" t="s">
        <v>72</v>
      </c>
      <c r="AY447" s="241" t="s">
        <v>141</v>
      </c>
    </row>
    <row r="448" s="14" customFormat="1">
      <c r="A448" s="14"/>
      <c r="B448" s="231"/>
      <c r="C448" s="232"/>
      <c r="D448" s="222" t="s">
        <v>148</v>
      </c>
      <c r="E448" s="233" t="s">
        <v>19</v>
      </c>
      <c r="F448" s="234" t="s">
        <v>94</v>
      </c>
      <c r="G448" s="232"/>
      <c r="H448" s="235">
        <v>69.700000000000003</v>
      </c>
      <c r="I448" s="236"/>
      <c r="J448" s="232"/>
      <c r="K448" s="232"/>
      <c r="L448" s="237"/>
      <c r="M448" s="238"/>
      <c r="N448" s="239"/>
      <c r="O448" s="239"/>
      <c r="P448" s="239"/>
      <c r="Q448" s="239"/>
      <c r="R448" s="239"/>
      <c r="S448" s="239"/>
      <c r="T448" s="24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1" t="s">
        <v>148</v>
      </c>
      <c r="AU448" s="241" t="s">
        <v>86</v>
      </c>
      <c r="AV448" s="14" t="s">
        <v>86</v>
      </c>
      <c r="AW448" s="14" t="s">
        <v>33</v>
      </c>
      <c r="AX448" s="14" t="s">
        <v>72</v>
      </c>
      <c r="AY448" s="241" t="s">
        <v>141</v>
      </c>
    </row>
    <row r="449" s="16" customFormat="1">
      <c r="A449" s="16"/>
      <c r="B449" s="253"/>
      <c r="C449" s="254"/>
      <c r="D449" s="222" t="s">
        <v>148</v>
      </c>
      <c r="E449" s="255" t="s">
        <v>19</v>
      </c>
      <c r="F449" s="256" t="s">
        <v>194</v>
      </c>
      <c r="G449" s="254"/>
      <c r="H449" s="257">
        <v>87.5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63" t="s">
        <v>148</v>
      </c>
      <c r="AU449" s="263" t="s">
        <v>86</v>
      </c>
      <c r="AV449" s="16" t="s">
        <v>146</v>
      </c>
      <c r="AW449" s="16" t="s">
        <v>33</v>
      </c>
      <c r="AX449" s="16" t="s">
        <v>79</v>
      </c>
      <c r="AY449" s="263" t="s">
        <v>141</v>
      </c>
    </row>
    <row r="450" s="14" customFormat="1">
      <c r="A450" s="14"/>
      <c r="B450" s="231"/>
      <c r="C450" s="232"/>
      <c r="D450" s="222" t="s">
        <v>148</v>
      </c>
      <c r="E450" s="232"/>
      <c r="F450" s="234" t="s">
        <v>441</v>
      </c>
      <c r="G450" s="232"/>
      <c r="H450" s="235">
        <v>89.25</v>
      </c>
      <c r="I450" s="236"/>
      <c r="J450" s="232"/>
      <c r="K450" s="232"/>
      <c r="L450" s="237"/>
      <c r="M450" s="238"/>
      <c r="N450" s="239"/>
      <c r="O450" s="239"/>
      <c r="P450" s="239"/>
      <c r="Q450" s="239"/>
      <c r="R450" s="239"/>
      <c r="S450" s="239"/>
      <c r="T450" s="24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1" t="s">
        <v>148</v>
      </c>
      <c r="AU450" s="241" t="s">
        <v>86</v>
      </c>
      <c r="AV450" s="14" t="s">
        <v>86</v>
      </c>
      <c r="AW450" s="14" t="s">
        <v>4</v>
      </c>
      <c r="AX450" s="14" t="s">
        <v>79</v>
      </c>
      <c r="AY450" s="241" t="s">
        <v>141</v>
      </c>
    </row>
    <row r="451" s="2" customFormat="1" ht="44.25" customHeight="1">
      <c r="A451" s="40"/>
      <c r="B451" s="41"/>
      <c r="C451" s="207" t="s">
        <v>442</v>
      </c>
      <c r="D451" s="207" t="s">
        <v>143</v>
      </c>
      <c r="E451" s="208" t="s">
        <v>443</v>
      </c>
      <c r="F451" s="209" t="s">
        <v>444</v>
      </c>
      <c r="G451" s="210" t="s">
        <v>356</v>
      </c>
      <c r="H451" s="211">
        <v>16.800000000000001</v>
      </c>
      <c r="I451" s="212"/>
      <c r="J451" s="213">
        <f>ROUND(I451*H451,2)</f>
        <v>0</v>
      </c>
      <c r="K451" s="209" t="s">
        <v>199</v>
      </c>
      <c r="L451" s="46"/>
      <c r="M451" s="214" t="s">
        <v>19</v>
      </c>
      <c r="N451" s="215" t="s">
        <v>44</v>
      </c>
      <c r="O451" s="86"/>
      <c r="P451" s="216">
        <f>O451*H451</f>
        <v>0</v>
      </c>
      <c r="Q451" s="216">
        <v>0</v>
      </c>
      <c r="R451" s="216">
        <f>Q451*H451</f>
        <v>0</v>
      </c>
      <c r="S451" s="216">
        <v>0</v>
      </c>
      <c r="T451" s="217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8" t="s">
        <v>146</v>
      </c>
      <c r="AT451" s="218" t="s">
        <v>143</v>
      </c>
      <c r="AU451" s="218" t="s">
        <v>86</v>
      </c>
      <c r="AY451" s="19" t="s">
        <v>141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19" t="s">
        <v>86</v>
      </c>
      <c r="BK451" s="219">
        <f>ROUND(I451*H451,2)</f>
        <v>0</v>
      </c>
      <c r="BL451" s="19" t="s">
        <v>146</v>
      </c>
      <c r="BM451" s="218" t="s">
        <v>445</v>
      </c>
    </row>
    <row r="452" s="2" customFormat="1">
      <c r="A452" s="40"/>
      <c r="B452" s="41"/>
      <c r="C452" s="42"/>
      <c r="D452" s="264" t="s">
        <v>201</v>
      </c>
      <c r="E452" s="42"/>
      <c r="F452" s="265" t="s">
        <v>446</v>
      </c>
      <c r="G452" s="42"/>
      <c r="H452" s="42"/>
      <c r="I452" s="266"/>
      <c r="J452" s="42"/>
      <c r="K452" s="42"/>
      <c r="L452" s="46"/>
      <c r="M452" s="267"/>
      <c r="N452" s="268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201</v>
      </c>
      <c r="AU452" s="19" t="s">
        <v>86</v>
      </c>
    </row>
    <row r="453" s="13" customFormat="1">
      <c r="A453" s="13"/>
      <c r="B453" s="220"/>
      <c r="C453" s="221"/>
      <c r="D453" s="222" t="s">
        <v>148</v>
      </c>
      <c r="E453" s="223" t="s">
        <v>19</v>
      </c>
      <c r="F453" s="224" t="s">
        <v>149</v>
      </c>
      <c r="G453" s="221"/>
      <c r="H453" s="223" t="s">
        <v>19</v>
      </c>
      <c r="I453" s="225"/>
      <c r="J453" s="221"/>
      <c r="K453" s="221"/>
      <c r="L453" s="226"/>
      <c r="M453" s="227"/>
      <c r="N453" s="228"/>
      <c r="O453" s="228"/>
      <c r="P453" s="228"/>
      <c r="Q453" s="228"/>
      <c r="R453" s="228"/>
      <c r="S453" s="228"/>
      <c r="T453" s="22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0" t="s">
        <v>148</v>
      </c>
      <c r="AU453" s="230" t="s">
        <v>86</v>
      </c>
      <c r="AV453" s="13" t="s">
        <v>79</v>
      </c>
      <c r="AW453" s="13" t="s">
        <v>33</v>
      </c>
      <c r="AX453" s="13" t="s">
        <v>72</v>
      </c>
      <c r="AY453" s="230" t="s">
        <v>141</v>
      </c>
    </row>
    <row r="454" s="13" customFormat="1">
      <c r="A454" s="13"/>
      <c r="B454" s="220"/>
      <c r="C454" s="221"/>
      <c r="D454" s="222" t="s">
        <v>148</v>
      </c>
      <c r="E454" s="223" t="s">
        <v>19</v>
      </c>
      <c r="F454" s="224" t="s">
        <v>447</v>
      </c>
      <c r="G454" s="221"/>
      <c r="H454" s="223" t="s">
        <v>19</v>
      </c>
      <c r="I454" s="225"/>
      <c r="J454" s="221"/>
      <c r="K454" s="221"/>
      <c r="L454" s="226"/>
      <c r="M454" s="227"/>
      <c r="N454" s="228"/>
      <c r="O454" s="228"/>
      <c r="P454" s="228"/>
      <c r="Q454" s="228"/>
      <c r="R454" s="228"/>
      <c r="S454" s="228"/>
      <c r="T454" s="22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0" t="s">
        <v>148</v>
      </c>
      <c r="AU454" s="230" t="s">
        <v>86</v>
      </c>
      <c r="AV454" s="13" t="s">
        <v>79</v>
      </c>
      <c r="AW454" s="13" t="s">
        <v>33</v>
      </c>
      <c r="AX454" s="13" t="s">
        <v>72</v>
      </c>
      <c r="AY454" s="230" t="s">
        <v>141</v>
      </c>
    </row>
    <row r="455" s="13" customFormat="1">
      <c r="A455" s="13"/>
      <c r="B455" s="220"/>
      <c r="C455" s="221"/>
      <c r="D455" s="222" t="s">
        <v>148</v>
      </c>
      <c r="E455" s="223" t="s">
        <v>19</v>
      </c>
      <c r="F455" s="224" t="s">
        <v>169</v>
      </c>
      <c r="G455" s="221"/>
      <c r="H455" s="223" t="s">
        <v>19</v>
      </c>
      <c r="I455" s="225"/>
      <c r="J455" s="221"/>
      <c r="K455" s="221"/>
      <c r="L455" s="226"/>
      <c r="M455" s="227"/>
      <c r="N455" s="228"/>
      <c r="O455" s="228"/>
      <c r="P455" s="228"/>
      <c r="Q455" s="228"/>
      <c r="R455" s="228"/>
      <c r="S455" s="228"/>
      <c r="T455" s="22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0" t="s">
        <v>148</v>
      </c>
      <c r="AU455" s="230" t="s">
        <v>86</v>
      </c>
      <c r="AV455" s="13" t="s">
        <v>79</v>
      </c>
      <c r="AW455" s="13" t="s">
        <v>33</v>
      </c>
      <c r="AX455" s="13" t="s">
        <v>72</v>
      </c>
      <c r="AY455" s="230" t="s">
        <v>141</v>
      </c>
    </row>
    <row r="456" s="14" customFormat="1">
      <c r="A456" s="14"/>
      <c r="B456" s="231"/>
      <c r="C456" s="232"/>
      <c r="D456" s="222" t="s">
        <v>148</v>
      </c>
      <c r="E456" s="233" t="s">
        <v>19</v>
      </c>
      <c r="F456" s="234" t="s">
        <v>448</v>
      </c>
      <c r="G456" s="232"/>
      <c r="H456" s="235">
        <v>3.3599999999999999</v>
      </c>
      <c r="I456" s="236"/>
      <c r="J456" s="232"/>
      <c r="K456" s="232"/>
      <c r="L456" s="237"/>
      <c r="M456" s="238"/>
      <c r="N456" s="239"/>
      <c r="O456" s="239"/>
      <c r="P456" s="239"/>
      <c r="Q456" s="239"/>
      <c r="R456" s="239"/>
      <c r="S456" s="239"/>
      <c r="T456" s="24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1" t="s">
        <v>148</v>
      </c>
      <c r="AU456" s="241" t="s">
        <v>86</v>
      </c>
      <c r="AV456" s="14" t="s">
        <v>86</v>
      </c>
      <c r="AW456" s="14" t="s">
        <v>33</v>
      </c>
      <c r="AX456" s="14" t="s">
        <v>72</v>
      </c>
      <c r="AY456" s="241" t="s">
        <v>141</v>
      </c>
    </row>
    <row r="457" s="14" customFormat="1">
      <c r="A457" s="14"/>
      <c r="B457" s="231"/>
      <c r="C457" s="232"/>
      <c r="D457" s="222" t="s">
        <v>148</v>
      </c>
      <c r="E457" s="233" t="s">
        <v>19</v>
      </c>
      <c r="F457" s="234" t="s">
        <v>449</v>
      </c>
      <c r="G457" s="232"/>
      <c r="H457" s="235">
        <v>3.3599999999999999</v>
      </c>
      <c r="I457" s="236"/>
      <c r="J457" s="232"/>
      <c r="K457" s="232"/>
      <c r="L457" s="237"/>
      <c r="M457" s="238"/>
      <c r="N457" s="239"/>
      <c r="O457" s="239"/>
      <c r="P457" s="239"/>
      <c r="Q457" s="239"/>
      <c r="R457" s="239"/>
      <c r="S457" s="239"/>
      <c r="T457" s="24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1" t="s">
        <v>148</v>
      </c>
      <c r="AU457" s="241" t="s">
        <v>86</v>
      </c>
      <c r="AV457" s="14" t="s">
        <v>86</v>
      </c>
      <c r="AW457" s="14" t="s">
        <v>33</v>
      </c>
      <c r="AX457" s="14" t="s">
        <v>72</v>
      </c>
      <c r="AY457" s="241" t="s">
        <v>141</v>
      </c>
    </row>
    <row r="458" s="14" customFormat="1">
      <c r="A458" s="14"/>
      <c r="B458" s="231"/>
      <c r="C458" s="232"/>
      <c r="D458" s="222" t="s">
        <v>148</v>
      </c>
      <c r="E458" s="233" t="s">
        <v>19</v>
      </c>
      <c r="F458" s="234" t="s">
        <v>450</v>
      </c>
      <c r="G458" s="232"/>
      <c r="H458" s="235">
        <v>3.3599999999999999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1" t="s">
        <v>148</v>
      </c>
      <c r="AU458" s="241" t="s">
        <v>86</v>
      </c>
      <c r="AV458" s="14" t="s">
        <v>86</v>
      </c>
      <c r="AW458" s="14" t="s">
        <v>33</v>
      </c>
      <c r="AX458" s="14" t="s">
        <v>72</v>
      </c>
      <c r="AY458" s="241" t="s">
        <v>141</v>
      </c>
    </row>
    <row r="459" s="14" customFormat="1">
      <c r="A459" s="14"/>
      <c r="B459" s="231"/>
      <c r="C459" s="232"/>
      <c r="D459" s="222" t="s">
        <v>148</v>
      </c>
      <c r="E459" s="233" t="s">
        <v>19</v>
      </c>
      <c r="F459" s="234" t="s">
        <v>451</v>
      </c>
      <c r="G459" s="232"/>
      <c r="H459" s="235">
        <v>3.3599999999999999</v>
      </c>
      <c r="I459" s="236"/>
      <c r="J459" s="232"/>
      <c r="K459" s="232"/>
      <c r="L459" s="237"/>
      <c r="M459" s="238"/>
      <c r="N459" s="239"/>
      <c r="O459" s="239"/>
      <c r="P459" s="239"/>
      <c r="Q459" s="239"/>
      <c r="R459" s="239"/>
      <c r="S459" s="239"/>
      <c r="T459" s="24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1" t="s">
        <v>148</v>
      </c>
      <c r="AU459" s="241" t="s">
        <v>86</v>
      </c>
      <c r="AV459" s="14" t="s">
        <v>86</v>
      </c>
      <c r="AW459" s="14" t="s">
        <v>33</v>
      </c>
      <c r="AX459" s="14" t="s">
        <v>72</v>
      </c>
      <c r="AY459" s="241" t="s">
        <v>141</v>
      </c>
    </row>
    <row r="460" s="14" customFormat="1">
      <c r="A460" s="14"/>
      <c r="B460" s="231"/>
      <c r="C460" s="232"/>
      <c r="D460" s="222" t="s">
        <v>148</v>
      </c>
      <c r="E460" s="233" t="s">
        <v>19</v>
      </c>
      <c r="F460" s="234" t="s">
        <v>452</v>
      </c>
      <c r="G460" s="232"/>
      <c r="H460" s="235">
        <v>3.3599999999999999</v>
      </c>
      <c r="I460" s="236"/>
      <c r="J460" s="232"/>
      <c r="K460" s="232"/>
      <c r="L460" s="237"/>
      <c r="M460" s="238"/>
      <c r="N460" s="239"/>
      <c r="O460" s="239"/>
      <c r="P460" s="239"/>
      <c r="Q460" s="239"/>
      <c r="R460" s="239"/>
      <c r="S460" s="239"/>
      <c r="T460" s="24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1" t="s">
        <v>148</v>
      </c>
      <c r="AU460" s="241" t="s">
        <v>86</v>
      </c>
      <c r="AV460" s="14" t="s">
        <v>86</v>
      </c>
      <c r="AW460" s="14" t="s">
        <v>33</v>
      </c>
      <c r="AX460" s="14" t="s">
        <v>72</v>
      </c>
      <c r="AY460" s="241" t="s">
        <v>141</v>
      </c>
    </row>
    <row r="461" s="16" customFormat="1">
      <c r="A461" s="16"/>
      <c r="B461" s="253"/>
      <c r="C461" s="254"/>
      <c r="D461" s="222" t="s">
        <v>148</v>
      </c>
      <c r="E461" s="255" t="s">
        <v>19</v>
      </c>
      <c r="F461" s="256" t="s">
        <v>194</v>
      </c>
      <c r="G461" s="254"/>
      <c r="H461" s="257">
        <v>16.800000000000001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63" t="s">
        <v>148</v>
      </c>
      <c r="AU461" s="263" t="s">
        <v>86</v>
      </c>
      <c r="AV461" s="16" t="s">
        <v>146</v>
      </c>
      <c r="AW461" s="16" t="s">
        <v>33</v>
      </c>
      <c r="AX461" s="16" t="s">
        <v>79</v>
      </c>
      <c r="AY461" s="263" t="s">
        <v>141</v>
      </c>
    </row>
    <row r="462" s="2" customFormat="1" ht="49.05" customHeight="1">
      <c r="A462" s="40"/>
      <c r="B462" s="41"/>
      <c r="C462" s="207" t="s">
        <v>453</v>
      </c>
      <c r="D462" s="207" t="s">
        <v>143</v>
      </c>
      <c r="E462" s="208" t="s">
        <v>454</v>
      </c>
      <c r="F462" s="209" t="s">
        <v>455</v>
      </c>
      <c r="G462" s="210" t="s">
        <v>356</v>
      </c>
      <c r="H462" s="211">
        <v>10.800000000000001</v>
      </c>
      <c r="I462" s="212"/>
      <c r="J462" s="213">
        <f>ROUND(I462*H462,2)</f>
        <v>0</v>
      </c>
      <c r="K462" s="209" t="s">
        <v>19</v>
      </c>
      <c r="L462" s="46"/>
      <c r="M462" s="214" t="s">
        <v>19</v>
      </c>
      <c r="N462" s="215" t="s">
        <v>44</v>
      </c>
      <c r="O462" s="86"/>
      <c r="P462" s="216">
        <f>O462*H462</f>
        <v>0</v>
      </c>
      <c r="Q462" s="216">
        <v>0.086540000000000006</v>
      </c>
      <c r="R462" s="216">
        <f>Q462*H462</f>
        <v>0.93463200000000013</v>
      </c>
      <c r="S462" s="216">
        <v>0</v>
      </c>
      <c r="T462" s="217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8" t="s">
        <v>146</v>
      </c>
      <c r="AT462" s="218" t="s">
        <v>143</v>
      </c>
      <c r="AU462" s="218" t="s">
        <v>86</v>
      </c>
      <c r="AY462" s="19" t="s">
        <v>141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19" t="s">
        <v>86</v>
      </c>
      <c r="BK462" s="219">
        <f>ROUND(I462*H462,2)</f>
        <v>0</v>
      </c>
      <c r="BL462" s="19" t="s">
        <v>146</v>
      </c>
      <c r="BM462" s="218" t="s">
        <v>456</v>
      </c>
    </row>
    <row r="463" s="2" customFormat="1">
      <c r="A463" s="40"/>
      <c r="B463" s="41"/>
      <c r="C463" s="42"/>
      <c r="D463" s="222" t="s">
        <v>318</v>
      </c>
      <c r="E463" s="42"/>
      <c r="F463" s="279" t="s">
        <v>457</v>
      </c>
      <c r="G463" s="42"/>
      <c r="H463" s="42"/>
      <c r="I463" s="266"/>
      <c r="J463" s="42"/>
      <c r="K463" s="42"/>
      <c r="L463" s="46"/>
      <c r="M463" s="267"/>
      <c r="N463" s="268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318</v>
      </c>
      <c r="AU463" s="19" t="s">
        <v>86</v>
      </c>
    </row>
    <row r="464" s="13" customFormat="1">
      <c r="A464" s="13"/>
      <c r="B464" s="220"/>
      <c r="C464" s="221"/>
      <c r="D464" s="222" t="s">
        <v>148</v>
      </c>
      <c r="E464" s="223" t="s">
        <v>19</v>
      </c>
      <c r="F464" s="224" t="s">
        <v>150</v>
      </c>
      <c r="G464" s="221"/>
      <c r="H464" s="223" t="s">
        <v>19</v>
      </c>
      <c r="I464" s="225"/>
      <c r="J464" s="221"/>
      <c r="K464" s="221"/>
      <c r="L464" s="226"/>
      <c r="M464" s="227"/>
      <c r="N464" s="228"/>
      <c r="O464" s="228"/>
      <c r="P464" s="228"/>
      <c r="Q464" s="228"/>
      <c r="R464" s="228"/>
      <c r="S464" s="228"/>
      <c r="T464" s="22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0" t="s">
        <v>148</v>
      </c>
      <c r="AU464" s="230" t="s">
        <v>86</v>
      </c>
      <c r="AV464" s="13" t="s">
        <v>79</v>
      </c>
      <c r="AW464" s="13" t="s">
        <v>33</v>
      </c>
      <c r="AX464" s="13" t="s">
        <v>72</v>
      </c>
      <c r="AY464" s="230" t="s">
        <v>141</v>
      </c>
    </row>
    <row r="465" s="13" customFormat="1">
      <c r="A465" s="13"/>
      <c r="B465" s="220"/>
      <c r="C465" s="221"/>
      <c r="D465" s="222" t="s">
        <v>148</v>
      </c>
      <c r="E465" s="223" t="s">
        <v>19</v>
      </c>
      <c r="F465" s="224" t="s">
        <v>154</v>
      </c>
      <c r="G465" s="221"/>
      <c r="H465" s="223" t="s">
        <v>19</v>
      </c>
      <c r="I465" s="225"/>
      <c r="J465" s="221"/>
      <c r="K465" s="221"/>
      <c r="L465" s="226"/>
      <c r="M465" s="227"/>
      <c r="N465" s="228"/>
      <c r="O465" s="228"/>
      <c r="P465" s="228"/>
      <c r="Q465" s="228"/>
      <c r="R465" s="228"/>
      <c r="S465" s="228"/>
      <c r="T465" s="22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0" t="s">
        <v>148</v>
      </c>
      <c r="AU465" s="230" t="s">
        <v>86</v>
      </c>
      <c r="AV465" s="13" t="s">
        <v>79</v>
      </c>
      <c r="AW465" s="13" t="s">
        <v>33</v>
      </c>
      <c r="AX465" s="13" t="s">
        <v>72</v>
      </c>
      <c r="AY465" s="230" t="s">
        <v>141</v>
      </c>
    </row>
    <row r="466" s="14" customFormat="1">
      <c r="A466" s="14"/>
      <c r="B466" s="231"/>
      <c r="C466" s="232"/>
      <c r="D466" s="222" t="s">
        <v>148</v>
      </c>
      <c r="E466" s="233" t="s">
        <v>19</v>
      </c>
      <c r="F466" s="234" t="s">
        <v>458</v>
      </c>
      <c r="G466" s="232"/>
      <c r="H466" s="235">
        <v>10.800000000000001</v>
      </c>
      <c r="I466" s="236"/>
      <c r="J466" s="232"/>
      <c r="K466" s="232"/>
      <c r="L466" s="237"/>
      <c r="M466" s="238"/>
      <c r="N466" s="239"/>
      <c r="O466" s="239"/>
      <c r="P466" s="239"/>
      <c r="Q466" s="239"/>
      <c r="R466" s="239"/>
      <c r="S466" s="239"/>
      <c r="T466" s="24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1" t="s">
        <v>148</v>
      </c>
      <c r="AU466" s="241" t="s">
        <v>86</v>
      </c>
      <c r="AV466" s="14" t="s">
        <v>86</v>
      </c>
      <c r="AW466" s="14" t="s">
        <v>33</v>
      </c>
      <c r="AX466" s="14" t="s">
        <v>72</v>
      </c>
      <c r="AY466" s="241" t="s">
        <v>141</v>
      </c>
    </row>
    <row r="467" s="16" customFormat="1">
      <c r="A467" s="16"/>
      <c r="B467" s="253"/>
      <c r="C467" s="254"/>
      <c r="D467" s="222" t="s">
        <v>148</v>
      </c>
      <c r="E467" s="255" t="s">
        <v>19</v>
      </c>
      <c r="F467" s="256" t="s">
        <v>194</v>
      </c>
      <c r="G467" s="254"/>
      <c r="H467" s="257">
        <v>10.800000000000001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63" t="s">
        <v>148</v>
      </c>
      <c r="AU467" s="263" t="s">
        <v>86</v>
      </c>
      <c r="AV467" s="16" t="s">
        <v>146</v>
      </c>
      <c r="AW467" s="16" t="s">
        <v>33</v>
      </c>
      <c r="AX467" s="16" t="s">
        <v>79</v>
      </c>
      <c r="AY467" s="263" t="s">
        <v>141</v>
      </c>
    </row>
    <row r="468" s="2" customFormat="1" ht="24.15" customHeight="1">
      <c r="A468" s="40"/>
      <c r="B468" s="41"/>
      <c r="C468" s="207" t="s">
        <v>459</v>
      </c>
      <c r="D468" s="207" t="s">
        <v>143</v>
      </c>
      <c r="E468" s="208" t="s">
        <v>460</v>
      </c>
      <c r="F468" s="209" t="s">
        <v>461</v>
      </c>
      <c r="G468" s="210" t="s">
        <v>356</v>
      </c>
      <c r="H468" s="211">
        <v>72.790000000000006</v>
      </c>
      <c r="I468" s="212"/>
      <c r="J468" s="213">
        <f>ROUND(I468*H468,2)</f>
        <v>0</v>
      </c>
      <c r="K468" s="209" t="s">
        <v>199</v>
      </c>
      <c r="L468" s="46"/>
      <c r="M468" s="214" t="s">
        <v>19</v>
      </c>
      <c r="N468" s="215" t="s">
        <v>44</v>
      </c>
      <c r="O468" s="86"/>
      <c r="P468" s="216">
        <f>O468*H468</f>
        <v>0</v>
      </c>
      <c r="Q468" s="216">
        <v>0</v>
      </c>
      <c r="R468" s="216">
        <f>Q468*H468</f>
        <v>0</v>
      </c>
      <c r="S468" s="216">
        <v>0.070000000000000007</v>
      </c>
      <c r="T468" s="217">
        <f>S468*H468</f>
        <v>5.0953000000000008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8" t="s">
        <v>146</v>
      </c>
      <c r="AT468" s="218" t="s">
        <v>143</v>
      </c>
      <c r="AU468" s="218" t="s">
        <v>86</v>
      </c>
      <c r="AY468" s="19" t="s">
        <v>141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19" t="s">
        <v>86</v>
      </c>
      <c r="BK468" s="219">
        <f>ROUND(I468*H468,2)</f>
        <v>0</v>
      </c>
      <c r="BL468" s="19" t="s">
        <v>146</v>
      </c>
      <c r="BM468" s="218" t="s">
        <v>462</v>
      </c>
    </row>
    <row r="469" s="2" customFormat="1">
      <c r="A469" s="40"/>
      <c r="B469" s="41"/>
      <c r="C469" s="42"/>
      <c r="D469" s="264" t="s">
        <v>201</v>
      </c>
      <c r="E469" s="42"/>
      <c r="F469" s="265" t="s">
        <v>463</v>
      </c>
      <c r="G469" s="42"/>
      <c r="H469" s="42"/>
      <c r="I469" s="266"/>
      <c r="J469" s="42"/>
      <c r="K469" s="42"/>
      <c r="L469" s="46"/>
      <c r="M469" s="267"/>
      <c r="N469" s="268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201</v>
      </c>
      <c r="AU469" s="19" t="s">
        <v>86</v>
      </c>
    </row>
    <row r="470" s="13" customFormat="1">
      <c r="A470" s="13"/>
      <c r="B470" s="220"/>
      <c r="C470" s="221"/>
      <c r="D470" s="222" t="s">
        <v>148</v>
      </c>
      <c r="E470" s="223" t="s">
        <v>19</v>
      </c>
      <c r="F470" s="224" t="s">
        <v>149</v>
      </c>
      <c r="G470" s="221"/>
      <c r="H470" s="223" t="s">
        <v>19</v>
      </c>
      <c r="I470" s="225"/>
      <c r="J470" s="221"/>
      <c r="K470" s="221"/>
      <c r="L470" s="226"/>
      <c r="M470" s="227"/>
      <c r="N470" s="228"/>
      <c r="O470" s="228"/>
      <c r="P470" s="228"/>
      <c r="Q470" s="228"/>
      <c r="R470" s="228"/>
      <c r="S470" s="228"/>
      <c r="T470" s="22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0" t="s">
        <v>148</v>
      </c>
      <c r="AU470" s="230" t="s">
        <v>86</v>
      </c>
      <c r="AV470" s="13" t="s">
        <v>79</v>
      </c>
      <c r="AW470" s="13" t="s">
        <v>33</v>
      </c>
      <c r="AX470" s="13" t="s">
        <v>72</v>
      </c>
      <c r="AY470" s="230" t="s">
        <v>141</v>
      </c>
    </row>
    <row r="471" s="13" customFormat="1">
      <c r="A471" s="13"/>
      <c r="B471" s="220"/>
      <c r="C471" s="221"/>
      <c r="D471" s="222" t="s">
        <v>148</v>
      </c>
      <c r="E471" s="223" t="s">
        <v>19</v>
      </c>
      <c r="F471" s="224" t="s">
        <v>154</v>
      </c>
      <c r="G471" s="221"/>
      <c r="H471" s="223" t="s">
        <v>19</v>
      </c>
      <c r="I471" s="225"/>
      <c r="J471" s="221"/>
      <c r="K471" s="221"/>
      <c r="L471" s="226"/>
      <c r="M471" s="227"/>
      <c r="N471" s="228"/>
      <c r="O471" s="228"/>
      <c r="P471" s="228"/>
      <c r="Q471" s="228"/>
      <c r="R471" s="228"/>
      <c r="S471" s="228"/>
      <c r="T471" s="22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0" t="s">
        <v>148</v>
      </c>
      <c r="AU471" s="230" t="s">
        <v>86</v>
      </c>
      <c r="AV471" s="13" t="s">
        <v>79</v>
      </c>
      <c r="AW471" s="13" t="s">
        <v>33</v>
      </c>
      <c r="AX471" s="13" t="s">
        <v>72</v>
      </c>
      <c r="AY471" s="230" t="s">
        <v>141</v>
      </c>
    </row>
    <row r="472" s="14" customFormat="1">
      <c r="A472" s="14"/>
      <c r="B472" s="231"/>
      <c r="C472" s="232"/>
      <c r="D472" s="222" t="s">
        <v>148</v>
      </c>
      <c r="E472" s="233" t="s">
        <v>19</v>
      </c>
      <c r="F472" s="234" t="s">
        <v>464</v>
      </c>
      <c r="G472" s="232"/>
      <c r="H472" s="235">
        <v>16.02</v>
      </c>
      <c r="I472" s="236"/>
      <c r="J472" s="232"/>
      <c r="K472" s="232"/>
      <c r="L472" s="237"/>
      <c r="M472" s="238"/>
      <c r="N472" s="239"/>
      <c r="O472" s="239"/>
      <c r="P472" s="239"/>
      <c r="Q472" s="239"/>
      <c r="R472" s="239"/>
      <c r="S472" s="239"/>
      <c r="T472" s="24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1" t="s">
        <v>148</v>
      </c>
      <c r="AU472" s="241" t="s">
        <v>86</v>
      </c>
      <c r="AV472" s="14" t="s">
        <v>86</v>
      </c>
      <c r="AW472" s="14" t="s">
        <v>33</v>
      </c>
      <c r="AX472" s="14" t="s">
        <v>72</v>
      </c>
      <c r="AY472" s="241" t="s">
        <v>141</v>
      </c>
    </row>
    <row r="473" s="14" customFormat="1">
      <c r="A473" s="14"/>
      <c r="B473" s="231"/>
      <c r="C473" s="232"/>
      <c r="D473" s="222" t="s">
        <v>148</v>
      </c>
      <c r="E473" s="233" t="s">
        <v>19</v>
      </c>
      <c r="F473" s="234" t="s">
        <v>465</v>
      </c>
      <c r="G473" s="232"/>
      <c r="H473" s="235">
        <v>18.690000000000001</v>
      </c>
      <c r="I473" s="236"/>
      <c r="J473" s="232"/>
      <c r="K473" s="232"/>
      <c r="L473" s="237"/>
      <c r="M473" s="238"/>
      <c r="N473" s="239"/>
      <c r="O473" s="239"/>
      <c r="P473" s="239"/>
      <c r="Q473" s="239"/>
      <c r="R473" s="239"/>
      <c r="S473" s="239"/>
      <c r="T473" s="24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1" t="s">
        <v>148</v>
      </c>
      <c r="AU473" s="241" t="s">
        <v>86</v>
      </c>
      <c r="AV473" s="14" t="s">
        <v>86</v>
      </c>
      <c r="AW473" s="14" t="s">
        <v>33</v>
      </c>
      <c r="AX473" s="14" t="s">
        <v>72</v>
      </c>
      <c r="AY473" s="241" t="s">
        <v>141</v>
      </c>
    </row>
    <row r="474" s="14" customFormat="1">
      <c r="A474" s="14"/>
      <c r="B474" s="231"/>
      <c r="C474" s="232"/>
      <c r="D474" s="222" t="s">
        <v>148</v>
      </c>
      <c r="E474" s="233" t="s">
        <v>19</v>
      </c>
      <c r="F474" s="234" t="s">
        <v>466</v>
      </c>
      <c r="G474" s="232"/>
      <c r="H474" s="235">
        <v>19.390000000000001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4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1" t="s">
        <v>148</v>
      </c>
      <c r="AU474" s="241" t="s">
        <v>86</v>
      </c>
      <c r="AV474" s="14" t="s">
        <v>86</v>
      </c>
      <c r="AW474" s="14" t="s">
        <v>33</v>
      </c>
      <c r="AX474" s="14" t="s">
        <v>72</v>
      </c>
      <c r="AY474" s="241" t="s">
        <v>141</v>
      </c>
    </row>
    <row r="475" s="14" customFormat="1">
      <c r="A475" s="14"/>
      <c r="B475" s="231"/>
      <c r="C475" s="232"/>
      <c r="D475" s="222" t="s">
        <v>148</v>
      </c>
      <c r="E475" s="233" t="s">
        <v>19</v>
      </c>
      <c r="F475" s="234" t="s">
        <v>467</v>
      </c>
      <c r="G475" s="232"/>
      <c r="H475" s="235">
        <v>18.690000000000001</v>
      </c>
      <c r="I475" s="236"/>
      <c r="J475" s="232"/>
      <c r="K475" s="232"/>
      <c r="L475" s="237"/>
      <c r="M475" s="238"/>
      <c r="N475" s="239"/>
      <c r="O475" s="239"/>
      <c r="P475" s="239"/>
      <c r="Q475" s="239"/>
      <c r="R475" s="239"/>
      <c r="S475" s="239"/>
      <c r="T475" s="24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1" t="s">
        <v>148</v>
      </c>
      <c r="AU475" s="241" t="s">
        <v>86</v>
      </c>
      <c r="AV475" s="14" t="s">
        <v>86</v>
      </c>
      <c r="AW475" s="14" t="s">
        <v>33</v>
      </c>
      <c r="AX475" s="14" t="s">
        <v>72</v>
      </c>
      <c r="AY475" s="241" t="s">
        <v>141</v>
      </c>
    </row>
    <row r="476" s="16" customFormat="1">
      <c r="A476" s="16"/>
      <c r="B476" s="253"/>
      <c r="C476" s="254"/>
      <c r="D476" s="222" t="s">
        <v>148</v>
      </c>
      <c r="E476" s="255" t="s">
        <v>19</v>
      </c>
      <c r="F476" s="256" t="s">
        <v>194</v>
      </c>
      <c r="G476" s="254"/>
      <c r="H476" s="257">
        <v>72.790000000000006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63" t="s">
        <v>148</v>
      </c>
      <c r="AU476" s="263" t="s">
        <v>86</v>
      </c>
      <c r="AV476" s="16" t="s">
        <v>146</v>
      </c>
      <c r="AW476" s="16" t="s">
        <v>33</v>
      </c>
      <c r="AX476" s="16" t="s">
        <v>79</v>
      </c>
      <c r="AY476" s="263" t="s">
        <v>141</v>
      </c>
    </row>
    <row r="477" s="2" customFormat="1" ht="24.15" customHeight="1">
      <c r="A477" s="40"/>
      <c r="B477" s="41"/>
      <c r="C477" s="207" t="s">
        <v>468</v>
      </c>
      <c r="D477" s="207" t="s">
        <v>143</v>
      </c>
      <c r="E477" s="208" t="s">
        <v>469</v>
      </c>
      <c r="F477" s="209" t="s">
        <v>470</v>
      </c>
      <c r="G477" s="210" t="s">
        <v>356</v>
      </c>
      <c r="H477" s="211">
        <v>60.694000000000003</v>
      </c>
      <c r="I477" s="212"/>
      <c r="J477" s="213">
        <f>ROUND(I477*H477,2)</f>
        <v>0</v>
      </c>
      <c r="K477" s="209" t="s">
        <v>199</v>
      </c>
      <c r="L477" s="46"/>
      <c r="M477" s="214" t="s">
        <v>19</v>
      </c>
      <c r="N477" s="215" t="s">
        <v>44</v>
      </c>
      <c r="O477" s="86"/>
      <c r="P477" s="216">
        <f>O477*H477</f>
        <v>0</v>
      </c>
      <c r="Q477" s="216">
        <v>0</v>
      </c>
      <c r="R477" s="216">
        <f>Q477*H477</f>
        <v>0</v>
      </c>
      <c r="S477" s="216">
        <v>0.036999999999999998</v>
      </c>
      <c r="T477" s="217">
        <f>S477*H477</f>
        <v>2.2456779999999998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8" t="s">
        <v>146</v>
      </c>
      <c r="AT477" s="218" t="s">
        <v>143</v>
      </c>
      <c r="AU477" s="218" t="s">
        <v>86</v>
      </c>
      <c r="AY477" s="19" t="s">
        <v>141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19" t="s">
        <v>86</v>
      </c>
      <c r="BK477" s="219">
        <f>ROUND(I477*H477,2)</f>
        <v>0</v>
      </c>
      <c r="BL477" s="19" t="s">
        <v>146</v>
      </c>
      <c r="BM477" s="218" t="s">
        <v>471</v>
      </c>
    </row>
    <row r="478" s="2" customFormat="1">
      <c r="A478" s="40"/>
      <c r="B478" s="41"/>
      <c r="C478" s="42"/>
      <c r="D478" s="264" t="s">
        <v>201</v>
      </c>
      <c r="E478" s="42"/>
      <c r="F478" s="265" t="s">
        <v>472</v>
      </c>
      <c r="G478" s="42"/>
      <c r="H478" s="42"/>
      <c r="I478" s="266"/>
      <c r="J478" s="42"/>
      <c r="K478" s="42"/>
      <c r="L478" s="46"/>
      <c r="M478" s="267"/>
      <c r="N478" s="268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201</v>
      </c>
      <c r="AU478" s="19" t="s">
        <v>86</v>
      </c>
    </row>
    <row r="479" s="13" customFormat="1">
      <c r="A479" s="13"/>
      <c r="B479" s="220"/>
      <c r="C479" s="221"/>
      <c r="D479" s="222" t="s">
        <v>148</v>
      </c>
      <c r="E479" s="223" t="s">
        <v>19</v>
      </c>
      <c r="F479" s="224" t="s">
        <v>149</v>
      </c>
      <c r="G479" s="221"/>
      <c r="H479" s="223" t="s">
        <v>19</v>
      </c>
      <c r="I479" s="225"/>
      <c r="J479" s="221"/>
      <c r="K479" s="221"/>
      <c r="L479" s="226"/>
      <c r="M479" s="227"/>
      <c r="N479" s="228"/>
      <c r="O479" s="228"/>
      <c r="P479" s="228"/>
      <c r="Q479" s="228"/>
      <c r="R479" s="228"/>
      <c r="S479" s="228"/>
      <c r="T479" s="22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0" t="s">
        <v>148</v>
      </c>
      <c r="AU479" s="230" t="s">
        <v>86</v>
      </c>
      <c r="AV479" s="13" t="s">
        <v>79</v>
      </c>
      <c r="AW479" s="13" t="s">
        <v>33</v>
      </c>
      <c r="AX479" s="13" t="s">
        <v>72</v>
      </c>
      <c r="AY479" s="230" t="s">
        <v>141</v>
      </c>
    </row>
    <row r="480" s="13" customFormat="1">
      <c r="A480" s="13"/>
      <c r="B480" s="220"/>
      <c r="C480" s="221"/>
      <c r="D480" s="222" t="s">
        <v>148</v>
      </c>
      <c r="E480" s="223" t="s">
        <v>19</v>
      </c>
      <c r="F480" s="224" t="s">
        <v>154</v>
      </c>
      <c r="G480" s="221"/>
      <c r="H480" s="223" t="s">
        <v>19</v>
      </c>
      <c r="I480" s="225"/>
      <c r="J480" s="221"/>
      <c r="K480" s="221"/>
      <c r="L480" s="226"/>
      <c r="M480" s="227"/>
      <c r="N480" s="228"/>
      <c r="O480" s="228"/>
      <c r="P480" s="228"/>
      <c r="Q480" s="228"/>
      <c r="R480" s="228"/>
      <c r="S480" s="228"/>
      <c r="T480" s="22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0" t="s">
        <v>148</v>
      </c>
      <c r="AU480" s="230" t="s">
        <v>86</v>
      </c>
      <c r="AV480" s="13" t="s">
        <v>79</v>
      </c>
      <c r="AW480" s="13" t="s">
        <v>33</v>
      </c>
      <c r="AX480" s="13" t="s">
        <v>72</v>
      </c>
      <c r="AY480" s="230" t="s">
        <v>141</v>
      </c>
    </row>
    <row r="481" s="14" customFormat="1">
      <c r="A481" s="14"/>
      <c r="B481" s="231"/>
      <c r="C481" s="232"/>
      <c r="D481" s="222" t="s">
        <v>148</v>
      </c>
      <c r="E481" s="233" t="s">
        <v>19</v>
      </c>
      <c r="F481" s="234" t="s">
        <v>473</v>
      </c>
      <c r="G481" s="232"/>
      <c r="H481" s="235">
        <v>6.6600000000000001</v>
      </c>
      <c r="I481" s="236"/>
      <c r="J481" s="232"/>
      <c r="K481" s="232"/>
      <c r="L481" s="237"/>
      <c r="M481" s="238"/>
      <c r="N481" s="239"/>
      <c r="O481" s="239"/>
      <c r="P481" s="239"/>
      <c r="Q481" s="239"/>
      <c r="R481" s="239"/>
      <c r="S481" s="239"/>
      <c r="T481" s="24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1" t="s">
        <v>148</v>
      </c>
      <c r="AU481" s="241" t="s">
        <v>86</v>
      </c>
      <c r="AV481" s="14" t="s">
        <v>86</v>
      </c>
      <c r="AW481" s="14" t="s">
        <v>33</v>
      </c>
      <c r="AX481" s="14" t="s">
        <v>72</v>
      </c>
      <c r="AY481" s="241" t="s">
        <v>141</v>
      </c>
    </row>
    <row r="482" s="14" customFormat="1">
      <c r="A482" s="14"/>
      <c r="B482" s="231"/>
      <c r="C482" s="232"/>
      <c r="D482" s="222" t="s">
        <v>148</v>
      </c>
      <c r="E482" s="233" t="s">
        <v>19</v>
      </c>
      <c r="F482" s="234" t="s">
        <v>474</v>
      </c>
      <c r="G482" s="232"/>
      <c r="H482" s="235">
        <v>9.1539999999999999</v>
      </c>
      <c r="I482" s="236"/>
      <c r="J482" s="232"/>
      <c r="K482" s="232"/>
      <c r="L482" s="237"/>
      <c r="M482" s="238"/>
      <c r="N482" s="239"/>
      <c r="O482" s="239"/>
      <c r="P482" s="239"/>
      <c r="Q482" s="239"/>
      <c r="R482" s="239"/>
      <c r="S482" s="239"/>
      <c r="T482" s="24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1" t="s">
        <v>148</v>
      </c>
      <c r="AU482" s="241" t="s">
        <v>86</v>
      </c>
      <c r="AV482" s="14" t="s">
        <v>86</v>
      </c>
      <c r="AW482" s="14" t="s">
        <v>33</v>
      </c>
      <c r="AX482" s="14" t="s">
        <v>72</v>
      </c>
      <c r="AY482" s="241" t="s">
        <v>141</v>
      </c>
    </row>
    <row r="483" s="14" customFormat="1">
      <c r="A483" s="14"/>
      <c r="B483" s="231"/>
      <c r="C483" s="232"/>
      <c r="D483" s="222" t="s">
        <v>148</v>
      </c>
      <c r="E483" s="233" t="s">
        <v>19</v>
      </c>
      <c r="F483" s="234" t="s">
        <v>475</v>
      </c>
      <c r="G483" s="232"/>
      <c r="H483" s="235">
        <v>9.468</v>
      </c>
      <c r="I483" s="236"/>
      <c r="J483" s="232"/>
      <c r="K483" s="232"/>
      <c r="L483" s="237"/>
      <c r="M483" s="238"/>
      <c r="N483" s="239"/>
      <c r="O483" s="239"/>
      <c r="P483" s="239"/>
      <c r="Q483" s="239"/>
      <c r="R483" s="239"/>
      <c r="S483" s="239"/>
      <c r="T483" s="24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1" t="s">
        <v>148</v>
      </c>
      <c r="AU483" s="241" t="s">
        <v>86</v>
      </c>
      <c r="AV483" s="14" t="s">
        <v>86</v>
      </c>
      <c r="AW483" s="14" t="s">
        <v>33</v>
      </c>
      <c r="AX483" s="14" t="s">
        <v>72</v>
      </c>
      <c r="AY483" s="241" t="s">
        <v>141</v>
      </c>
    </row>
    <row r="484" s="14" customFormat="1">
      <c r="A484" s="14"/>
      <c r="B484" s="231"/>
      <c r="C484" s="232"/>
      <c r="D484" s="222" t="s">
        <v>148</v>
      </c>
      <c r="E484" s="233" t="s">
        <v>19</v>
      </c>
      <c r="F484" s="234" t="s">
        <v>476</v>
      </c>
      <c r="G484" s="232"/>
      <c r="H484" s="235">
        <v>12.471</v>
      </c>
      <c r="I484" s="236"/>
      <c r="J484" s="232"/>
      <c r="K484" s="232"/>
      <c r="L484" s="237"/>
      <c r="M484" s="238"/>
      <c r="N484" s="239"/>
      <c r="O484" s="239"/>
      <c r="P484" s="239"/>
      <c r="Q484" s="239"/>
      <c r="R484" s="239"/>
      <c r="S484" s="239"/>
      <c r="T484" s="24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1" t="s">
        <v>148</v>
      </c>
      <c r="AU484" s="241" t="s">
        <v>86</v>
      </c>
      <c r="AV484" s="14" t="s">
        <v>86</v>
      </c>
      <c r="AW484" s="14" t="s">
        <v>33</v>
      </c>
      <c r="AX484" s="14" t="s">
        <v>72</v>
      </c>
      <c r="AY484" s="241" t="s">
        <v>141</v>
      </c>
    </row>
    <row r="485" s="14" customFormat="1">
      <c r="A485" s="14"/>
      <c r="B485" s="231"/>
      <c r="C485" s="232"/>
      <c r="D485" s="222" t="s">
        <v>148</v>
      </c>
      <c r="E485" s="233" t="s">
        <v>19</v>
      </c>
      <c r="F485" s="234" t="s">
        <v>477</v>
      </c>
      <c r="G485" s="232"/>
      <c r="H485" s="235">
        <v>22.940999999999999</v>
      </c>
      <c r="I485" s="236"/>
      <c r="J485" s="232"/>
      <c r="K485" s="232"/>
      <c r="L485" s="237"/>
      <c r="M485" s="238"/>
      <c r="N485" s="239"/>
      <c r="O485" s="239"/>
      <c r="P485" s="239"/>
      <c r="Q485" s="239"/>
      <c r="R485" s="239"/>
      <c r="S485" s="239"/>
      <c r="T485" s="24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1" t="s">
        <v>148</v>
      </c>
      <c r="AU485" s="241" t="s">
        <v>86</v>
      </c>
      <c r="AV485" s="14" t="s">
        <v>86</v>
      </c>
      <c r="AW485" s="14" t="s">
        <v>33</v>
      </c>
      <c r="AX485" s="14" t="s">
        <v>72</v>
      </c>
      <c r="AY485" s="241" t="s">
        <v>141</v>
      </c>
    </row>
    <row r="486" s="16" customFormat="1">
      <c r="A486" s="16"/>
      <c r="B486" s="253"/>
      <c r="C486" s="254"/>
      <c r="D486" s="222" t="s">
        <v>148</v>
      </c>
      <c r="E486" s="255" t="s">
        <v>19</v>
      </c>
      <c r="F486" s="256" t="s">
        <v>194</v>
      </c>
      <c r="G486" s="254"/>
      <c r="H486" s="257">
        <v>60.694000000000003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63" t="s">
        <v>148</v>
      </c>
      <c r="AU486" s="263" t="s">
        <v>86</v>
      </c>
      <c r="AV486" s="16" t="s">
        <v>146</v>
      </c>
      <c r="AW486" s="16" t="s">
        <v>33</v>
      </c>
      <c r="AX486" s="16" t="s">
        <v>79</v>
      </c>
      <c r="AY486" s="263" t="s">
        <v>141</v>
      </c>
    </row>
    <row r="487" s="2" customFormat="1" ht="37.8" customHeight="1">
      <c r="A487" s="40"/>
      <c r="B487" s="41"/>
      <c r="C487" s="207" t="s">
        <v>478</v>
      </c>
      <c r="D487" s="207" t="s">
        <v>143</v>
      </c>
      <c r="E487" s="208" t="s">
        <v>479</v>
      </c>
      <c r="F487" s="209" t="s">
        <v>480</v>
      </c>
      <c r="G487" s="210" t="s">
        <v>249</v>
      </c>
      <c r="H487" s="211">
        <v>0.25</v>
      </c>
      <c r="I487" s="212"/>
      <c r="J487" s="213">
        <f>ROUND(I487*H487,2)</f>
        <v>0</v>
      </c>
      <c r="K487" s="209" t="s">
        <v>199</v>
      </c>
      <c r="L487" s="46"/>
      <c r="M487" s="214" t="s">
        <v>19</v>
      </c>
      <c r="N487" s="215" t="s">
        <v>44</v>
      </c>
      <c r="O487" s="86"/>
      <c r="P487" s="216">
        <f>O487*H487</f>
        <v>0</v>
      </c>
      <c r="Q487" s="216">
        <v>0</v>
      </c>
      <c r="R487" s="216">
        <f>Q487*H487</f>
        <v>0</v>
      </c>
      <c r="S487" s="216">
        <v>1</v>
      </c>
      <c r="T487" s="217">
        <f>S487*H487</f>
        <v>0.25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8" t="s">
        <v>332</v>
      </c>
      <c r="AT487" s="218" t="s">
        <v>143</v>
      </c>
      <c r="AU487" s="218" t="s">
        <v>86</v>
      </c>
      <c r="AY487" s="19" t="s">
        <v>141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19" t="s">
        <v>86</v>
      </c>
      <c r="BK487" s="219">
        <f>ROUND(I487*H487,2)</f>
        <v>0</v>
      </c>
      <c r="BL487" s="19" t="s">
        <v>332</v>
      </c>
      <c r="BM487" s="218" t="s">
        <v>481</v>
      </c>
    </row>
    <row r="488" s="2" customFormat="1">
      <c r="A488" s="40"/>
      <c r="B488" s="41"/>
      <c r="C488" s="42"/>
      <c r="D488" s="264" t="s">
        <v>201</v>
      </c>
      <c r="E488" s="42"/>
      <c r="F488" s="265" t="s">
        <v>482</v>
      </c>
      <c r="G488" s="42"/>
      <c r="H488" s="42"/>
      <c r="I488" s="266"/>
      <c r="J488" s="42"/>
      <c r="K488" s="42"/>
      <c r="L488" s="46"/>
      <c r="M488" s="267"/>
      <c r="N488" s="268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201</v>
      </c>
      <c r="AU488" s="19" t="s">
        <v>86</v>
      </c>
    </row>
    <row r="489" s="13" customFormat="1">
      <c r="A489" s="13"/>
      <c r="B489" s="220"/>
      <c r="C489" s="221"/>
      <c r="D489" s="222" t="s">
        <v>148</v>
      </c>
      <c r="E489" s="223" t="s">
        <v>19</v>
      </c>
      <c r="F489" s="224" t="s">
        <v>483</v>
      </c>
      <c r="G489" s="221"/>
      <c r="H489" s="223" t="s">
        <v>19</v>
      </c>
      <c r="I489" s="225"/>
      <c r="J489" s="221"/>
      <c r="K489" s="221"/>
      <c r="L489" s="226"/>
      <c r="M489" s="227"/>
      <c r="N489" s="228"/>
      <c r="O489" s="228"/>
      <c r="P489" s="228"/>
      <c r="Q489" s="228"/>
      <c r="R489" s="228"/>
      <c r="S489" s="228"/>
      <c r="T489" s="22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0" t="s">
        <v>148</v>
      </c>
      <c r="AU489" s="230" t="s">
        <v>86</v>
      </c>
      <c r="AV489" s="13" t="s">
        <v>79</v>
      </c>
      <c r="AW489" s="13" t="s">
        <v>33</v>
      </c>
      <c r="AX489" s="13" t="s">
        <v>72</v>
      </c>
      <c r="AY489" s="230" t="s">
        <v>141</v>
      </c>
    </row>
    <row r="490" s="14" customFormat="1">
      <c r="A490" s="14"/>
      <c r="B490" s="231"/>
      <c r="C490" s="232"/>
      <c r="D490" s="222" t="s">
        <v>148</v>
      </c>
      <c r="E490" s="233" t="s">
        <v>19</v>
      </c>
      <c r="F490" s="234" t="s">
        <v>484</v>
      </c>
      <c r="G490" s="232"/>
      <c r="H490" s="235">
        <v>0.25</v>
      </c>
      <c r="I490" s="236"/>
      <c r="J490" s="232"/>
      <c r="K490" s="232"/>
      <c r="L490" s="237"/>
      <c r="M490" s="238"/>
      <c r="N490" s="239"/>
      <c r="O490" s="239"/>
      <c r="P490" s="239"/>
      <c r="Q490" s="239"/>
      <c r="R490" s="239"/>
      <c r="S490" s="239"/>
      <c r="T490" s="24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1" t="s">
        <v>148</v>
      </c>
      <c r="AU490" s="241" t="s">
        <v>86</v>
      </c>
      <c r="AV490" s="14" t="s">
        <v>86</v>
      </c>
      <c r="AW490" s="14" t="s">
        <v>33</v>
      </c>
      <c r="AX490" s="14" t="s">
        <v>72</v>
      </c>
      <c r="AY490" s="241" t="s">
        <v>141</v>
      </c>
    </row>
    <row r="491" s="16" customFormat="1">
      <c r="A491" s="16"/>
      <c r="B491" s="253"/>
      <c r="C491" s="254"/>
      <c r="D491" s="222" t="s">
        <v>148</v>
      </c>
      <c r="E491" s="255" t="s">
        <v>19</v>
      </c>
      <c r="F491" s="256" t="s">
        <v>194</v>
      </c>
      <c r="G491" s="254"/>
      <c r="H491" s="257">
        <v>0.25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63" t="s">
        <v>148</v>
      </c>
      <c r="AU491" s="263" t="s">
        <v>86</v>
      </c>
      <c r="AV491" s="16" t="s">
        <v>146</v>
      </c>
      <c r="AW491" s="16" t="s">
        <v>33</v>
      </c>
      <c r="AX491" s="16" t="s">
        <v>79</v>
      </c>
      <c r="AY491" s="263" t="s">
        <v>141</v>
      </c>
    </row>
    <row r="492" s="12" customFormat="1" ht="22.8" customHeight="1">
      <c r="A492" s="12"/>
      <c r="B492" s="191"/>
      <c r="C492" s="192"/>
      <c r="D492" s="193" t="s">
        <v>71</v>
      </c>
      <c r="E492" s="205" t="s">
        <v>485</v>
      </c>
      <c r="F492" s="205" t="s">
        <v>486</v>
      </c>
      <c r="G492" s="192"/>
      <c r="H492" s="192"/>
      <c r="I492" s="195"/>
      <c r="J492" s="206">
        <f>BK492</f>
        <v>0</v>
      </c>
      <c r="K492" s="192"/>
      <c r="L492" s="197"/>
      <c r="M492" s="198"/>
      <c r="N492" s="199"/>
      <c r="O492" s="199"/>
      <c r="P492" s="200">
        <f>SUM(P493:P510)</f>
        <v>0</v>
      </c>
      <c r="Q492" s="199"/>
      <c r="R492" s="200">
        <f>SUM(R493:R510)</f>
        <v>0</v>
      </c>
      <c r="S492" s="199"/>
      <c r="T492" s="201">
        <f>SUM(T493:T510)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02" t="s">
        <v>79</v>
      </c>
      <c r="AT492" s="203" t="s">
        <v>71</v>
      </c>
      <c r="AU492" s="203" t="s">
        <v>79</v>
      </c>
      <c r="AY492" s="202" t="s">
        <v>141</v>
      </c>
      <c r="BK492" s="204">
        <f>SUM(BK493:BK510)</f>
        <v>0</v>
      </c>
    </row>
    <row r="493" s="2" customFormat="1" ht="37.8" customHeight="1">
      <c r="A493" s="40"/>
      <c r="B493" s="41"/>
      <c r="C493" s="207" t="s">
        <v>487</v>
      </c>
      <c r="D493" s="207" t="s">
        <v>143</v>
      </c>
      <c r="E493" s="208" t="s">
        <v>488</v>
      </c>
      <c r="F493" s="209" t="s">
        <v>489</v>
      </c>
      <c r="G493" s="210" t="s">
        <v>249</v>
      </c>
      <c r="H493" s="211">
        <v>37.567999999999998</v>
      </c>
      <c r="I493" s="212"/>
      <c r="J493" s="213">
        <f>ROUND(I493*H493,2)</f>
        <v>0</v>
      </c>
      <c r="K493" s="209" t="s">
        <v>199</v>
      </c>
      <c r="L493" s="46"/>
      <c r="M493" s="214" t="s">
        <v>19</v>
      </c>
      <c r="N493" s="215" t="s">
        <v>44</v>
      </c>
      <c r="O493" s="86"/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8" t="s">
        <v>146</v>
      </c>
      <c r="AT493" s="218" t="s">
        <v>143</v>
      </c>
      <c r="AU493" s="218" t="s">
        <v>86</v>
      </c>
      <c r="AY493" s="19" t="s">
        <v>141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19" t="s">
        <v>86</v>
      </c>
      <c r="BK493" s="219">
        <f>ROUND(I493*H493,2)</f>
        <v>0</v>
      </c>
      <c r="BL493" s="19" t="s">
        <v>146</v>
      </c>
      <c r="BM493" s="218" t="s">
        <v>490</v>
      </c>
    </row>
    <row r="494" s="2" customFormat="1">
      <c r="A494" s="40"/>
      <c r="B494" s="41"/>
      <c r="C494" s="42"/>
      <c r="D494" s="264" t="s">
        <v>201</v>
      </c>
      <c r="E494" s="42"/>
      <c r="F494" s="265" t="s">
        <v>491</v>
      </c>
      <c r="G494" s="42"/>
      <c r="H494" s="42"/>
      <c r="I494" s="266"/>
      <c r="J494" s="42"/>
      <c r="K494" s="42"/>
      <c r="L494" s="46"/>
      <c r="M494" s="267"/>
      <c r="N494" s="268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201</v>
      </c>
      <c r="AU494" s="19" t="s">
        <v>86</v>
      </c>
    </row>
    <row r="495" s="2" customFormat="1" ht="37.8" customHeight="1">
      <c r="A495" s="40"/>
      <c r="B495" s="41"/>
      <c r="C495" s="207" t="s">
        <v>492</v>
      </c>
      <c r="D495" s="207" t="s">
        <v>143</v>
      </c>
      <c r="E495" s="208" t="s">
        <v>493</v>
      </c>
      <c r="F495" s="209" t="s">
        <v>494</v>
      </c>
      <c r="G495" s="210" t="s">
        <v>249</v>
      </c>
      <c r="H495" s="211">
        <v>338.11200000000002</v>
      </c>
      <c r="I495" s="212"/>
      <c r="J495" s="213">
        <f>ROUND(I495*H495,2)</f>
        <v>0</v>
      </c>
      <c r="K495" s="209" t="s">
        <v>199</v>
      </c>
      <c r="L495" s="46"/>
      <c r="M495" s="214" t="s">
        <v>19</v>
      </c>
      <c r="N495" s="215" t="s">
        <v>44</v>
      </c>
      <c r="O495" s="86"/>
      <c r="P495" s="216">
        <f>O495*H495</f>
        <v>0</v>
      </c>
      <c r="Q495" s="216">
        <v>0</v>
      </c>
      <c r="R495" s="216">
        <f>Q495*H495</f>
        <v>0</v>
      </c>
      <c r="S495" s="216">
        <v>0</v>
      </c>
      <c r="T495" s="217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8" t="s">
        <v>146</v>
      </c>
      <c r="AT495" s="218" t="s">
        <v>143</v>
      </c>
      <c r="AU495" s="218" t="s">
        <v>86</v>
      </c>
      <c r="AY495" s="19" t="s">
        <v>141</v>
      </c>
      <c r="BE495" s="219">
        <f>IF(N495="základní",J495,0)</f>
        <v>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19" t="s">
        <v>86</v>
      </c>
      <c r="BK495" s="219">
        <f>ROUND(I495*H495,2)</f>
        <v>0</v>
      </c>
      <c r="BL495" s="19" t="s">
        <v>146</v>
      </c>
      <c r="BM495" s="218" t="s">
        <v>495</v>
      </c>
    </row>
    <row r="496" s="2" customFormat="1">
      <c r="A496" s="40"/>
      <c r="B496" s="41"/>
      <c r="C496" s="42"/>
      <c r="D496" s="264" t="s">
        <v>201</v>
      </c>
      <c r="E496" s="42"/>
      <c r="F496" s="265" t="s">
        <v>496</v>
      </c>
      <c r="G496" s="42"/>
      <c r="H496" s="42"/>
      <c r="I496" s="266"/>
      <c r="J496" s="42"/>
      <c r="K496" s="42"/>
      <c r="L496" s="46"/>
      <c r="M496" s="267"/>
      <c r="N496" s="268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201</v>
      </c>
      <c r="AU496" s="19" t="s">
        <v>86</v>
      </c>
    </row>
    <row r="497" s="14" customFormat="1">
      <c r="A497" s="14"/>
      <c r="B497" s="231"/>
      <c r="C497" s="232"/>
      <c r="D497" s="222" t="s">
        <v>148</v>
      </c>
      <c r="E497" s="232"/>
      <c r="F497" s="234" t="s">
        <v>497</v>
      </c>
      <c r="G497" s="232"/>
      <c r="H497" s="235">
        <v>338.11200000000002</v>
      </c>
      <c r="I497" s="236"/>
      <c r="J497" s="232"/>
      <c r="K497" s="232"/>
      <c r="L497" s="237"/>
      <c r="M497" s="238"/>
      <c r="N497" s="239"/>
      <c r="O497" s="239"/>
      <c r="P497" s="239"/>
      <c r="Q497" s="239"/>
      <c r="R497" s="239"/>
      <c r="S497" s="239"/>
      <c r="T497" s="24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1" t="s">
        <v>148</v>
      </c>
      <c r="AU497" s="241" t="s">
        <v>86</v>
      </c>
      <c r="AV497" s="14" t="s">
        <v>86</v>
      </c>
      <c r="AW497" s="14" t="s">
        <v>4</v>
      </c>
      <c r="AX497" s="14" t="s">
        <v>79</v>
      </c>
      <c r="AY497" s="241" t="s">
        <v>141</v>
      </c>
    </row>
    <row r="498" s="2" customFormat="1" ht="37.8" customHeight="1">
      <c r="A498" s="40"/>
      <c r="B498" s="41"/>
      <c r="C498" s="207" t="s">
        <v>498</v>
      </c>
      <c r="D498" s="207" t="s">
        <v>143</v>
      </c>
      <c r="E498" s="208" t="s">
        <v>499</v>
      </c>
      <c r="F498" s="209" t="s">
        <v>500</v>
      </c>
      <c r="G498" s="210" t="s">
        <v>249</v>
      </c>
      <c r="H498" s="211">
        <v>41.920000000000002</v>
      </c>
      <c r="I498" s="212"/>
      <c r="J498" s="213">
        <f>ROUND(I498*H498,2)</f>
        <v>0</v>
      </c>
      <c r="K498" s="209" t="s">
        <v>199</v>
      </c>
      <c r="L498" s="46"/>
      <c r="M498" s="214" t="s">
        <v>19</v>
      </c>
      <c r="N498" s="215" t="s">
        <v>44</v>
      </c>
      <c r="O498" s="86"/>
      <c r="P498" s="216">
        <f>O498*H498</f>
        <v>0</v>
      </c>
      <c r="Q498" s="216">
        <v>0</v>
      </c>
      <c r="R498" s="216">
        <f>Q498*H498</f>
        <v>0</v>
      </c>
      <c r="S498" s="216">
        <v>0</v>
      </c>
      <c r="T498" s="217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8" t="s">
        <v>146</v>
      </c>
      <c r="AT498" s="218" t="s">
        <v>143</v>
      </c>
      <c r="AU498" s="218" t="s">
        <v>86</v>
      </c>
      <c r="AY498" s="19" t="s">
        <v>141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19" t="s">
        <v>86</v>
      </c>
      <c r="BK498" s="219">
        <f>ROUND(I498*H498,2)</f>
        <v>0</v>
      </c>
      <c r="BL498" s="19" t="s">
        <v>146</v>
      </c>
      <c r="BM498" s="218" t="s">
        <v>501</v>
      </c>
    </row>
    <row r="499" s="2" customFormat="1">
      <c r="A499" s="40"/>
      <c r="B499" s="41"/>
      <c r="C499" s="42"/>
      <c r="D499" s="264" t="s">
        <v>201</v>
      </c>
      <c r="E499" s="42"/>
      <c r="F499" s="265" t="s">
        <v>502</v>
      </c>
      <c r="G499" s="42"/>
      <c r="H499" s="42"/>
      <c r="I499" s="266"/>
      <c r="J499" s="42"/>
      <c r="K499" s="42"/>
      <c r="L499" s="46"/>
      <c r="M499" s="267"/>
      <c r="N499" s="268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201</v>
      </c>
      <c r="AU499" s="19" t="s">
        <v>86</v>
      </c>
    </row>
    <row r="500" s="2" customFormat="1" ht="37.8" customHeight="1">
      <c r="A500" s="40"/>
      <c r="B500" s="41"/>
      <c r="C500" s="207" t="s">
        <v>503</v>
      </c>
      <c r="D500" s="207" t="s">
        <v>143</v>
      </c>
      <c r="E500" s="208" t="s">
        <v>504</v>
      </c>
      <c r="F500" s="209" t="s">
        <v>494</v>
      </c>
      <c r="G500" s="210" t="s">
        <v>249</v>
      </c>
      <c r="H500" s="211">
        <v>377.27999999999997</v>
      </c>
      <c r="I500" s="212"/>
      <c r="J500" s="213">
        <f>ROUND(I500*H500,2)</f>
        <v>0</v>
      </c>
      <c r="K500" s="209" t="s">
        <v>199</v>
      </c>
      <c r="L500" s="46"/>
      <c r="M500" s="214" t="s">
        <v>19</v>
      </c>
      <c r="N500" s="215" t="s">
        <v>44</v>
      </c>
      <c r="O500" s="86"/>
      <c r="P500" s="216">
        <f>O500*H500</f>
        <v>0</v>
      </c>
      <c r="Q500" s="216">
        <v>0</v>
      </c>
      <c r="R500" s="216">
        <f>Q500*H500</f>
        <v>0</v>
      </c>
      <c r="S500" s="216">
        <v>0</v>
      </c>
      <c r="T500" s="217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8" t="s">
        <v>146</v>
      </c>
      <c r="AT500" s="218" t="s">
        <v>143</v>
      </c>
      <c r="AU500" s="218" t="s">
        <v>86</v>
      </c>
      <c r="AY500" s="19" t="s">
        <v>141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19" t="s">
        <v>86</v>
      </c>
      <c r="BK500" s="219">
        <f>ROUND(I500*H500,2)</f>
        <v>0</v>
      </c>
      <c r="BL500" s="19" t="s">
        <v>146</v>
      </c>
      <c r="BM500" s="218" t="s">
        <v>505</v>
      </c>
    </row>
    <row r="501" s="2" customFormat="1">
      <c r="A501" s="40"/>
      <c r="B501" s="41"/>
      <c r="C501" s="42"/>
      <c r="D501" s="264" t="s">
        <v>201</v>
      </c>
      <c r="E501" s="42"/>
      <c r="F501" s="265" t="s">
        <v>506</v>
      </c>
      <c r="G501" s="42"/>
      <c r="H501" s="42"/>
      <c r="I501" s="266"/>
      <c r="J501" s="42"/>
      <c r="K501" s="42"/>
      <c r="L501" s="46"/>
      <c r="M501" s="267"/>
      <c r="N501" s="268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201</v>
      </c>
      <c r="AU501" s="19" t="s">
        <v>86</v>
      </c>
    </row>
    <row r="502" s="14" customFormat="1">
      <c r="A502" s="14"/>
      <c r="B502" s="231"/>
      <c r="C502" s="232"/>
      <c r="D502" s="222" t="s">
        <v>148</v>
      </c>
      <c r="E502" s="232"/>
      <c r="F502" s="234" t="s">
        <v>507</v>
      </c>
      <c r="G502" s="232"/>
      <c r="H502" s="235">
        <v>377.27999999999997</v>
      </c>
      <c r="I502" s="236"/>
      <c r="J502" s="232"/>
      <c r="K502" s="232"/>
      <c r="L502" s="237"/>
      <c r="M502" s="238"/>
      <c r="N502" s="239"/>
      <c r="O502" s="239"/>
      <c r="P502" s="239"/>
      <c r="Q502" s="239"/>
      <c r="R502" s="239"/>
      <c r="S502" s="239"/>
      <c r="T502" s="24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1" t="s">
        <v>148</v>
      </c>
      <c r="AU502" s="241" t="s">
        <v>86</v>
      </c>
      <c r="AV502" s="14" t="s">
        <v>86</v>
      </c>
      <c r="AW502" s="14" t="s">
        <v>4</v>
      </c>
      <c r="AX502" s="14" t="s">
        <v>79</v>
      </c>
      <c r="AY502" s="241" t="s">
        <v>141</v>
      </c>
    </row>
    <row r="503" s="2" customFormat="1" ht="24.15" customHeight="1">
      <c r="A503" s="40"/>
      <c r="B503" s="41"/>
      <c r="C503" s="207" t="s">
        <v>508</v>
      </c>
      <c r="D503" s="207" t="s">
        <v>143</v>
      </c>
      <c r="E503" s="208" t="s">
        <v>509</v>
      </c>
      <c r="F503" s="209" t="s">
        <v>510</v>
      </c>
      <c r="G503" s="210" t="s">
        <v>249</v>
      </c>
      <c r="H503" s="211">
        <v>37.567999999999998</v>
      </c>
      <c r="I503" s="212"/>
      <c r="J503" s="213">
        <f>ROUND(I503*H503,2)</f>
        <v>0</v>
      </c>
      <c r="K503" s="209" t="s">
        <v>199</v>
      </c>
      <c r="L503" s="46"/>
      <c r="M503" s="214" t="s">
        <v>19</v>
      </c>
      <c r="N503" s="215" t="s">
        <v>44</v>
      </c>
      <c r="O503" s="86"/>
      <c r="P503" s="216">
        <f>O503*H503</f>
        <v>0</v>
      </c>
      <c r="Q503" s="216">
        <v>0</v>
      </c>
      <c r="R503" s="216">
        <f>Q503*H503</f>
        <v>0</v>
      </c>
      <c r="S503" s="216">
        <v>0</v>
      </c>
      <c r="T503" s="217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8" t="s">
        <v>146</v>
      </c>
      <c r="AT503" s="218" t="s">
        <v>143</v>
      </c>
      <c r="AU503" s="218" t="s">
        <v>86</v>
      </c>
      <c r="AY503" s="19" t="s">
        <v>141</v>
      </c>
      <c r="BE503" s="219">
        <f>IF(N503="základní",J503,0)</f>
        <v>0</v>
      </c>
      <c r="BF503" s="219">
        <f>IF(N503="snížená",J503,0)</f>
        <v>0</v>
      </c>
      <c r="BG503" s="219">
        <f>IF(N503="zákl. přenesená",J503,0)</f>
        <v>0</v>
      </c>
      <c r="BH503" s="219">
        <f>IF(N503="sníž. přenesená",J503,0)</f>
        <v>0</v>
      </c>
      <c r="BI503" s="219">
        <f>IF(N503="nulová",J503,0)</f>
        <v>0</v>
      </c>
      <c r="BJ503" s="19" t="s">
        <v>86</v>
      </c>
      <c r="BK503" s="219">
        <f>ROUND(I503*H503,2)</f>
        <v>0</v>
      </c>
      <c r="BL503" s="19" t="s">
        <v>146</v>
      </c>
      <c r="BM503" s="218" t="s">
        <v>511</v>
      </c>
    </row>
    <row r="504" s="2" customFormat="1">
      <c r="A504" s="40"/>
      <c r="B504" s="41"/>
      <c r="C504" s="42"/>
      <c r="D504" s="264" t="s">
        <v>201</v>
      </c>
      <c r="E504" s="42"/>
      <c r="F504" s="265" t="s">
        <v>512</v>
      </c>
      <c r="G504" s="42"/>
      <c r="H504" s="42"/>
      <c r="I504" s="266"/>
      <c r="J504" s="42"/>
      <c r="K504" s="42"/>
      <c r="L504" s="46"/>
      <c r="M504" s="267"/>
      <c r="N504" s="268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201</v>
      </c>
      <c r="AU504" s="19" t="s">
        <v>86</v>
      </c>
    </row>
    <row r="505" s="2" customFormat="1" ht="24.15" customHeight="1">
      <c r="A505" s="40"/>
      <c r="B505" s="41"/>
      <c r="C505" s="207" t="s">
        <v>513</v>
      </c>
      <c r="D505" s="207" t="s">
        <v>143</v>
      </c>
      <c r="E505" s="208" t="s">
        <v>514</v>
      </c>
      <c r="F505" s="209" t="s">
        <v>515</v>
      </c>
      <c r="G505" s="210" t="s">
        <v>249</v>
      </c>
      <c r="H505" s="211">
        <v>41.920000000000002</v>
      </c>
      <c r="I505" s="212"/>
      <c r="J505" s="213">
        <f>ROUND(I505*H505,2)</f>
        <v>0</v>
      </c>
      <c r="K505" s="209" t="s">
        <v>199</v>
      </c>
      <c r="L505" s="46"/>
      <c r="M505" s="214" t="s">
        <v>19</v>
      </c>
      <c r="N505" s="215" t="s">
        <v>44</v>
      </c>
      <c r="O505" s="86"/>
      <c r="P505" s="216">
        <f>O505*H505</f>
        <v>0</v>
      </c>
      <c r="Q505" s="216">
        <v>0</v>
      </c>
      <c r="R505" s="216">
        <f>Q505*H505</f>
        <v>0</v>
      </c>
      <c r="S505" s="216">
        <v>0</v>
      </c>
      <c r="T505" s="217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8" t="s">
        <v>146</v>
      </c>
      <c r="AT505" s="218" t="s">
        <v>143</v>
      </c>
      <c r="AU505" s="218" t="s">
        <v>86</v>
      </c>
      <c r="AY505" s="19" t="s">
        <v>141</v>
      </c>
      <c r="BE505" s="219">
        <f>IF(N505="základní",J505,0)</f>
        <v>0</v>
      </c>
      <c r="BF505" s="219">
        <f>IF(N505="snížená",J505,0)</f>
        <v>0</v>
      </c>
      <c r="BG505" s="219">
        <f>IF(N505="zákl. přenesená",J505,0)</f>
        <v>0</v>
      </c>
      <c r="BH505" s="219">
        <f>IF(N505="sníž. přenesená",J505,0)</f>
        <v>0</v>
      </c>
      <c r="BI505" s="219">
        <f>IF(N505="nulová",J505,0)</f>
        <v>0</v>
      </c>
      <c r="BJ505" s="19" t="s">
        <v>86</v>
      </c>
      <c r="BK505" s="219">
        <f>ROUND(I505*H505,2)</f>
        <v>0</v>
      </c>
      <c r="BL505" s="19" t="s">
        <v>146</v>
      </c>
      <c r="BM505" s="218" t="s">
        <v>516</v>
      </c>
    </row>
    <row r="506" s="2" customFormat="1">
      <c r="A506" s="40"/>
      <c r="B506" s="41"/>
      <c r="C506" s="42"/>
      <c r="D506" s="264" t="s">
        <v>201</v>
      </c>
      <c r="E506" s="42"/>
      <c r="F506" s="265" t="s">
        <v>517</v>
      </c>
      <c r="G506" s="42"/>
      <c r="H506" s="42"/>
      <c r="I506" s="266"/>
      <c r="J506" s="42"/>
      <c r="K506" s="42"/>
      <c r="L506" s="46"/>
      <c r="M506" s="267"/>
      <c r="N506" s="268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201</v>
      </c>
      <c r="AU506" s="19" t="s">
        <v>86</v>
      </c>
    </row>
    <row r="507" s="2" customFormat="1" ht="44.25" customHeight="1">
      <c r="A507" s="40"/>
      <c r="B507" s="41"/>
      <c r="C507" s="207" t="s">
        <v>518</v>
      </c>
      <c r="D507" s="207" t="s">
        <v>143</v>
      </c>
      <c r="E507" s="208" t="s">
        <v>519</v>
      </c>
      <c r="F507" s="209" t="s">
        <v>520</v>
      </c>
      <c r="G507" s="210" t="s">
        <v>249</v>
      </c>
      <c r="H507" s="211">
        <v>41.920000000000002</v>
      </c>
      <c r="I507" s="212"/>
      <c r="J507" s="213">
        <f>ROUND(I507*H507,2)</f>
        <v>0</v>
      </c>
      <c r="K507" s="209" t="s">
        <v>199</v>
      </c>
      <c r="L507" s="46"/>
      <c r="M507" s="214" t="s">
        <v>19</v>
      </c>
      <c r="N507" s="215" t="s">
        <v>44</v>
      </c>
      <c r="O507" s="86"/>
      <c r="P507" s="216">
        <f>O507*H507</f>
        <v>0</v>
      </c>
      <c r="Q507" s="216">
        <v>0</v>
      </c>
      <c r="R507" s="216">
        <f>Q507*H507</f>
        <v>0</v>
      </c>
      <c r="S507" s="216">
        <v>0</v>
      </c>
      <c r="T507" s="217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8" t="s">
        <v>146</v>
      </c>
      <c r="AT507" s="218" t="s">
        <v>143</v>
      </c>
      <c r="AU507" s="218" t="s">
        <v>86</v>
      </c>
      <c r="AY507" s="19" t="s">
        <v>141</v>
      </c>
      <c r="BE507" s="219">
        <f>IF(N507="základní",J507,0)</f>
        <v>0</v>
      </c>
      <c r="BF507" s="219">
        <f>IF(N507="snížená",J507,0)</f>
        <v>0</v>
      </c>
      <c r="BG507" s="219">
        <f>IF(N507="zákl. přenesená",J507,0)</f>
        <v>0</v>
      </c>
      <c r="BH507" s="219">
        <f>IF(N507="sníž. přenesená",J507,0)</f>
        <v>0</v>
      </c>
      <c r="BI507" s="219">
        <f>IF(N507="nulová",J507,0)</f>
        <v>0</v>
      </c>
      <c r="BJ507" s="19" t="s">
        <v>86</v>
      </c>
      <c r="BK507" s="219">
        <f>ROUND(I507*H507,2)</f>
        <v>0</v>
      </c>
      <c r="BL507" s="19" t="s">
        <v>146</v>
      </c>
      <c r="BM507" s="218" t="s">
        <v>521</v>
      </c>
    </row>
    <row r="508" s="2" customFormat="1">
      <c r="A508" s="40"/>
      <c r="B508" s="41"/>
      <c r="C508" s="42"/>
      <c r="D508" s="264" t="s">
        <v>201</v>
      </c>
      <c r="E508" s="42"/>
      <c r="F508" s="265" t="s">
        <v>522</v>
      </c>
      <c r="G508" s="42"/>
      <c r="H508" s="42"/>
      <c r="I508" s="266"/>
      <c r="J508" s="42"/>
      <c r="K508" s="42"/>
      <c r="L508" s="46"/>
      <c r="M508" s="267"/>
      <c r="N508" s="268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201</v>
      </c>
      <c r="AU508" s="19" t="s">
        <v>86</v>
      </c>
    </row>
    <row r="509" s="2" customFormat="1" ht="44.25" customHeight="1">
      <c r="A509" s="40"/>
      <c r="B509" s="41"/>
      <c r="C509" s="207" t="s">
        <v>523</v>
      </c>
      <c r="D509" s="207" t="s">
        <v>143</v>
      </c>
      <c r="E509" s="208" t="s">
        <v>524</v>
      </c>
      <c r="F509" s="209" t="s">
        <v>525</v>
      </c>
      <c r="G509" s="210" t="s">
        <v>249</v>
      </c>
      <c r="H509" s="211">
        <v>37.567999999999998</v>
      </c>
      <c r="I509" s="212"/>
      <c r="J509" s="213">
        <f>ROUND(I509*H509,2)</f>
        <v>0</v>
      </c>
      <c r="K509" s="209" t="s">
        <v>199</v>
      </c>
      <c r="L509" s="46"/>
      <c r="M509" s="214" t="s">
        <v>19</v>
      </c>
      <c r="N509" s="215" t="s">
        <v>44</v>
      </c>
      <c r="O509" s="86"/>
      <c r="P509" s="216">
        <f>O509*H509</f>
        <v>0</v>
      </c>
      <c r="Q509" s="216">
        <v>0</v>
      </c>
      <c r="R509" s="216">
        <f>Q509*H509</f>
        <v>0</v>
      </c>
      <c r="S509" s="216">
        <v>0</v>
      </c>
      <c r="T509" s="217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8" t="s">
        <v>146</v>
      </c>
      <c r="AT509" s="218" t="s">
        <v>143</v>
      </c>
      <c r="AU509" s="218" t="s">
        <v>86</v>
      </c>
      <c r="AY509" s="19" t="s">
        <v>141</v>
      </c>
      <c r="BE509" s="219">
        <f>IF(N509="základní",J509,0)</f>
        <v>0</v>
      </c>
      <c r="BF509" s="219">
        <f>IF(N509="snížená",J509,0)</f>
        <v>0</v>
      </c>
      <c r="BG509" s="219">
        <f>IF(N509="zákl. přenesená",J509,0)</f>
        <v>0</v>
      </c>
      <c r="BH509" s="219">
        <f>IF(N509="sníž. přenesená",J509,0)</f>
        <v>0</v>
      </c>
      <c r="BI509" s="219">
        <f>IF(N509="nulová",J509,0)</f>
        <v>0</v>
      </c>
      <c r="BJ509" s="19" t="s">
        <v>86</v>
      </c>
      <c r="BK509" s="219">
        <f>ROUND(I509*H509,2)</f>
        <v>0</v>
      </c>
      <c r="BL509" s="19" t="s">
        <v>146</v>
      </c>
      <c r="BM509" s="218" t="s">
        <v>526</v>
      </c>
    </row>
    <row r="510" s="2" customFormat="1">
      <c r="A510" s="40"/>
      <c r="B510" s="41"/>
      <c r="C510" s="42"/>
      <c r="D510" s="264" t="s">
        <v>201</v>
      </c>
      <c r="E510" s="42"/>
      <c r="F510" s="265" t="s">
        <v>527</v>
      </c>
      <c r="G510" s="42"/>
      <c r="H510" s="42"/>
      <c r="I510" s="266"/>
      <c r="J510" s="42"/>
      <c r="K510" s="42"/>
      <c r="L510" s="46"/>
      <c r="M510" s="267"/>
      <c r="N510" s="268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201</v>
      </c>
      <c r="AU510" s="19" t="s">
        <v>86</v>
      </c>
    </row>
    <row r="511" s="12" customFormat="1" ht="22.8" customHeight="1">
      <c r="A511" s="12"/>
      <c r="B511" s="191"/>
      <c r="C511" s="192"/>
      <c r="D511" s="193" t="s">
        <v>71</v>
      </c>
      <c r="E511" s="205" t="s">
        <v>528</v>
      </c>
      <c r="F511" s="205" t="s">
        <v>529</v>
      </c>
      <c r="G511" s="192"/>
      <c r="H511" s="192"/>
      <c r="I511" s="195"/>
      <c r="J511" s="206">
        <f>BK511</f>
        <v>0</v>
      </c>
      <c r="K511" s="192"/>
      <c r="L511" s="197"/>
      <c r="M511" s="198"/>
      <c r="N511" s="199"/>
      <c r="O511" s="199"/>
      <c r="P511" s="200">
        <f>SUM(P512:P513)</f>
        <v>0</v>
      </c>
      <c r="Q511" s="199"/>
      <c r="R511" s="200">
        <f>SUM(R512:R513)</f>
        <v>0</v>
      </c>
      <c r="S511" s="199"/>
      <c r="T511" s="201">
        <f>SUM(T512:T513)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2" t="s">
        <v>79</v>
      </c>
      <c r="AT511" s="203" t="s">
        <v>71</v>
      </c>
      <c r="AU511" s="203" t="s">
        <v>79</v>
      </c>
      <c r="AY511" s="202" t="s">
        <v>141</v>
      </c>
      <c r="BK511" s="204">
        <f>SUM(BK512:BK513)</f>
        <v>0</v>
      </c>
    </row>
    <row r="512" s="2" customFormat="1" ht="37.8" customHeight="1">
      <c r="A512" s="40"/>
      <c r="B512" s="41"/>
      <c r="C512" s="207" t="s">
        <v>530</v>
      </c>
      <c r="D512" s="207" t="s">
        <v>143</v>
      </c>
      <c r="E512" s="208" t="s">
        <v>531</v>
      </c>
      <c r="F512" s="209" t="s">
        <v>532</v>
      </c>
      <c r="G512" s="210" t="s">
        <v>249</v>
      </c>
      <c r="H512" s="211">
        <v>159.81</v>
      </c>
      <c r="I512" s="212"/>
      <c r="J512" s="213">
        <f>ROUND(I512*H512,2)</f>
        <v>0</v>
      </c>
      <c r="K512" s="209" t="s">
        <v>199</v>
      </c>
      <c r="L512" s="46"/>
      <c r="M512" s="214" t="s">
        <v>19</v>
      </c>
      <c r="N512" s="215" t="s">
        <v>44</v>
      </c>
      <c r="O512" s="86"/>
      <c r="P512" s="216">
        <f>O512*H512</f>
        <v>0</v>
      </c>
      <c r="Q512" s="216">
        <v>0</v>
      </c>
      <c r="R512" s="216">
        <f>Q512*H512</f>
        <v>0</v>
      </c>
      <c r="S512" s="216">
        <v>0</v>
      </c>
      <c r="T512" s="217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8" t="s">
        <v>146</v>
      </c>
      <c r="AT512" s="218" t="s">
        <v>143</v>
      </c>
      <c r="AU512" s="218" t="s">
        <v>86</v>
      </c>
      <c r="AY512" s="19" t="s">
        <v>141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19" t="s">
        <v>86</v>
      </c>
      <c r="BK512" s="219">
        <f>ROUND(I512*H512,2)</f>
        <v>0</v>
      </c>
      <c r="BL512" s="19" t="s">
        <v>146</v>
      </c>
      <c r="BM512" s="218" t="s">
        <v>533</v>
      </c>
    </row>
    <row r="513" s="2" customFormat="1">
      <c r="A513" s="40"/>
      <c r="B513" s="41"/>
      <c r="C513" s="42"/>
      <c r="D513" s="264" t="s">
        <v>201</v>
      </c>
      <c r="E513" s="42"/>
      <c r="F513" s="265" t="s">
        <v>534</v>
      </c>
      <c r="G513" s="42"/>
      <c r="H513" s="42"/>
      <c r="I513" s="266"/>
      <c r="J513" s="42"/>
      <c r="K513" s="42"/>
      <c r="L513" s="46"/>
      <c r="M513" s="267"/>
      <c r="N513" s="268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201</v>
      </c>
      <c r="AU513" s="19" t="s">
        <v>86</v>
      </c>
    </row>
    <row r="514" s="12" customFormat="1" ht="25.92" customHeight="1">
      <c r="A514" s="12"/>
      <c r="B514" s="191"/>
      <c r="C514" s="192"/>
      <c r="D514" s="193" t="s">
        <v>71</v>
      </c>
      <c r="E514" s="194" t="s">
        <v>535</v>
      </c>
      <c r="F514" s="194" t="s">
        <v>536</v>
      </c>
      <c r="G514" s="192"/>
      <c r="H514" s="192"/>
      <c r="I514" s="195"/>
      <c r="J514" s="196">
        <f>BK514</f>
        <v>0</v>
      </c>
      <c r="K514" s="192"/>
      <c r="L514" s="197"/>
      <c r="M514" s="198"/>
      <c r="N514" s="199"/>
      <c r="O514" s="199"/>
      <c r="P514" s="200">
        <f>P515+P559</f>
        <v>0</v>
      </c>
      <c r="Q514" s="199"/>
      <c r="R514" s="200">
        <f>R515+R559</f>
        <v>977.39315157999988</v>
      </c>
      <c r="S514" s="199"/>
      <c r="T514" s="201">
        <f>T515+T559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2" t="s">
        <v>86</v>
      </c>
      <c r="AT514" s="203" t="s">
        <v>71</v>
      </c>
      <c r="AU514" s="203" t="s">
        <v>72</v>
      </c>
      <c r="AY514" s="202" t="s">
        <v>141</v>
      </c>
      <c r="BK514" s="204">
        <f>BK515+BK559</f>
        <v>0</v>
      </c>
    </row>
    <row r="515" s="12" customFormat="1" ht="22.8" customHeight="1">
      <c r="A515" s="12"/>
      <c r="B515" s="191"/>
      <c r="C515" s="192"/>
      <c r="D515" s="193" t="s">
        <v>71</v>
      </c>
      <c r="E515" s="205" t="s">
        <v>537</v>
      </c>
      <c r="F515" s="205" t="s">
        <v>538</v>
      </c>
      <c r="G515" s="192"/>
      <c r="H515" s="192"/>
      <c r="I515" s="195"/>
      <c r="J515" s="206">
        <f>BK515</f>
        <v>0</v>
      </c>
      <c r="K515" s="192"/>
      <c r="L515" s="197"/>
      <c r="M515" s="198"/>
      <c r="N515" s="199"/>
      <c r="O515" s="199"/>
      <c r="P515" s="200">
        <f>SUM(P516:P558)</f>
        <v>0</v>
      </c>
      <c r="Q515" s="199"/>
      <c r="R515" s="200">
        <f>SUM(R516:R558)</f>
        <v>977.38541979999991</v>
      </c>
      <c r="S515" s="199"/>
      <c r="T515" s="201">
        <f>SUM(T516:T558)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2" t="s">
        <v>86</v>
      </c>
      <c r="AT515" s="203" t="s">
        <v>71</v>
      </c>
      <c r="AU515" s="203" t="s">
        <v>79</v>
      </c>
      <c r="AY515" s="202" t="s">
        <v>141</v>
      </c>
      <c r="BK515" s="204">
        <f>SUM(BK516:BK558)</f>
        <v>0</v>
      </c>
    </row>
    <row r="516" s="2" customFormat="1" ht="37.8" customHeight="1">
      <c r="A516" s="40"/>
      <c r="B516" s="41"/>
      <c r="C516" s="207" t="s">
        <v>539</v>
      </c>
      <c r="D516" s="207" t="s">
        <v>143</v>
      </c>
      <c r="E516" s="208" t="s">
        <v>540</v>
      </c>
      <c r="F516" s="209" t="s">
        <v>541</v>
      </c>
      <c r="G516" s="210" t="s">
        <v>356</v>
      </c>
      <c r="H516" s="211">
        <v>54.329999999999998</v>
      </c>
      <c r="I516" s="212"/>
      <c r="J516" s="213">
        <f>ROUND(I516*H516,2)</f>
        <v>0</v>
      </c>
      <c r="K516" s="209" t="s">
        <v>199</v>
      </c>
      <c r="L516" s="46"/>
      <c r="M516" s="214" t="s">
        <v>19</v>
      </c>
      <c r="N516" s="215" t="s">
        <v>44</v>
      </c>
      <c r="O516" s="86"/>
      <c r="P516" s="216">
        <f>O516*H516</f>
        <v>0</v>
      </c>
      <c r="Q516" s="216">
        <v>6.0000000000000002E-05</v>
      </c>
      <c r="R516" s="216">
        <f>Q516*H516</f>
        <v>0.0032597999999999998</v>
      </c>
      <c r="S516" s="216">
        <v>0</v>
      </c>
      <c r="T516" s="217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8" t="s">
        <v>332</v>
      </c>
      <c r="AT516" s="218" t="s">
        <v>143</v>
      </c>
      <c r="AU516" s="218" t="s">
        <v>86</v>
      </c>
      <c r="AY516" s="19" t="s">
        <v>141</v>
      </c>
      <c r="BE516" s="219">
        <f>IF(N516="základní",J516,0)</f>
        <v>0</v>
      </c>
      <c r="BF516" s="219">
        <f>IF(N516="snížená",J516,0)</f>
        <v>0</v>
      </c>
      <c r="BG516" s="219">
        <f>IF(N516="zákl. přenesená",J516,0)</f>
        <v>0</v>
      </c>
      <c r="BH516" s="219">
        <f>IF(N516="sníž. přenesená",J516,0)</f>
        <v>0</v>
      </c>
      <c r="BI516" s="219">
        <f>IF(N516="nulová",J516,0)</f>
        <v>0</v>
      </c>
      <c r="BJ516" s="19" t="s">
        <v>86</v>
      </c>
      <c r="BK516" s="219">
        <f>ROUND(I516*H516,2)</f>
        <v>0</v>
      </c>
      <c r="BL516" s="19" t="s">
        <v>332</v>
      </c>
      <c r="BM516" s="218" t="s">
        <v>542</v>
      </c>
    </row>
    <row r="517" s="2" customFormat="1">
      <c r="A517" s="40"/>
      <c r="B517" s="41"/>
      <c r="C517" s="42"/>
      <c r="D517" s="264" t="s">
        <v>201</v>
      </c>
      <c r="E517" s="42"/>
      <c r="F517" s="265" t="s">
        <v>543</v>
      </c>
      <c r="G517" s="42"/>
      <c r="H517" s="42"/>
      <c r="I517" s="266"/>
      <c r="J517" s="42"/>
      <c r="K517" s="42"/>
      <c r="L517" s="46"/>
      <c r="M517" s="267"/>
      <c r="N517" s="268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201</v>
      </c>
      <c r="AU517" s="19" t="s">
        <v>86</v>
      </c>
    </row>
    <row r="518" s="13" customFormat="1">
      <c r="A518" s="13"/>
      <c r="B518" s="220"/>
      <c r="C518" s="221"/>
      <c r="D518" s="222" t="s">
        <v>148</v>
      </c>
      <c r="E518" s="223" t="s">
        <v>19</v>
      </c>
      <c r="F518" s="224" t="s">
        <v>544</v>
      </c>
      <c r="G518" s="221"/>
      <c r="H518" s="223" t="s">
        <v>19</v>
      </c>
      <c r="I518" s="225"/>
      <c r="J518" s="221"/>
      <c r="K518" s="221"/>
      <c r="L518" s="226"/>
      <c r="M518" s="227"/>
      <c r="N518" s="228"/>
      <c r="O518" s="228"/>
      <c r="P518" s="228"/>
      <c r="Q518" s="228"/>
      <c r="R518" s="228"/>
      <c r="S518" s="228"/>
      <c r="T518" s="22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0" t="s">
        <v>148</v>
      </c>
      <c r="AU518" s="230" t="s">
        <v>86</v>
      </c>
      <c r="AV518" s="13" t="s">
        <v>79</v>
      </c>
      <c r="AW518" s="13" t="s">
        <v>33</v>
      </c>
      <c r="AX518" s="13" t="s">
        <v>72</v>
      </c>
      <c r="AY518" s="230" t="s">
        <v>141</v>
      </c>
    </row>
    <row r="519" s="13" customFormat="1">
      <c r="A519" s="13"/>
      <c r="B519" s="220"/>
      <c r="C519" s="221"/>
      <c r="D519" s="222" t="s">
        <v>148</v>
      </c>
      <c r="E519" s="223" t="s">
        <v>19</v>
      </c>
      <c r="F519" s="224" t="s">
        <v>291</v>
      </c>
      <c r="G519" s="221"/>
      <c r="H519" s="223" t="s">
        <v>19</v>
      </c>
      <c r="I519" s="225"/>
      <c r="J519" s="221"/>
      <c r="K519" s="221"/>
      <c r="L519" s="226"/>
      <c r="M519" s="227"/>
      <c r="N519" s="228"/>
      <c r="O519" s="228"/>
      <c r="P519" s="228"/>
      <c r="Q519" s="228"/>
      <c r="R519" s="228"/>
      <c r="S519" s="228"/>
      <c r="T519" s="22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0" t="s">
        <v>148</v>
      </c>
      <c r="AU519" s="230" t="s">
        <v>86</v>
      </c>
      <c r="AV519" s="13" t="s">
        <v>79</v>
      </c>
      <c r="AW519" s="13" t="s">
        <v>33</v>
      </c>
      <c r="AX519" s="13" t="s">
        <v>72</v>
      </c>
      <c r="AY519" s="230" t="s">
        <v>141</v>
      </c>
    </row>
    <row r="520" s="14" customFormat="1">
      <c r="A520" s="14"/>
      <c r="B520" s="231"/>
      <c r="C520" s="232"/>
      <c r="D520" s="222" t="s">
        <v>148</v>
      </c>
      <c r="E520" s="233" t="s">
        <v>19</v>
      </c>
      <c r="F520" s="234" t="s">
        <v>545</v>
      </c>
      <c r="G520" s="232"/>
      <c r="H520" s="235">
        <v>14.970000000000001</v>
      </c>
      <c r="I520" s="236"/>
      <c r="J520" s="232"/>
      <c r="K520" s="232"/>
      <c r="L520" s="237"/>
      <c r="M520" s="238"/>
      <c r="N520" s="239"/>
      <c r="O520" s="239"/>
      <c r="P520" s="239"/>
      <c r="Q520" s="239"/>
      <c r="R520" s="239"/>
      <c r="S520" s="239"/>
      <c r="T520" s="24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1" t="s">
        <v>148</v>
      </c>
      <c r="AU520" s="241" t="s">
        <v>86</v>
      </c>
      <c r="AV520" s="14" t="s">
        <v>86</v>
      </c>
      <c r="AW520" s="14" t="s">
        <v>33</v>
      </c>
      <c r="AX520" s="14" t="s">
        <v>72</v>
      </c>
      <c r="AY520" s="241" t="s">
        <v>141</v>
      </c>
    </row>
    <row r="521" s="13" customFormat="1">
      <c r="A521" s="13"/>
      <c r="B521" s="220"/>
      <c r="C521" s="221"/>
      <c r="D521" s="222" t="s">
        <v>148</v>
      </c>
      <c r="E521" s="223" t="s">
        <v>19</v>
      </c>
      <c r="F521" s="224" t="s">
        <v>292</v>
      </c>
      <c r="G521" s="221"/>
      <c r="H521" s="223" t="s">
        <v>19</v>
      </c>
      <c r="I521" s="225"/>
      <c r="J521" s="221"/>
      <c r="K521" s="221"/>
      <c r="L521" s="226"/>
      <c r="M521" s="227"/>
      <c r="N521" s="228"/>
      <c r="O521" s="228"/>
      <c r="P521" s="228"/>
      <c r="Q521" s="228"/>
      <c r="R521" s="228"/>
      <c r="S521" s="228"/>
      <c r="T521" s="22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0" t="s">
        <v>148</v>
      </c>
      <c r="AU521" s="230" t="s">
        <v>86</v>
      </c>
      <c r="AV521" s="13" t="s">
        <v>79</v>
      </c>
      <c r="AW521" s="13" t="s">
        <v>33</v>
      </c>
      <c r="AX521" s="13" t="s">
        <v>72</v>
      </c>
      <c r="AY521" s="230" t="s">
        <v>141</v>
      </c>
    </row>
    <row r="522" s="14" customFormat="1">
      <c r="A522" s="14"/>
      <c r="B522" s="231"/>
      <c r="C522" s="232"/>
      <c r="D522" s="222" t="s">
        <v>148</v>
      </c>
      <c r="E522" s="233" t="s">
        <v>19</v>
      </c>
      <c r="F522" s="234" t="s">
        <v>546</v>
      </c>
      <c r="G522" s="232"/>
      <c r="H522" s="235">
        <v>4.9850000000000003</v>
      </c>
      <c r="I522" s="236"/>
      <c r="J522" s="232"/>
      <c r="K522" s="232"/>
      <c r="L522" s="237"/>
      <c r="M522" s="238"/>
      <c r="N522" s="239"/>
      <c r="O522" s="239"/>
      <c r="P522" s="239"/>
      <c r="Q522" s="239"/>
      <c r="R522" s="239"/>
      <c r="S522" s="239"/>
      <c r="T522" s="24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1" t="s">
        <v>148</v>
      </c>
      <c r="AU522" s="241" t="s">
        <v>86</v>
      </c>
      <c r="AV522" s="14" t="s">
        <v>86</v>
      </c>
      <c r="AW522" s="14" t="s">
        <v>33</v>
      </c>
      <c r="AX522" s="14" t="s">
        <v>72</v>
      </c>
      <c r="AY522" s="241" t="s">
        <v>141</v>
      </c>
    </row>
    <row r="523" s="13" customFormat="1">
      <c r="A523" s="13"/>
      <c r="B523" s="220"/>
      <c r="C523" s="221"/>
      <c r="D523" s="222" t="s">
        <v>148</v>
      </c>
      <c r="E523" s="223" t="s">
        <v>19</v>
      </c>
      <c r="F523" s="224" t="s">
        <v>293</v>
      </c>
      <c r="G523" s="221"/>
      <c r="H523" s="223" t="s">
        <v>19</v>
      </c>
      <c r="I523" s="225"/>
      <c r="J523" s="221"/>
      <c r="K523" s="221"/>
      <c r="L523" s="226"/>
      <c r="M523" s="227"/>
      <c r="N523" s="228"/>
      <c r="O523" s="228"/>
      <c r="P523" s="228"/>
      <c r="Q523" s="228"/>
      <c r="R523" s="228"/>
      <c r="S523" s="228"/>
      <c r="T523" s="22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0" t="s">
        <v>148</v>
      </c>
      <c r="AU523" s="230" t="s">
        <v>86</v>
      </c>
      <c r="AV523" s="13" t="s">
        <v>79</v>
      </c>
      <c r="AW523" s="13" t="s">
        <v>33</v>
      </c>
      <c r="AX523" s="13" t="s">
        <v>72</v>
      </c>
      <c r="AY523" s="230" t="s">
        <v>141</v>
      </c>
    </row>
    <row r="524" s="14" customFormat="1">
      <c r="A524" s="14"/>
      <c r="B524" s="231"/>
      <c r="C524" s="232"/>
      <c r="D524" s="222" t="s">
        <v>148</v>
      </c>
      <c r="E524" s="233" t="s">
        <v>19</v>
      </c>
      <c r="F524" s="234" t="s">
        <v>547</v>
      </c>
      <c r="G524" s="232"/>
      <c r="H524" s="235">
        <v>10.050000000000001</v>
      </c>
      <c r="I524" s="236"/>
      <c r="J524" s="232"/>
      <c r="K524" s="232"/>
      <c r="L524" s="237"/>
      <c r="M524" s="238"/>
      <c r="N524" s="239"/>
      <c r="O524" s="239"/>
      <c r="P524" s="239"/>
      <c r="Q524" s="239"/>
      <c r="R524" s="239"/>
      <c r="S524" s="239"/>
      <c r="T524" s="24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1" t="s">
        <v>148</v>
      </c>
      <c r="AU524" s="241" t="s">
        <v>86</v>
      </c>
      <c r="AV524" s="14" t="s">
        <v>86</v>
      </c>
      <c r="AW524" s="14" t="s">
        <v>33</v>
      </c>
      <c r="AX524" s="14" t="s">
        <v>72</v>
      </c>
      <c r="AY524" s="241" t="s">
        <v>141</v>
      </c>
    </row>
    <row r="525" s="13" customFormat="1">
      <c r="A525" s="13"/>
      <c r="B525" s="220"/>
      <c r="C525" s="221"/>
      <c r="D525" s="222" t="s">
        <v>148</v>
      </c>
      <c r="E525" s="223" t="s">
        <v>19</v>
      </c>
      <c r="F525" s="224" t="s">
        <v>295</v>
      </c>
      <c r="G525" s="221"/>
      <c r="H525" s="223" t="s">
        <v>19</v>
      </c>
      <c r="I525" s="225"/>
      <c r="J525" s="221"/>
      <c r="K525" s="221"/>
      <c r="L525" s="226"/>
      <c r="M525" s="227"/>
      <c r="N525" s="228"/>
      <c r="O525" s="228"/>
      <c r="P525" s="228"/>
      <c r="Q525" s="228"/>
      <c r="R525" s="228"/>
      <c r="S525" s="228"/>
      <c r="T525" s="22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0" t="s">
        <v>148</v>
      </c>
      <c r="AU525" s="230" t="s">
        <v>86</v>
      </c>
      <c r="AV525" s="13" t="s">
        <v>79</v>
      </c>
      <c r="AW525" s="13" t="s">
        <v>33</v>
      </c>
      <c r="AX525" s="13" t="s">
        <v>72</v>
      </c>
      <c r="AY525" s="230" t="s">
        <v>141</v>
      </c>
    </row>
    <row r="526" s="14" customFormat="1">
      <c r="A526" s="14"/>
      <c r="B526" s="231"/>
      <c r="C526" s="232"/>
      <c r="D526" s="222" t="s">
        <v>148</v>
      </c>
      <c r="E526" s="233" t="s">
        <v>19</v>
      </c>
      <c r="F526" s="234" t="s">
        <v>548</v>
      </c>
      <c r="G526" s="232"/>
      <c r="H526" s="235">
        <v>9.4299999999999997</v>
      </c>
      <c r="I526" s="236"/>
      <c r="J526" s="232"/>
      <c r="K526" s="232"/>
      <c r="L526" s="237"/>
      <c r="M526" s="238"/>
      <c r="N526" s="239"/>
      <c r="O526" s="239"/>
      <c r="P526" s="239"/>
      <c r="Q526" s="239"/>
      <c r="R526" s="239"/>
      <c r="S526" s="239"/>
      <c r="T526" s="24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1" t="s">
        <v>148</v>
      </c>
      <c r="AU526" s="241" t="s">
        <v>86</v>
      </c>
      <c r="AV526" s="14" t="s">
        <v>86</v>
      </c>
      <c r="AW526" s="14" t="s">
        <v>33</v>
      </c>
      <c r="AX526" s="14" t="s">
        <v>72</v>
      </c>
      <c r="AY526" s="241" t="s">
        <v>141</v>
      </c>
    </row>
    <row r="527" s="13" customFormat="1">
      <c r="A527" s="13"/>
      <c r="B527" s="220"/>
      <c r="C527" s="221"/>
      <c r="D527" s="222" t="s">
        <v>148</v>
      </c>
      <c r="E527" s="223" t="s">
        <v>19</v>
      </c>
      <c r="F527" s="224" t="s">
        <v>296</v>
      </c>
      <c r="G527" s="221"/>
      <c r="H527" s="223" t="s">
        <v>19</v>
      </c>
      <c r="I527" s="225"/>
      <c r="J527" s="221"/>
      <c r="K527" s="221"/>
      <c r="L527" s="226"/>
      <c r="M527" s="227"/>
      <c r="N527" s="228"/>
      <c r="O527" s="228"/>
      <c r="P527" s="228"/>
      <c r="Q527" s="228"/>
      <c r="R527" s="228"/>
      <c r="S527" s="228"/>
      <c r="T527" s="22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0" t="s">
        <v>148</v>
      </c>
      <c r="AU527" s="230" t="s">
        <v>86</v>
      </c>
      <c r="AV527" s="13" t="s">
        <v>79</v>
      </c>
      <c r="AW527" s="13" t="s">
        <v>33</v>
      </c>
      <c r="AX527" s="13" t="s">
        <v>72</v>
      </c>
      <c r="AY527" s="230" t="s">
        <v>141</v>
      </c>
    </row>
    <row r="528" s="14" customFormat="1">
      <c r="A528" s="14"/>
      <c r="B528" s="231"/>
      <c r="C528" s="232"/>
      <c r="D528" s="222" t="s">
        <v>148</v>
      </c>
      <c r="E528" s="233" t="s">
        <v>19</v>
      </c>
      <c r="F528" s="234" t="s">
        <v>549</v>
      </c>
      <c r="G528" s="232"/>
      <c r="H528" s="235">
        <v>8.0099999999999998</v>
      </c>
      <c r="I528" s="236"/>
      <c r="J528" s="232"/>
      <c r="K528" s="232"/>
      <c r="L528" s="237"/>
      <c r="M528" s="238"/>
      <c r="N528" s="239"/>
      <c r="O528" s="239"/>
      <c r="P528" s="239"/>
      <c r="Q528" s="239"/>
      <c r="R528" s="239"/>
      <c r="S528" s="239"/>
      <c r="T528" s="24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1" t="s">
        <v>148</v>
      </c>
      <c r="AU528" s="241" t="s">
        <v>86</v>
      </c>
      <c r="AV528" s="14" t="s">
        <v>86</v>
      </c>
      <c r="AW528" s="14" t="s">
        <v>33</v>
      </c>
      <c r="AX528" s="14" t="s">
        <v>72</v>
      </c>
      <c r="AY528" s="241" t="s">
        <v>141</v>
      </c>
    </row>
    <row r="529" s="13" customFormat="1">
      <c r="A529" s="13"/>
      <c r="B529" s="220"/>
      <c r="C529" s="221"/>
      <c r="D529" s="222" t="s">
        <v>148</v>
      </c>
      <c r="E529" s="223" t="s">
        <v>19</v>
      </c>
      <c r="F529" s="224" t="s">
        <v>297</v>
      </c>
      <c r="G529" s="221"/>
      <c r="H529" s="223" t="s">
        <v>19</v>
      </c>
      <c r="I529" s="225"/>
      <c r="J529" s="221"/>
      <c r="K529" s="221"/>
      <c r="L529" s="226"/>
      <c r="M529" s="227"/>
      <c r="N529" s="228"/>
      <c r="O529" s="228"/>
      <c r="P529" s="228"/>
      <c r="Q529" s="228"/>
      <c r="R529" s="228"/>
      <c r="S529" s="228"/>
      <c r="T529" s="22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0" t="s">
        <v>148</v>
      </c>
      <c r="AU529" s="230" t="s">
        <v>86</v>
      </c>
      <c r="AV529" s="13" t="s">
        <v>79</v>
      </c>
      <c r="AW529" s="13" t="s">
        <v>33</v>
      </c>
      <c r="AX529" s="13" t="s">
        <v>72</v>
      </c>
      <c r="AY529" s="230" t="s">
        <v>141</v>
      </c>
    </row>
    <row r="530" s="14" customFormat="1">
      <c r="A530" s="14"/>
      <c r="B530" s="231"/>
      <c r="C530" s="232"/>
      <c r="D530" s="222" t="s">
        <v>148</v>
      </c>
      <c r="E530" s="233" t="s">
        <v>19</v>
      </c>
      <c r="F530" s="234" t="s">
        <v>550</v>
      </c>
      <c r="G530" s="232"/>
      <c r="H530" s="235">
        <v>6.8849999999999998</v>
      </c>
      <c r="I530" s="236"/>
      <c r="J530" s="232"/>
      <c r="K530" s="232"/>
      <c r="L530" s="237"/>
      <c r="M530" s="238"/>
      <c r="N530" s="239"/>
      <c r="O530" s="239"/>
      <c r="P530" s="239"/>
      <c r="Q530" s="239"/>
      <c r="R530" s="239"/>
      <c r="S530" s="239"/>
      <c r="T530" s="24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1" t="s">
        <v>148</v>
      </c>
      <c r="AU530" s="241" t="s">
        <v>86</v>
      </c>
      <c r="AV530" s="14" t="s">
        <v>86</v>
      </c>
      <c r="AW530" s="14" t="s">
        <v>33</v>
      </c>
      <c r="AX530" s="14" t="s">
        <v>72</v>
      </c>
      <c r="AY530" s="241" t="s">
        <v>141</v>
      </c>
    </row>
    <row r="531" s="15" customFormat="1">
      <c r="A531" s="15"/>
      <c r="B531" s="242"/>
      <c r="C531" s="243"/>
      <c r="D531" s="222" t="s">
        <v>148</v>
      </c>
      <c r="E531" s="244" t="s">
        <v>106</v>
      </c>
      <c r="F531" s="245" t="s">
        <v>159</v>
      </c>
      <c r="G531" s="243"/>
      <c r="H531" s="246">
        <v>54.329999999999998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2" t="s">
        <v>148</v>
      </c>
      <c r="AU531" s="252" t="s">
        <v>86</v>
      </c>
      <c r="AV531" s="15" t="s">
        <v>160</v>
      </c>
      <c r="AW531" s="15" t="s">
        <v>33</v>
      </c>
      <c r="AX531" s="15" t="s">
        <v>72</v>
      </c>
      <c r="AY531" s="252" t="s">
        <v>141</v>
      </c>
    </row>
    <row r="532" s="16" customFormat="1">
      <c r="A532" s="16"/>
      <c r="B532" s="253"/>
      <c r="C532" s="254"/>
      <c r="D532" s="222" t="s">
        <v>148</v>
      </c>
      <c r="E532" s="255" t="s">
        <v>19</v>
      </c>
      <c r="F532" s="256" t="s">
        <v>194</v>
      </c>
      <c r="G532" s="254"/>
      <c r="H532" s="257">
        <v>54.329999999999998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63" t="s">
        <v>148</v>
      </c>
      <c r="AU532" s="263" t="s">
        <v>86</v>
      </c>
      <c r="AV532" s="16" t="s">
        <v>146</v>
      </c>
      <c r="AW532" s="16" t="s">
        <v>33</v>
      </c>
      <c r="AX532" s="16" t="s">
        <v>79</v>
      </c>
      <c r="AY532" s="263" t="s">
        <v>141</v>
      </c>
    </row>
    <row r="533" s="2" customFormat="1" ht="37.8" customHeight="1">
      <c r="A533" s="40"/>
      <c r="B533" s="41"/>
      <c r="C533" s="269" t="s">
        <v>551</v>
      </c>
      <c r="D533" s="269" t="s">
        <v>246</v>
      </c>
      <c r="E533" s="270" t="s">
        <v>552</v>
      </c>
      <c r="F533" s="271" t="s">
        <v>553</v>
      </c>
      <c r="G533" s="272" t="s">
        <v>554</v>
      </c>
      <c r="H533" s="273">
        <v>977.03999999999996</v>
      </c>
      <c r="I533" s="274"/>
      <c r="J533" s="275">
        <f>ROUND(I533*H533,2)</f>
        <v>0</v>
      </c>
      <c r="K533" s="271" t="s">
        <v>199</v>
      </c>
      <c r="L533" s="276"/>
      <c r="M533" s="277" t="s">
        <v>19</v>
      </c>
      <c r="N533" s="278" t="s">
        <v>44</v>
      </c>
      <c r="O533" s="86"/>
      <c r="P533" s="216">
        <f>O533*H533</f>
        <v>0</v>
      </c>
      <c r="Q533" s="216">
        <v>1</v>
      </c>
      <c r="R533" s="216">
        <f>Q533*H533</f>
        <v>977.03999999999996</v>
      </c>
      <c r="S533" s="216">
        <v>0</v>
      </c>
      <c r="T533" s="217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8" t="s">
        <v>432</v>
      </c>
      <c r="AT533" s="218" t="s">
        <v>246</v>
      </c>
      <c r="AU533" s="218" t="s">
        <v>86</v>
      </c>
      <c r="AY533" s="19" t="s">
        <v>141</v>
      </c>
      <c r="BE533" s="219">
        <f>IF(N533="základní",J533,0)</f>
        <v>0</v>
      </c>
      <c r="BF533" s="219">
        <f>IF(N533="snížená",J533,0)</f>
        <v>0</v>
      </c>
      <c r="BG533" s="219">
        <f>IF(N533="zákl. přenesená",J533,0)</f>
        <v>0</v>
      </c>
      <c r="BH533" s="219">
        <f>IF(N533="sníž. přenesená",J533,0)</f>
        <v>0</v>
      </c>
      <c r="BI533" s="219">
        <f>IF(N533="nulová",J533,0)</f>
        <v>0</v>
      </c>
      <c r="BJ533" s="19" t="s">
        <v>86</v>
      </c>
      <c r="BK533" s="219">
        <f>ROUND(I533*H533,2)</f>
        <v>0</v>
      </c>
      <c r="BL533" s="19" t="s">
        <v>332</v>
      </c>
      <c r="BM533" s="218" t="s">
        <v>555</v>
      </c>
    </row>
    <row r="534" s="13" customFormat="1">
      <c r="A534" s="13"/>
      <c r="B534" s="220"/>
      <c r="C534" s="221"/>
      <c r="D534" s="222" t="s">
        <v>148</v>
      </c>
      <c r="E534" s="223" t="s">
        <v>19</v>
      </c>
      <c r="F534" s="224" t="s">
        <v>291</v>
      </c>
      <c r="G534" s="221"/>
      <c r="H534" s="223" t="s">
        <v>19</v>
      </c>
      <c r="I534" s="225"/>
      <c r="J534" s="221"/>
      <c r="K534" s="221"/>
      <c r="L534" s="226"/>
      <c r="M534" s="227"/>
      <c r="N534" s="228"/>
      <c r="O534" s="228"/>
      <c r="P534" s="228"/>
      <c r="Q534" s="228"/>
      <c r="R534" s="228"/>
      <c r="S534" s="228"/>
      <c r="T534" s="22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0" t="s">
        <v>148</v>
      </c>
      <c r="AU534" s="230" t="s">
        <v>86</v>
      </c>
      <c r="AV534" s="13" t="s">
        <v>79</v>
      </c>
      <c r="AW534" s="13" t="s">
        <v>33</v>
      </c>
      <c r="AX534" s="13" t="s">
        <v>72</v>
      </c>
      <c r="AY534" s="230" t="s">
        <v>141</v>
      </c>
    </row>
    <row r="535" s="14" customFormat="1">
      <c r="A535" s="14"/>
      <c r="B535" s="231"/>
      <c r="C535" s="232"/>
      <c r="D535" s="222" t="s">
        <v>148</v>
      </c>
      <c r="E535" s="233" t="s">
        <v>19</v>
      </c>
      <c r="F535" s="234" t="s">
        <v>556</v>
      </c>
      <c r="G535" s="232"/>
      <c r="H535" s="235">
        <v>164.53</v>
      </c>
      <c r="I535" s="236"/>
      <c r="J535" s="232"/>
      <c r="K535" s="232"/>
      <c r="L535" s="237"/>
      <c r="M535" s="238"/>
      <c r="N535" s="239"/>
      <c r="O535" s="239"/>
      <c r="P535" s="239"/>
      <c r="Q535" s="239"/>
      <c r="R535" s="239"/>
      <c r="S535" s="239"/>
      <c r="T535" s="24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1" t="s">
        <v>148</v>
      </c>
      <c r="AU535" s="241" t="s">
        <v>86</v>
      </c>
      <c r="AV535" s="14" t="s">
        <v>86</v>
      </c>
      <c r="AW535" s="14" t="s">
        <v>33</v>
      </c>
      <c r="AX535" s="14" t="s">
        <v>72</v>
      </c>
      <c r="AY535" s="241" t="s">
        <v>141</v>
      </c>
    </row>
    <row r="536" s="13" customFormat="1">
      <c r="A536" s="13"/>
      <c r="B536" s="220"/>
      <c r="C536" s="221"/>
      <c r="D536" s="222" t="s">
        <v>148</v>
      </c>
      <c r="E536" s="223" t="s">
        <v>19</v>
      </c>
      <c r="F536" s="224" t="s">
        <v>292</v>
      </c>
      <c r="G536" s="221"/>
      <c r="H536" s="223" t="s">
        <v>19</v>
      </c>
      <c r="I536" s="225"/>
      <c r="J536" s="221"/>
      <c r="K536" s="221"/>
      <c r="L536" s="226"/>
      <c r="M536" s="227"/>
      <c r="N536" s="228"/>
      <c r="O536" s="228"/>
      <c r="P536" s="228"/>
      <c r="Q536" s="228"/>
      <c r="R536" s="228"/>
      <c r="S536" s="228"/>
      <c r="T536" s="22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0" t="s">
        <v>148</v>
      </c>
      <c r="AU536" s="230" t="s">
        <v>86</v>
      </c>
      <c r="AV536" s="13" t="s">
        <v>79</v>
      </c>
      <c r="AW536" s="13" t="s">
        <v>33</v>
      </c>
      <c r="AX536" s="13" t="s">
        <v>72</v>
      </c>
      <c r="AY536" s="230" t="s">
        <v>141</v>
      </c>
    </row>
    <row r="537" s="14" customFormat="1">
      <c r="A537" s="14"/>
      <c r="B537" s="231"/>
      <c r="C537" s="232"/>
      <c r="D537" s="222" t="s">
        <v>148</v>
      </c>
      <c r="E537" s="233" t="s">
        <v>19</v>
      </c>
      <c r="F537" s="234" t="s">
        <v>557</v>
      </c>
      <c r="G537" s="232"/>
      <c r="H537" s="235">
        <v>77.390000000000001</v>
      </c>
      <c r="I537" s="236"/>
      <c r="J537" s="232"/>
      <c r="K537" s="232"/>
      <c r="L537" s="237"/>
      <c r="M537" s="238"/>
      <c r="N537" s="239"/>
      <c r="O537" s="239"/>
      <c r="P537" s="239"/>
      <c r="Q537" s="239"/>
      <c r="R537" s="239"/>
      <c r="S537" s="239"/>
      <c r="T537" s="24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1" t="s">
        <v>148</v>
      </c>
      <c r="AU537" s="241" t="s">
        <v>86</v>
      </c>
      <c r="AV537" s="14" t="s">
        <v>86</v>
      </c>
      <c r="AW537" s="14" t="s">
        <v>33</v>
      </c>
      <c r="AX537" s="14" t="s">
        <v>72</v>
      </c>
      <c r="AY537" s="241" t="s">
        <v>141</v>
      </c>
    </row>
    <row r="538" s="13" customFormat="1">
      <c r="A538" s="13"/>
      <c r="B538" s="220"/>
      <c r="C538" s="221"/>
      <c r="D538" s="222" t="s">
        <v>148</v>
      </c>
      <c r="E538" s="223" t="s">
        <v>19</v>
      </c>
      <c r="F538" s="224" t="s">
        <v>293</v>
      </c>
      <c r="G538" s="221"/>
      <c r="H538" s="223" t="s">
        <v>19</v>
      </c>
      <c r="I538" s="225"/>
      <c r="J538" s="221"/>
      <c r="K538" s="221"/>
      <c r="L538" s="226"/>
      <c r="M538" s="227"/>
      <c r="N538" s="228"/>
      <c r="O538" s="228"/>
      <c r="P538" s="228"/>
      <c r="Q538" s="228"/>
      <c r="R538" s="228"/>
      <c r="S538" s="228"/>
      <c r="T538" s="22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0" t="s">
        <v>148</v>
      </c>
      <c r="AU538" s="230" t="s">
        <v>86</v>
      </c>
      <c r="AV538" s="13" t="s">
        <v>79</v>
      </c>
      <c r="AW538" s="13" t="s">
        <v>33</v>
      </c>
      <c r="AX538" s="13" t="s">
        <v>72</v>
      </c>
      <c r="AY538" s="230" t="s">
        <v>141</v>
      </c>
    </row>
    <row r="539" s="14" customFormat="1">
      <c r="A539" s="14"/>
      <c r="B539" s="231"/>
      <c r="C539" s="232"/>
      <c r="D539" s="222" t="s">
        <v>148</v>
      </c>
      <c r="E539" s="233" t="s">
        <v>19</v>
      </c>
      <c r="F539" s="234" t="s">
        <v>558</v>
      </c>
      <c r="G539" s="232"/>
      <c r="H539" s="235">
        <v>142.99000000000001</v>
      </c>
      <c r="I539" s="236"/>
      <c r="J539" s="232"/>
      <c r="K539" s="232"/>
      <c r="L539" s="237"/>
      <c r="M539" s="238"/>
      <c r="N539" s="239"/>
      <c r="O539" s="239"/>
      <c r="P539" s="239"/>
      <c r="Q539" s="239"/>
      <c r="R539" s="239"/>
      <c r="S539" s="239"/>
      <c r="T539" s="24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1" t="s">
        <v>148</v>
      </c>
      <c r="AU539" s="241" t="s">
        <v>86</v>
      </c>
      <c r="AV539" s="14" t="s">
        <v>86</v>
      </c>
      <c r="AW539" s="14" t="s">
        <v>33</v>
      </c>
      <c r="AX539" s="14" t="s">
        <v>72</v>
      </c>
      <c r="AY539" s="241" t="s">
        <v>141</v>
      </c>
    </row>
    <row r="540" s="13" customFormat="1">
      <c r="A540" s="13"/>
      <c r="B540" s="220"/>
      <c r="C540" s="221"/>
      <c r="D540" s="222" t="s">
        <v>148</v>
      </c>
      <c r="E540" s="223" t="s">
        <v>19</v>
      </c>
      <c r="F540" s="224" t="s">
        <v>295</v>
      </c>
      <c r="G540" s="221"/>
      <c r="H540" s="223" t="s">
        <v>19</v>
      </c>
      <c r="I540" s="225"/>
      <c r="J540" s="221"/>
      <c r="K540" s="221"/>
      <c r="L540" s="226"/>
      <c r="M540" s="227"/>
      <c r="N540" s="228"/>
      <c r="O540" s="228"/>
      <c r="P540" s="228"/>
      <c r="Q540" s="228"/>
      <c r="R540" s="228"/>
      <c r="S540" s="228"/>
      <c r="T540" s="22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0" t="s">
        <v>148</v>
      </c>
      <c r="AU540" s="230" t="s">
        <v>86</v>
      </c>
      <c r="AV540" s="13" t="s">
        <v>79</v>
      </c>
      <c r="AW540" s="13" t="s">
        <v>33</v>
      </c>
      <c r="AX540" s="13" t="s">
        <v>72</v>
      </c>
      <c r="AY540" s="230" t="s">
        <v>141</v>
      </c>
    </row>
    <row r="541" s="14" customFormat="1">
      <c r="A541" s="14"/>
      <c r="B541" s="231"/>
      <c r="C541" s="232"/>
      <c r="D541" s="222" t="s">
        <v>148</v>
      </c>
      <c r="E541" s="233" t="s">
        <v>19</v>
      </c>
      <c r="F541" s="234" t="s">
        <v>559</v>
      </c>
      <c r="G541" s="232"/>
      <c r="H541" s="235">
        <v>138.72</v>
      </c>
      <c r="I541" s="236"/>
      <c r="J541" s="232"/>
      <c r="K541" s="232"/>
      <c r="L541" s="237"/>
      <c r="M541" s="238"/>
      <c r="N541" s="239"/>
      <c r="O541" s="239"/>
      <c r="P541" s="239"/>
      <c r="Q541" s="239"/>
      <c r="R541" s="239"/>
      <c r="S541" s="239"/>
      <c r="T541" s="24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1" t="s">
        <v>148</v>
      </c>
      <c r="AU541" s="241" t="s">
        <v>86</v>
      </c>
      <c r="AV541" s="14" t="s">
        <v>86</v>
      </c>
      <c r="AW541" s="14" t="s">
        <v>33</v>
      </c>
      <c r="AX541" s="14" t="s">
        <v>72</v>
      </c>
      <c r="AY541" s="241" t="s">
        <v>141</v>
      </c>
    </row>
    <row r="542" s="13" customFormat="1">
      <c r="A542" s="13"/>
      <c r="B542" s="220"/>
      <c r="C542" s="221"/>
      <c r="D542" s="222" t="s">
        <v>148</v>
      </c>
      <c r="E542" s="223" t="s">
        <v>19</v>
      </c>
      <c r="F542" s="224" t="s">
        <v>296</v>
      </c>
      <c r="G542" s="221"/>
      <c r="H542" s="223" t="s">
        <v>19</v>
      </c>
      <c r="I542" s="225"/>
      <c r="J542" s="221"/>
      <c r="K542" s="221"/>
      <c r="L542" s="226"/>
      <c r="M542" s="227"/>
      <c r="N542" s="228"/>
      <c r="O542" s="228"/>
      <c r="P542" s="228"/>
      <c r="Q542" s="228"/>
      <c r="R542" s="228"/>
      <c r="S542" s="228"/>
      <c r="T542" s="22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0" t="s">
        <v>148</v>
      </c>
      <c r="AU542" s="230" t="s">
        <v>86</v>
      </c>
      <c r="AV542" s="13" t="s">
        <v>79</v>
      </c>
      <c r="AW542" s="13" t="s">
        <v>33</v>
      </c>
      <c r="AX542" s="13" t="s">
        <v>72</v>
      </c>
      <c r="AY542" s="230" t="s">
        <v>141</v>
      </c>
    </row>
    <row r="543" s="14" customFormat="1">
      <c r="A543" s="14"/>
      <c r="B543" s="231"/>
      <c r="C543" s="232"/>
      <c r="D543" s="222" t="s">
        <v>148</v>
      </c>
      <c r="E543" s="233" t="s">
        <v>19</v>
      </c>
      <c r="F543" s="234" t="s">
        <v>560</v>
      </c>
      <c r="G543" s="232"/>
      <c r="H543" s="235">
        <v>130.33000000000001</v>
      </c>
      <c r="I543" s="236"/>
      <c r="J543" s="232"/>
      <c r="K543" s="232"/>
      <c r="L543" s="237"/>
      <c r="M543" s="238"/>
      <c r="N543" s="239"/>
      <c r="O543" s="239"/>
      <c r="P543" s="239"/>
      <c r="Q543" s="239"/>
      <c r="R543" s="239"/>
      <c r="S543" s="239"/>
      <c r="T543" s="24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1" t="s">
        <v>148</v>
      </c>
      <c r="AU543" s="241" t="s">
        <v>86</v>
      </c>
      <c r="AV543" s="14" t="s">
        <v>86</v>
      </c>
      <c r="AW543" s="14" t="s">
        <v>33</v>
      </c>
      <c r="AX543" s="14" t="s">
        <v>72</v>
      </c>
      <c r="AY543" s="241" t="s">
        <v>141</v>
      </c>
    </row>
    <row r="544" s="13" customFormat="1">
      <c r="A544" s="13"/>
      <c r="B544" s="220"/>
      <c r="C544" s="221"/>
      <c r="D544" s="222" t="s">
        <v>148</v>
      </c>
      <c r="E544" s="223" t="s">
        <v>19</v>
      </c>
      <c r="F544" s="224" t="s">
        <v>297</v>
      </c>
      <c r="G544" s="221"/>
      <c r="H544" s="223" t="s">
        <v>19</v>
      </c>
      <c r="I544" s="225"/>
      <c r="J544" s="221"/>
      <c r="K544" s="221"/>
      <c r="L544" s="226"/>
      <c r="M544" s="227"/>
      <c r="N544" s="228"/>
      <c r="O544" s="228"/>
      <c r="P544" s="228"/>
      <c r="Q544" s="228"/>
      <c r="R544" s="228"/>
      <c r="S544" s="228"/>
      <c r="T544" s="22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0" t="s">
        <v>148</v>
      </c>
      <c r="AU544" s="230" t="s">
        <v>86</v>
      </c>
      <c r="AV544" s="13" t="s">
        <v>79</v>
      </c>
      <c r="AW544" s="13" t="s">
        <v>33</v>
      </c>
      <c r="AX544" s="13" t="s">
        <v>72</v>
      </c>
      <c r="AY544" s="230" t="s">
        <v>141</v>
      </c>
    </row>
    <row r="545" s="14" customFormat="1">
      <c r="A545" s="14"/>
      <c r="B545" s="231"/>
      <c r="C545" s="232"/>
      <c r="D545" s="222" t="s">
        <v>148</v>
      </c>
      <c r="E545" s="233" t="s">
        <v>19</v>
      </c>
      <c r="F545" s="234" t="s">
        <v>561</v>
      </c>
      <c r="G545" s="232"/>
      <c r="H545" s="235">
        <v>160.24000000000001</v>
      </c>
      <c r="I545" s="236"/>
      <c r="J545" s="232"/>
      <c r="K545" s="232"/>
      <c r="L545" s="237"/>
      <c r="M545" s="238"/>
      <c r="N545" s="239"/>
      <c r="O545" s="239"/>
      <c r="P545" s="239"/>
      <c r="Q545" s="239"/>
      <c r="R545" s="239"/>
      <c r="S545" s="239"/>
      <c r="T545" s="24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1" t="s">
        <v>148</v>
      </c>
      <c r="AU545" s="241" t="s">
        <v>86</v>
      </c>
      <c r="AV545" s="14" t="s">
        <v>86</v>
      </c>
      <c r="AW545" s="14" t="s">
        <v>33</v>
      </c>
      <c r="AX545" s="14" t="s">
        <v>72</v>
      </c>
      <c r="AY545" s="241" t="s">
        <v>141</v>
      </c>
    </row>
    <row r="546" s="16" customFormat="1">
      <c r="A546" s="16"/>
      <c r="B546" s="253"/>
      <c r="C546" s="254"/>
      <c r="D546" s="222" t="s">
        <v>148</v>
      </c>
      <c r="E546" s="255" t="s">
        <v>19</v>
      </c>
      <c r="F546" s="256" t="s">
        <v>194</v>
      </c>
      <c r="G546" s="254"/>
      <c r="H546" s="257">
        <v>814.20000000000005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63" t="s">
        <v>148</v>
      </c>
      <c r="AU546" s="263" t="s">
        <v>86</v>
      </c>
      <c r="AV546" s="16" t="s">
        <v>146</v>
      </c>
      <c r="AW546" s="16" t="s">
        <v>33</v>
      </c>
      <c r="AX546" s="16" t="s">
        <v>79</v>
      </c>
      <c r="AY546" s="263" t="s">
        <v>141</v>
      </c>
    </row>
    <row r="547" s="14" customFormat="1">
      <c r="A547" s="14"/>
      <c r="B547" s="231"/>
      <c r="C547" s="232"/>
      <c r="D547" s="222" t="s">
        <v>148</v>
      </c>
      <c r="E547" s="232"/>
      <c r="F547" s="234" t="s">
        <v>562</v>
      </c>
      <c r="G547" s="232"/>
      <c r="H547" s="235">
        <v>977.03999999999996</v>
      </c>
      <c r="I547" s="236"/>
      <c r="J547" s="232"/>
      <c r="K547" s="232"/>
      <c r="L547" s="237"/>
      <c r="M547" s="238"/>
      <c r="N547" s="239"/>
      <c r="O547" s="239"/>
      <c r="P547" s="239"/>
      <c r="Q547" s="239"/>
      <c r="R547" s="239"/>
      <c r="S547" s="239"/>
      <c r="T547" s="24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1" t="s">
        <v>148</v>
      </c>
      <c r="AU547" s="241" t="s">
        <v>86</v>
      </c>
      <c r="AV547" s="14" t="s">
        <v>86</v>
      </c>
      <c r="AW547" s="14" t="s">
        <v>4</v>
      </c>
      <c r="AX547" s="14" t="s">
        <v>79</v>
      </c>
      <c r="AY547" s="241" t="s">
        <v>141</v>
      </c>
    </row>
    <row r="548" s="2" customFormat="1" ht="24.15" customHeight="1">
      <c r="A548" s="40"/>
      <c r="B548" s="41"/>
      <c r="C548" s="207" t="s">
        <v>563</v>
      </c>
      <c r="D548" s="207" t="s">
        <v>143</v>
      </c>
      <c r="E548" s="208" t="s">
        <v>564</v>
      </c>
      <c r="F548" s="209" t="s">
        <v>565</v>
      </c>
      <c r="G548" s="210" t="s">
        <v>554</v>
      </c>
      <c r="H548" s="211">
        <v>263.19999999999999</v>
      </c>
      <c r="I548" s="212"/>
      <c r="J548" s="213">
        <f>ROUND(I548*H548,2)</f>
        <v>0</v>
      </c>
      <c r="K548" s="209" t="s">
        <v>199</v>
      </c>
      <c r="L548" s="46"/>
      <c r="M548" s="214" t="s">
        <v>19</v>
      </c>
      <c r="N548" s="215" t="s">
        <v>44</v>
      </c>
      <c r="O548" s="86"/>
      <c r="P548" s="216">
        <f>O548*H548</f>
        <v>0</v>
      </c>
      <c r="Q548" s="216">
        <v>5.0000000000000002E-05</v>
      </c>
      <c r="R548" s="216">
        <f>Q548*H548</f>
        <v>0.01316</v>
      </c>
      <c r="S548" s="216">
        <v>0</v>
      </c>
      <c r="T548" s="217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8" t="s">
        <v>332</v>
      </c>
      <c r="AT548" s="218" t="s">
        <v>143</v>
      </c>
      <c r="AU548" s="218" t="s">
        <v>86</v>
      </c>
      <c r="AY548" s="19" t="s">
        <v>141</v>
      </c>
      <c r="BE548" s="219">
        <f>IF(N548="základní",J548,0)</f>
        <v>0</v>
      </c>
      <c r="BF548" s="219">
        <f>IF(N548="snížená",J548,0)</f>
        <v>0</v>
      </c>
      <c r="BG548" s="219">
        <f>IF(N548="zákl. přenesená",J548,0)</f>
        <v>0</v>
      </c>
      <c r="BH548" s="219">
        <f>IF(N548="sníž. přenesená",J548,0)</f>
        <v>0</v>
      </c>
      <c r="BI548" s="219">
        <f>IF(N548="nulová",J548,0)</f>
        <v>0</v>
      </c>
      <c r="BJ548" s="19" t="s">
        <v>86</v>
      </c>
      <c r="BK548" s="219">
        <f>ROUND(I548*H548,2)</f>
        <v>0</v>
      </c>
      <c r="BL548" s="19" t="s">
        <v>332</v>
      </c>
      <c r="BM548" s="218" t="s">
        <v>566</v>
      </c>
    </row>
    <row r="549" s="2" customFormat="1">
      <c r="A549" s="40"/>
      <c r="B549" s="41"/>
      <c r="C549" s="42"/>
      <c r="D549" s="264" t="s">
        <v>201</v>
      </c>
      <c r="E549" s="42"/>
      <c r="F549" s="265" t="s">
        <v>567</v>
      </c>
      <c r="G549" s="42"/>
      <c r="H549" s="42"/>
      <c r="I549" s="266"/>
      <c r="J549" s="42"/>
      <c r="K549" s="42"/>
      <c r="L549" s="46"/>
      <c r="M549" s="267"/>
      <c r="N549" s="268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201</v>
      </c>
      <c r="AU549" s="19" t="s">
        <v>86</v>
      </c>
    </row>
    <row r="550" s="13" customFormat="1">
      <c r="A550" s="13"/>
      <c r="B550" s="220"/>
      <c r="C550" s="221"/>
      <c r="D550" s="222" t="s">
        <v>148</v>
      </c>
      <c r="E550" s="223" t="s">
        <v>19</v>
      </c>
      <c r="F550" s="224" t="s">
        <v>568</v>
      </c>
      <c r="G550" s="221"/>
      <c r="H550" s="223" t="s">
        <v>19</v>
      </c>
      <c r="I550" s="225"/>
      <c r="J550" s="221"/>
      <c r="K550" s="221"/>
      <c r="L550" s="226"/>
      <c r="M550" s="227"/>
      <c r="N550" s="228"/>
      <c r="O550" s="228"/>
      <c r="P550" s="228"/>
      <c r="Q550" s="228"/>
      <c r="R550" s="228"/>
      <c r="S550" s="228"/>
      <c r="T550" s="22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0" t="s">
        <v>148</v>
      </c>
      <c r="AU550" s="230" t="s">
        <v>86</v>
      </c>
      <c r="AV550" s="13" t="s">
        <v>79</v>
      </c>
      <c r="AW550" s="13" t="s">
        <v>33</v>
      </c>
      <c r="AX550" s="13" t="s">
        <v>72</v>
      </c>
      <c r="AY550" s="230" t="s">
        <v>141</v>
      </c>
    </row>
    <row r="551" s="13" customFormat="1">
      <c r="A551" s="13"/>
      <c r="B551" s="220"/>
      <c r="C551" s="221"/>
      <c r="D551" s="222" t="s">
        <v>148</v>
      </c>
      <c r="E551" s="223" t="s">
        <v>19</v>
      </c>
      <c r="F551" s="224" t="s">
        <v>569</v>
      </c>
      <c r="G551" s="221"/>
      <c r="H551" s="223" t="s">
        <v>19</v>
      </c>
      <c r="I551" s="225"/>
      <c r="J551" s="221"/>
      <c r="K551" s="221"/>
      <c r="L551" s="226"/>
      <c r="M551" s="227"/>
      <c r="N551" s="228"/>
      <c r="O551" s="228"/>
      <c r="P551" s="228"/>
      <c r="Q551" s="228"/>
      <c r="R551" s="228"/>
      <c r="S551" s="228"/>
      <c r="T551" s="22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0" t="s">
        <v>148</v>
      </c>
      <c r="AU551" s="230" t="s">
        <v>86</v>
      </c>
      <c r="AV551" s="13" t="s">
        <v>79</v>
      </c>
      <c r="AW551" s="13" t="s">
        <v>33</v>
      </c>
      <c r="AX551" s="13" t="s">
        <v>72</v>
      </c>
      <c r="AY551" s="230" t="s">
        <v>141</v>
      </c>
    </row>
    <row r="552" s="14" customFormat="1">
      <c r="A552" s="14"/>
      <c r="B552" s="231"/>
      <c r="C552" s="232"/>
      <c r="D552" s="222" t="s">
        <v>148</v>
      </c>
      <c r="E552" s="233" t="s">
        <v>19</v>
      </c>
      <c r="F552" s="234" t="s">
        <v>570</v>
      </c>
      <c r="G552" s="232"/>
      <c r="H552" s="235">
        <v>263.19999999999999</v>
      </c>
      <c r="I552" s="236"/>
      <c r="J552" s="232"/>
      <c r="K552" s="232"/>
      <c r="L552" s="237"/>
      <c r="M552" s="238"/>
      <c r="N552" s="239"/>
      <c r="O552" s="239"/>
      <c r="P552" s="239"/>
      <c r="Q552" s="239"/>
      <c r="R552" s="239"/>
      <c r="S552" s="239"/>
      <c r="T552" s="24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1" t="s">
        <v>148</v>
      </c>
      <c r="AU552" s="241" t="s">
        <v>86</v>
      </c>
      <c r="AV552" s="14" t="s">
        <v>86</v>
      </c>
      <c r="AW552" s="14" t="s">
        <v>33</v>
      </c>
      <c r="AX552" s="14" t="s">
        <v>72</v>
      </c>
      <c r="AY552" s="241" t="s">
        <v>141</v>
      </c>
    </row>
    <row r="553" s="16" customFormat="1">
      <c r="A553" s="16"/>
      <c r="B553" s="253"/>
      <c r="C553" s="254"/>
      <c r="D553" s="222" t="s">
        <v>148</v>
      </c>
      <c r="E553" s="255" t="s">
        <v>19</v>
      </c>
      <c r="F553" s="256" t="s">
        <v>194</v>
      </c>
      <c r="G553" s="254"/>
      <c r="H553" s="257">
        <v>263.19999999999999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63" t="s">
        <v>148</v>
      </c>
      <c r="AU553" s="263" t="s">
        <v>86</v>
      </c>
      <c r="AV553" s="16" t="s">
        <v>146</v>
      </c>
      <c r="AW553" s="16" t="s">
        <v>33</v>
      </c>
      <c r="AX553" s="16" t="s">
        <v>79</v>
      </c>
      <c r="AY553" s="263" t="s">
        <v>141</v>
      </c>
    </row>
    <row r="554" s="2" customFormat="1" ht="24.15" customHeight="1">
      <c r="A554" s="40"/>
      <c r="B554" s="41"/>
      <c r="C554" s="269" t="s">
        <v>571</v>
      </c>
      <c r="D554" s="269" t="s">
        <v>246</v>
      </c>
      <c r="E554" s="270" t="s">
        <v>572</v>
      </c>
      <c r="F554" s="271" t="s">
        <v>573</v>
      </c>
      <c r="G554" s="272" t="s">
        <v>249</v>
      </c>
      <c r="H554" s="273">
        <v>0.32900000000000001</v>
      </c>
      <c r="I554" s="274"/>
      <c r="J554" s="275">
        <f>ROUND(I554*H554,2)</f>
        <v>0</v>
      </c>
      <c r="K554" s="271" t="s">
        <v>199</v>
      </c>
      <c r="L554" s="276"/>
      <c r="M554" s="277" t="s">
        <v>19</v>
      </c>
      <c r="N554" s="278" t="s">
        <v>44</v>
      </c>
      <c r="O554" s="86"/>
      <c r="P554" s="216">
        <f>O554*H554</f>
        <v>0</v>
      </c>
      <c r="Q554" s="216">
        <v>1</v>
      </c>
      <c r="R554" s="216">
        <f>Q554*H554</f>
        <v>0.32900000000000001</v>
      </c>
      <c r="S554" s="216">
        <v>0</v>
      </c>
      <c r="T554" s="217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8" t="s">
        <v>432</v>
      </c>
      <c r="AT554" s="218" t="s">
        <v>246</v>
      </c>
      <c r="AU554" s="218" t="s">
        <v>86</v>
      </c>
      <c r="AY554" s="19" t="s">
        <v>141</v>
      </c>
      <c r="BE554" s="219">
        <f>IF(N554="základní",J554,0)</f>
        <v>0</v>
      </c>
      <c r="BF554" s="219">
        <f>IF(N554="snížená",J554,0)</f>
        <v>0</v>
      </c>
      <c r="BG554" s="219">
        <f>IF(N554="zákl. přenesená",J554,0)</f>
        <v>0</v>
      </c>
      <c r="BH554" s="219">
        <f>IF(N554="sníž. přenesená",J554,0)</f>
        <v>0</v>
      </c>
      <c r="BI554" s="219">
        <f>IF(N554="nulová",J554,0)</f>
        <v>0</v>
      </c>
      <c r="BJ554" s="19" t="s">
        <v>86</v>
      </c>
      <c r="BK554" s="219">
        <f>ROUND(I554*H554,2)</f>
        <v>0</v>
      </c>
      <c r="BL554" s="19" t="s">
        <v>332</v>
      </c>
      <c r="BM554" s="218" t="s">
        <v>574</v>
      </c>
    </row>
    <row r="555" s="14" customFormat="1">
      <c r="A555" s="14"/>
      <c r="B555" s="231"/>
      <c r="C555" s="232"/>
      <c r="D555" s="222" t="s">
        <v>148</v>
      </c>
      <c r="E555" s="233" t="s">
        <v>19</v>
      </c>
      <c r="F555" s="234" t="s">
        <v>575</v>
      </c>
      <c r="G555" s="232"/>
      <c r="H555" s="235">
        <v>0.32900000000000001</v>
      </c>
      <c r="I555" s="236"/>
      <c r="J555" s="232"/>
      <c r="K555" s="232"/>
      <c r="L555" s="237"/>
      <c r="M555" s="238"/>
      <c r="N555" s="239"/>
      <c r="O555" s="239"/>
      <c r="P555" s="239"/>
      <c r="Q555" s="239"/>
      <c r="R555" s="239"/>
      <c r="S555" s="239"/>
      <c r="T555" s="24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1" t="s">
        <v>148</v>
      </c>
      <c r="AU555" s="241" t="s">
        <v>86</v>
      </c>
      <c r="AV555" s="14" t="s">
        <v>86</v>
      </c>
      <c r="AW555" s="14" t="s">
        <v>33</v>
      </c>
      <c r="AX555" s="14" t="s">
        <v>72</v>
      </c>
      <c r="AY555" s="241" t="s">
        <v>141</v>
      </c>
    </row>
    <row r="556" s="16" customFormat="1">
      <c r="A556" s="16"/>
      <c r="B556" s="253"/>
      <c r="C556" s="254"/>
      <c r="D556" s="222" t="s">
        <v>148</v>
      </c>
      <c r="E556" s="255" t="s">
        <v>19</v>
      </c>
      <c r="F556" s="256" t="s">
        <v>194</v>
      </c>
      <c r="G556" s="254"/>
      <c r="H556" s="257">
        <v>0.32900000000000001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63" t="s">
        <v>148</v>
      </c>
      <c r="AU556" s="263" t="s">
        <v>86</v>
      </c>
      <c r="AV556" s="16" t="s">
        <v>146</v>
      </c>
      <c r="AW556" s="16" t="s">
        <v>33</v>
      </c>
      <c r="AX556" s="16" t="s">
        <v>79</v>
      </c>
      <c r="AY556" s="263" t="s">
        <v>141</v>
      </c>
    </row>
    <row r="557" s="2" customFormat="1" ht="44.25" customHeight="1">
      <c r="A557" s="40"/>
      <c r="B557" s="41"/>
      <c r="C557" s="207" t="s">
        <v>576</v>
      </c>
      <c r="D557" s="207" t="s">
        <v>143</v>
      </c>
      <c r="E557" s="208" t="s">
        <v>577</v>
      </c>
      <c r="F557" s="209" t="s">
        <v>578</v>
      </c>
      <c r="G557" s="210" t="s">
        <v>579</v>
      </c>
      <c r="H557" s="280"/>
      <c r="I557" s="212"/>
      <c r="J557" s="213">
        <f>ROUND(I557*H557,2)</f>
        <v>0</v>
      </c>
      <c r="K557" s="209" t="s">
        <v>199</v>
      </c>
      <c r="L557" s="46"/>
      <c r="M557" s="214" t="s">
        <v>19</v>
      </c>
      <c r="N557" s="215" t="s">
        <v>44</v>
      </c>
      <c r="O557" s="86"/>
      <c r="P557" s="216">
        <f>O557*H557</f>
        <v>0</v>
      </c>
      <c r="Q557" s="216">
        <v>0</v>
      </c>
      <c r="R557" s="216">
        <f>Q557*H557</f>
        <v>0</v>
      </c>
      <c r="S557" s="216">
        <v>0</v>
      </c>
      <c r="T557" s="217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8" t="s">
        <v>332</v>
      </c>
      <c r="AT557" s="218" t="s">
        <v>143</v>
      </c>
      <c r="AU557" s="218" t="s">
        <v>86</v>
      </c>
      <c r="AY557" s="19" t="s">
        <v>141</v>
      </c>
      <c r="BE557" s="219">
        <f>IF(N557="základní",J557,0)</f>
        <v>0</v>
      </c>
      <c r="BF557" s="219">
        <f>IF(N557="snížená",J557,0)</f>
        <v>0</v>
      </c>
      <c r="BG557" s="219">
        <f>IF(N557="zákl. přenesená",J557,0)</f>
        <v>0</v>
      </c>
      <c r="BH557" s="219">
        <f>IF(N557="sníž. přenesená",J557,0)</f>
        <v>0</v>
      </c>
      <c r="BI557" s="219">
        <f>IF(N557="nulová",J557,0)</f>
        <v>0</v>
      </c>
      <c r="BJ557" s="19" t="s">
        <v>86</v>
      </c>
      <c r="BK557" s="219">
        <f>ROUND(I557*H557,2)</f>
        <v>0</v>
      </c>
      <c r="BL557" s="19" t="s">
        <v>332</v>
      </c>
      <c r="BM557" s="218" t="s">
        <v>580</v>
      </c>
    </row>
    <row r="558" s="2" customFormat="1">
      <c r="A558" s="40"/>
      <c r="B558" s="41"/>
      <c r="C558" s="42"/>
      <c r="D558" s="264" t="s">
        <v>201</v>
      </c>
      <c r="E558" s="42"/>
      <c r="F558" s="265" t="s">
        <v>581</v>
      </c>
      <c r="G558" s="42"/>
      <c r="H558" s="42"/>
      <c r="I558" s="266"/>
      <c r="J558" s="42"/>
      <c r="K558" s="42"/>
      <c r="L558" s="46"/>
      <c r="M558" s="267"/>
      <c r="N558" s="268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201</v>
      </c>
      <c r="AU558" s="19" t="s">
        <v>86</v>
      </c>
    </row>
    <row r="559" s="12" customFormat="1" ht="22.8" customHeight="1">
      <c r="A559" s="12"/>
      <c r="B559" s="191"/>
      <c r="C559" s="192"/>
      <c r="D559" s="193" t="s">
        <v>71</v>
      </c>
      <c r="E559" s="205" t="s">
        <v>582</v>
      </c>
      <c r="F559" s="205" t="s">
        <v>583</v>
      </c>
      <c r="G559" s="192"/>
      <c r="H559" s="192"/>
      <c r="I559" s="195"/>
      <c r="J559" s="206">
        <f>BK559</f>
        <v>0</v>
      </c>
      <c r="K559" s="192"/>
      <c r="L559" s="197"/>
      <c r="M559" s="198"/>
      <c r="N559" s="199"/>
      <c r="O559" s="199"/>
      <c r="P559" s="200">
        <f>SUM(P560:P566)</f>
        <v>0</v>
      </c>
      <c r="Q559" s="199"/>
      <c r="R559" s="200">
        <f>SUM(R560:R566)</f>
        <v>0.0077317799999999989</v>
      </c>
      <c r="S559" s="199"/>
      <c r="T559" s="201">
        <f>SUM(T560:T566)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02" t="s">
        <v>86</v>
      </c>
      <c r="AT559" s="203" t="s">
        <v>71</v>
      </c>
      <c r="AU559" s="203" t="s">
        <v>79</v>
      </c>
      <c r="AY559" s="202" t="s">
        <v>141</v>
      </c>
      <c r="BK559" s="204">
        <f>SUM(BK560:BK566)</f>
        <v>0</v>
      </c>
    </row>
    <row r="560" s="2" customFormat="1" ht="44.25" customHeight="1">
      <c r="A560" s="40"/>
      <c r="B560" s="41"/>
      <c r="C560" s="207" t="s">
        <v>584</v>
      </c>
      <c r="D560" s="207" t="s">
        <v>143</v>
      </c>
      <c r="E560" s="208" t="s">
        <v>585</v>
      </c>
      <c r="F560" s="209" t="s">
        <v>586</v>
      </c>
      <c r="G560" s="210" t="s">
        <v>198</v>
      </c>
      <c r="H560" s="211">
        <v>55.226999999999997</v>
      </c>
      <c r="I560" s="212"/>
      <c r="J560" s="213">
        <f>ROUND(I560*H560,2)</f>
        <v>0</v>
      </c>
      <c r="K560" s="209" t="s">
        <v>199</v>
      </c>
      <c r="L560" s="46"/>
      <c r="M560" s="214" t="s">
        <v>19</v>
      </c>
      <c r="N560" s="215" t="s">
        <v>44</v>
      </c>
      <c r="O560" s="86"/>
      <c r="P560" s="216">
        <f>O560*H560</f>
        <v>0</v>
      </c>
      <c r="Q560" s="216">
        <v>0.00013999999999999999</v>
      </c>
      <c r="R560" s="216">
        <f>Q560*H560</f>
        <v>0.0077317799999999989</v>
      </c>
      <c r="S560" s="216">
        <v>0</v>
      </c>
      <c r="T560" s="217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8" t="s">
        <v>332</v>
      </c>
      <c r="AT560" s="218" t="s">
        <v>143</v>
      </c>
      <c r="AU560" s="218" t="s">
        <v>86</v>
      </c>
      <c r="AY560" s="19" t="s">
        <v>141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19" t="s">
        <v>86</v>
      </c>
      <c r="BK560" s="219">
        <f>ROUND(I560*H560,2)</f>
        <v>0</v>
      </c>
      <c r="BL560" s="19" t="s">
        <v>332</v>
      </c>
      <c r="BM560" s="218" t="s">
        <v>587</v>
      </c>
    </row>
    <row r="561" s="2" customFormat="1">
      <c r="A561" s="40"/>
      <c r="B561" s="41"/>
      <c r="C561" s="42"/>
      <c r="D561" s="264" t="s">
        <v>201</v>
      </c>
      <c r="E561" s="42"/>
      <c r="F561" s="265" t="s">
        <v>588</v>
      </c>
      <c r="G561" s="42"/>
      <c r="H561" s="42"/>
      <c r="I561" s="266"/>
      <c r="J561" s="42"/>
      <c r="K561" s="42"/>
      <c r="L561" s="46"/>
      <c r="M561" s="267"/>
      <c r="N561" s="268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201</v>
      </c>
      <c r="AU561" s="19" t="s">
        <v>86</v>
      </c>
    </row>
    <row r="562" s="13" customFormat="1">
      <c r="A562" s="13"/>
      <c r="B562" s="220"/>
      <c r="C562" s="221"/>
      <c r="D562" s="222" t="s">
        <v>148</v>
      </c>
      <c r="E562" s="223" t="s">
        <v>19</v>
      </c>
      <c r="F562" s="224" t="s">
        <v>589</v>
      </c>
      <c r="G562" s="221"/>
      <c r="H562" s="223" t="s">
        <v>19</v>
      </c>
      <c r="I562" s="225"/>
      <c r="J562" s="221"/>
      <c r="K562" s="221"/>
      <c r="L562" s="226"/>
      <c r="M562" s="227"/>
      <c r="N562" s="228"/>
      <c r="O562" s="228"/>
      <c r="P562" s="228"/>
      <c r="Q562" s="228"/>
      <c r="R562" s="228"/>
      <c r="S562" s="228"/>
      <c r="T562" s="22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0" t="s">
        <v>148</v>
      </c>
      <c r="AU562" s="230" t="s">
        <v>86</v>
      </c>
      <c r="AV562" s="13" t="s">
        <v>79</v>
      </c>
      <c r="AW562" s="13" t="s">
        <v>33</v>
      </c>
      <c r="AX562" s="13" t="s">
        <v>72</v>
      </c>
      <c r="AY562" s="230" t="s">
        <v>141</v>
      </c>
    </row>
    <row r="563" s="14" customFormat="1">
      <c r="A563" s="14"/>
      <c r="B563" s="231"/>
      <c r="C563" s="232"/>
      <c r="D563" s="222" t="s">
        <v>148</v>
      </c>
      <c r="E563" s="233" t="s">
        <v>19</v>
      </c>
      <c r="F563" s="234" t="s">
        <v>590</v>
      </c>
      <c r="G563" s="232"/>
      <c r="H563" s="235">
        <v>48.896999999999998</v>
      </c>
      <c r="I563" s="236"/>
      <c r="J563" s="232"/>
      <c r="K563" s="232"/>
      <c r="L563" s="237"/>
      <c r="M563" s="238"/>
      <c r="N563" s="239"/>
      <c r="O563" s="239"/>
      <c r="P563" s="239"/>
      <c r="Q563" s="239"/>
      <c r="R563" s="239"/>
      <c r="S563" s="239"/>
      <c r="T563" s="24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1" t="s">
        <v>148</v>
      </c>
      <c r="AU563" s="241" t="s">
        <v>86</v>
      </c>
      <c r="AV563" s="14" t="s">
        <v>86</v>
      </c>
      <c r="AW563" s="14" t="s">
        <v>33</v>
      </c>
      <c r="AX563" s="14" t="s">
        <v>72</v>
      </c>
      <c r="AY563" s="241" t="s">
        <v>141</v>
      </c>
    </row>
    <row r="564" s="13" customFormat="1">
      <c r="A564" s="13"/>
      <c r="B564" s="220"/>
      <c r="C564" s="221"/>
      <c r="D564" s="222" t="s">
        <v>148</v>
      </c>
      <c r="E564" s="223" t="s">
        <v>19</v>
      </c>
      <c r="F564" s="224" t="s">
        <v>591</v>
      </c>
      <c r="G564" s="221"/>
      <c r="H564" s="223" t="s">
        <v>19</v>
      </c>
      <c r="I564" s="225"/>
      <c r="J564" s="221"/>
      <c r="K564" s="221"/>
      <c r="L564" s="226"/>
      <c r="M564" s="227"/>
      <c r="N564" s="228"/>
      <c r="O564" s="228"/>
      <c r="P564" s="228"/>
      <c r="Q564" s="228"/>
      <c r="R564" s="228"/>
      <c r="S564" s="228"/>
      <c r="T564" s="22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0" t="s">
        <v>148</v>
      </c>
      <c r="AU564" s="230" t="s">
        <v>86</v>
      </c>
      <c r="AV564" s="13" t="s">
        <v>79</v>
      </c>
      <c r="AW564" s="13" t="s">
        <v>33</v>
      </c>
      <c r="AX564" s="13" t="s">
        <v>72</v>
      </c>
      <c r="AY564" s="230" t="s">
        <v>141</v>
      </c>
    </row>
    <row r="565" s="14" customFormat="1">
      <c r="A565" s="14"/>
      <c r="B565" s="231"/>
      <c r="C565" s="232"/>
      <c r="D565" s="222" t="s">
        <v>148</v>
      </c>
      <c r="E565" s="233" t="s">
        <v>19</v>
      </c>
      <c r="F565" s="234" t="s">
        <v>592</v>
      </c>
      <c r="G565" s="232"/>
      <c r="H565" s="235">
        <v>6.3300000000000001</v>
      </c>
      <c r="I565" s="236"/>
      <c r="J565" s="232"/>
      <c r="K565" s="232"/>
      <c r="L565" s="237"/>
      <c r="M565" s="238"/>
      <c r="N565" s="239"/>
      <c r="O565" s="239"/>
      <c r="P565" s="239"/>
      <c r="Q565" s="239"/>
      <c r="R565" s="239"/>
      <c r="S565" s="239"/>
      <c r="T565" s="24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1" t="s">
        <v>148</v>
      </c>
      <c r="AU565" s="241" t="s">
        <v>86</v>
      </c>
      <c r="AV565" s="14" t="s">
        <v>86</v>
      </c>
      <c r="AW565" s="14" t="s">
        <v>33</v>
      </c>
      <c r="AX565" s="14" t="s">
        <v>72</v>
      </c>
      <c r="AY565" s="241" t="s">
        <v>141</v>
      </c>
    </row>
    <row r="566" s="16" customFormat="1">
      <c r="A566" s="16"/>
      <c r="B566" s="253"/>
      <c r="C566" s="254"/>
      <c r="D566" s="222" t="s">
        <v>148</v>
      </c>
      <c r="E566" s="255" t="s">
        <v>19</v>
      </c>
      <c r="F566" s="256" t="s">
        <v>194</v>
      </c>
      <c r="G566" s="254"/>
      <c r="H566" s="257">
        <v>55.226999999999997</v>
      </c>
      <c r="I566" s="258"/>
      <c r="J566" s="254"/>
      <c r="K566" s="254"/>
      <c r="L566" s="259"/>
      <c r="M566" s="281"/>
      <c r="N566" s="282"/>
      <c r="O566" s="282"/>
      <c r="P566" s="282"/>
      <c r="Q566" s="282"/>
      <c r="R566" s="282"/>
      <c r="S566" s="282"/>
      <c r="T566" s="283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63" t="s">
        <v>148</v>
      </c>
      <c r="AU566" s="263" t="s">
        <v>86</v>
      </c>
      <c r="AV566" s="16" t="s">
        <v>146</v>
      </c>
      <c r="AW566" s="16" t="s">
        <v>33</v>
      </c>
      <c r="AX566" s="16" t="s">
        <v>79</v>
      </c>
      <c r="AY566" s="263" t="s">
        <v>141</v>
      </c>
    </row>
    <row r="567" s="2" customFormat="1" ht="6.96" customHeight="1">
      <c r="A567" s="40"/>
      <c r="B567" s="61"/>
      <c r="C567" s="62"/>
      <c r="D567" s="62"/>
      <c r="E567" s="62"/>
      <c r="F567" s="62"/>
      <c r="G567" s="62"/>
      <c r="H567" s="62"/>
      <c r="I567" s="62"/>
      <c r="J567" s="62"/>
      <c r="K567" s="62"/>
      <c r="L567" s="46"/>
      <c r="M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</sheetData>
  <sheetProtection sheet="1" autoFilter="0" formatColumns="0" formatRows="0" objects="1" scenarios="1" spinCount="100000" saltValue="9nobgWhjZkR3DvIyF9E3Jz3HAkPndNH9Q+P3Q3aeGMG0v6g1FqR04PMPnyoU6Q3UXd79O7xLBhK5XgnD4s6s4A==" hashValue="ybeKMhVpyuDWmtcopxki8v2gzWloFFom4+4fGONLXA2uF42xV+xaXY6JJqZ35xaXWHmMQeNH3Y8Qb2YLbq+WHQ==" algorithmName="SHA-512" password="CC3D"/>
  <autoFilter ref="C91:K56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157" r:id="rId1" display="https://podminky.urs.cz/item/CS_URS_2023_01/113107323"/>
    <hyperlink ref="F168" r:id="rId2" display="https://podminky.urs.cz/item/CS_URS_2023_01/113107336"/>
    <hyperlink ref="F186" r:id="rId3" display="https://podminky.urs.cz/item/CS_URS_2023_01/132251101"/>
    <hyperlink ref="F196" r:id="rId4" display="https://podminky.urs.cz/item/CS_URS_2023_01/139951121"/>
    <hyperlink ref="F202" r:id="rId5" display="https://podminky.urs.cz/item/CS_URS_2023_01/181111131"/>
    <hyperlink ref="F212" r:id="rId6" display="https://podminky.urs.cz/item/CS_URS_2023_01/182303111"/>
    <hyperlink ref="F232" r:id="rId7" display="https://podminky.urs.cz/item/CS_URS_2023_01/215901101"/>
    <hyperlink ref="F248" r:id="rId8" display="https://podminky.urs.cz/item/CS_URS_2023_01/271542211"/>
    <hyperlink ref="F262" r:id="rId9" display="https://podminky.urs.cz/item/CS_URS_2023_01/338171113"/>
    <hyperlink ref="F279" r:id="rId10" display="https://podminky.urs.cz/item/CS_URS_2023_01/338171115"/>
    <hyperlink ref="F286" r:id="rId11" display="https://podminky.urs.cz/item/CS_URS_2023_01/389381001"/>
    <hyperlink ref="F303" r:id="rId12" display="https://podminky.urs.cz/item/CS_URS_2023_01/430321515"/>
    <hyperlink ref="F320" r:id="rId13" display="https://podminky.urs.cz/item/CS_URS_2023_01/430361821"/>
    <hyperlink ref="F326" r:id="rId14" display="https://podminky.urs.cz/item/CS_URS_2023_01/430362021"/>
    <hyperlink ref="F332" r:id="rId15" display="https://podminky.urs.cz/item/CS_URS_2023_01/431351121"/>
    <hyperlink ref="F346" r:id="rId16" display="https://podminky.urs.cz/item/CS_URS_2023_01/431351122"/>
    <hyperlink ref="F350" r:id="rId17" display="https://podminky.urs.cz/item/CS_URS_2023_01/434121425"/>
    <hyperlink ref="F373" r:id="rId18" display="https://podminky.urs.cz/item/CS_URS_2023_01/434311115"/>
    <hyperlink ref="F383" r:id="rId19" display="https://podminky.urs.cz/item/CS_URS_2023_01/434351141"/>
    <hyperlink ref="F394" r:id="rId20" display="https://podminky.urs.cz/item/CS_URS_2023_01/434351142"/>
    <hyperlink ref="F399" r:id="rId21" display="https://podminky.urs.cz/item/CS_URS_2023_01/564851011"/>
    <hyperlink ref="F409" r:id="rId22" display="https://podminky.urs.cz/item/CS_URS_2023_01/596211211"/>
    <hyperlink ref="F418" r:id="rId23" display="https://podminky.urs.cz/item/CS_URS_2023_01/596811311"/>
    <hyperlink ref="F429" r:id="rId24" display="https://podminky.urs.cz/item/CS_URS_2023_01/637111112"/>
    <hyperlink ref="F434" r:id="rId25" display="https://podminky.urs.cz/item/CS_URS_2023_01/637211134"/>
    <hyperlink ref="F440" r:id="rId26" display="https://podminky.urs.cz/item/CS_URS_2023_01/916131213"/>
    <hyperlink ref="F452" r:id="rId27" display="https://podminky.urs.cz/item/CS_URS_2023_01/919731112"/>
    <hyperlink ref="F469" r:id="rId28" display="https://podminky.urs.cz/item/CS_URS_2023_01/963042819"/>
    <hyperlink ref="F478" r:id="rId29" display="https://podminky.urs.cz/item/CS_URS_2023_01/976071111"/>
    <hyperlink ref="F488" r:id="rId30" display="https://podminky.urs.cz/item/CS_URS_2023_01/976075311"/>
    <hyperlink ref="F494" r:id="rId31" display="https://podminky.urs.cz/item/CS_URS_2023_01/997221551"/>
    <hyperlink ref="F496" r:id="rId32" display="https://podminky.urs.cz/item/CS_URS_2023_01/997221559"/>
    <hyperlink ref="F499" r:id="rId33" display="https://podminky.urs.cz/item/CS_URS_2023_01/997221561"/>
    <hyperlink ref="F501" r:id="rId34" display="https://podminky.urs.cz/item/CS_URS_2023_01/997221569"/>
    <hyperlink ref="F504" r:id="rId35" display="https://podminky.urs.cz/item/CS_URS_2023_01/997221611"/>
    <hyperlink ref="F506" r:id="rId36" display="https://podminky.urs.cz/item/CS_URS_2023_01/997221612"/>
    <hyperlink ref="F508" r:id="rId37" display="https://podminky.urs.cz/item/CS_URS_2023_01/997221862"/>
    <hyperlink ref="F510" r:id="rId38" display="https://podminky.urs.cz/item/CS_URS_2023_01/997221873"/>
    <hyperlink ref="F513" r:id="rId39" display="https://podminky.urs.cz/item/CS_URS_2023_01/998223011"/>
    <hyperlink ref="F517" r:id="rId40" display="https://podminky.urs.cz/item/CS_URS_2023_01/767161123"/>
    <hyperlink ref="F549" r:id="rId41" display="https://podminky.urs.cz/item/CS_URS_2023_01/767590120"/>
    <hyperlink ref="F558" r:id="rId42" display="https://podminky.urs.cz/item/CS_URS_2023_01/998767201"/>
    <hyperlink ref="F561" r:id="rId43" display="https://podminky.urs.cz/item/CS_URS_2023_01/783317190R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79</v>
      </c>
    </row>
    <row r="4" s="1" customFormat="1" ht="24.96" customHeight="1">
      <c r="B4" s="22"/>
      <c r="D4" s="133" t="s">
        <v>89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Oprava vnějších zpevněných ploch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98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593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22. 5. 2023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ROUND((SUM(BE83:BE110)),  2)</f>
        <v>0</v>
      </c>
      <c r="G33" s="40"/>
      <c r="H33" s="40"/>
      <c r="I33" s="151">
        <v>0.20999999999999999</v>
      </c>
      <c r="J33" s="150">
        <f>ROUND(((SUM(BE83:BE110))*I33),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ROUND((SUM(BF83:BF110)),  2)</f>
        <v>0</v>
      </c>
      <c r="G34" s="40"/>
      <c r="H34" s="40"/>
      <c r="I34" s="151">
        <v>0.14999999999999999</v>
      </c>
      <c r="J34" s="150">
        <f>ROUND(((SUM(BF83:BF110))*I34),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ROUND((SUM(BG83:BG110)),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ROUND((SUM(BH83:BH110)),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ROUND((SUM(BI83:BI110)),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109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Oprava vnějších zpevněných ploch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OST - Vedlejší a ostatní náklady stavby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Vrchlabí, Školní 1395-1399</v>
      </c>
      <c r="G52" s="42"/>
      <c r="H52" s="42"/>
      <c r="I52" s="34" t="s">
        <v>23</v>
      </c>
      <c r="J52" s="74" t="str">
        <f>IF(J12="","",J12)</f>
        <v>22. 5. 2023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Vrchlabí, Zámek čp.1, 543 01 Vrchlabí</v>
      </c>
      <c r="G54" s="42"/>
      <c r="H54" s="42"/>
      <c r="I54" s="34" t="s">
        <v>31</v>
      </c>
      <c r="J54" s="38" t="str">
        <f>E21</f>
        <v xml:space="preserve">AMX, s.r.o., Slezská 848, 500 03  Hradec Králové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Alena Zahradníková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110</v>
      </c>
      <c r="D57" s="165"/>
      <c r="E57" s="165"/>
      <c r="F57" s="165"/>
      <c r="G57" s="165"/>
      <c r="H57" s="165"/>
      <c r="I57" s="165"/>
      <c r="J57" s="166" t="s">
        <v>111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112</v>
      </c>
    </row>
    <row r="60" s="9" customFormat="1" ht="24.96" customHeight="1">
      <c r="A60" s="9"/>
      <c r="B60" s="168"/>
      <c r="C60" s="169"/>
      <c r="D60" s="170" t="s">
        <v>594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595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596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597</v>
      </c>
      <c r="E63" s="177"/>
      <c r="F63" s="177"/>
      <c r="G63" s="177"/>
      <c r="H63" s="177"/>
      <c r="I63" s="177"/>
      <c r="J63" s="178">
        <f>J107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Oprava vnějších zpevněných ploch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98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OST - Vedlejší a ostatní náklady stavby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Vrchlabí, Školní 1395-1399</v>
      </c>
      <c r="G77" s="42"/>
      <c r="H77" s="42"/>
      <c r="I77" s="34" t="s">
        <v>23</v>
      </c>
      <c r="J77" s="74" t="str">
        <f>IF(J12="","",J12)</f>
        <v>22. 5. 2023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>Město Vrchlabí, Zámek čp.1, 543 01 Vrchlabí</v>
      </c>
      <c r="G79" s="42"/>
      <c r="H79" s="42"/>
      <c r="I79" s="34" t="s">
        <v>31</v>
      </c>
      <c r="J79" s="38" t="str">
        <f>E21</f>
        <v xml:space="preserve">AMX, s.r.o., Slezská 848, 500 03  Hradec Králové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Ing. Alena Zahradníková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127</v>
      </c>
      <c r="D82" s="183" t="s">
        <v>57</v>
      </c>
      <c r="E82" s="183" t="s">
        <v>53</v>
      </c>
      <c r="F82" s="183" t="s">
        <v>54</v>
      </c>
      <c r="G82" s="183" t="s">
        <v>128</v>
      </c>
      <c r="H82" s="183" t="s">
        <v>129</v>
      </c>
      <c r="I82" s="183" t="s">
        <v>130</v>
      </c>
      <c r="J82" s="183" t="s">
        <v>111</v>
      </c>
      <c r="K82" s="184" t="s">
        <v>131</v>
      </c>
      <c r="L82" s="185"/>
      <c r="M82" s="94" t="s">
        <v>19</v>
      </c>
      <c r="N82" s="95" t="s">
        <v>42</v>
      </c>
      <c r="O82" s="95" t="s">
        <v>132</v>
      </c>
      <c r="P82" s="95" t="s">
        <v>133</v>
      </c>
      <c r="Q82" s="95" t="s">
        <v>134</v>
      </c>
      <c r="R82" s="95" t="s">
        <v>135</v>
      </c>
      <c r="S82" s="95" t="s">
        <v>136</v>
      </c>
      <c r="T82" s="96" t="s">
        <v>137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138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112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598</v>
      </c>
      <c r="F84" s="194" t="s">
        <v>599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P85+P94+P107</f>
        <v>0</v>
      </c>
      <c r="Q84" s="199"/>
      <c r="R84" s="200">
        <f>R85+R94+R107</f>
        <v>0</v>
      </c>
      <c r="S84" s="199"/>
      <c r="T84" s="201">
        <f>T85+T94+T107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224</v>
      </c>
      <c r="AT84" s="203" t="s">
        <v>71</v>
      </c>
      <c r="AU84" s="203" t="s">
        <v>72</v>
      </c>
      <c r="AY84" s="202" t="s">
        <v>141</v>
      </c>
      <c r="BK84" s="204">
        <f>BK85+BK94+BK107</f>
        <v>0</v>
      </c>
    </row>
    <row r="85" s="12" customFormat="1" ht="22.8" customHeight="1">
      <c r="A85" s="12"/>
      <c r="B85" s="191"/>
      <c r="C85" s="192"/>
      <c r="D85" s="193" t="s">
        <v>71</v>
      </c>
      <c r="E85" s="205" t="s">
        <v>600</v>
      </c>
      <c r="F85" s="205" t="s">
        <v>601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SUM(P86:P93)</f>
        <v>0</v>
      </c>
      <c r="Q85" s="199"/>
      <c r="R85" s="200">
        <f>SUM(R86:R93)</f>
        <v>0</v>
      </c>
      <c r="S85" s="199"/>
      <c r="T85" s="201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224</v>
      </c>
      <c r="AT85" s="203" t="s">
        <v>71</v>
      </c>
      <c r="AU85" s="203" t="s">
        <v>79</v>
      </c>
      <c r="AY85" s="202" t="s">
        <v>141</v>
      </c>
      <c r="BK85" s="204">
        <f>SUM(BK86:BK93)</f>
        <v>0</v>
      </c>
    </row>
    <row r="86" s="2" customFormat="1" ht="24.15" customHeight="1">
      <c r="A86" s="40"/>
      <c r="B86" s="41"/>
      <c r="C86" s="207" t="s">
        <v>79</v>
      </c>
      <c r="D86" s="207" t="s">
        <v>143</v>
      </c>
      <c r="E86" s="208" t="s">
        <v>602</v>
      </c>
      <c r="F86" s="209" t="s">
        <v>603</v>
      </c>
      <c r="G86" s="210" t="s">
        <v>604</v>
      </c>
      <c r="H86" s="211">
        <v>1</v>
      </c>
      <c r="I86" s="212"/>
      <c r="J86" s="213">
        <f>ROUND(I86*H86,2)</f>
        <v>0</v>
      </c>
      <c r="K86" s="209" t="s">
        <v>199</v>
      </c>
      <c r="L86" s="46"/>
      <c r="M86" s="214" t="s">
        <v>19</v>
      </c>
      <c r="N86" s="215" t="s">
        <v>44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605</v>
      </c>
      <c r="AT86" s="218" t="s">
        <v>143</v>
      </c>
      <c r="AU86" s="218" t="s">
        <v>86</v>
      </c>
      <c r="AY86" s="19" t="s">
        <v>141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86</v>
      </c>
      <c r="BK86" s="219">
        <f>ROUND(I86*H86,2)</f>
        <v>0</v>
      </c>
      <c r="BL86" s="19" t="s">
        <v>605</v>
      </c>
      <c r="BM86" s="218" t="s">
        <v>606</v>
      </c>
    </row>
    <row r="87" s="2" customFormat="1">
      <c r="A87" s="40"/>
      <c r="B87" s="41"/>
      <c r="C87" s="42"/>
      <c r="D87" s="264" t="s">
        <v>201</v>
      </c>
      <c r="E87" s="42"/>
      <c r="F87" s="265" t="s">
        <v>607</v>
      </c>
      <c r="G87" s="42"/>
      <c r="H87" s="42"/>
      <c r="I87" s="266"/>
      <c r="J87" s="42"/>
      <c r="K87" s="42"/>
      <c r="L87" s="46"/>
      <c r="M87" s="267"/>
      <c r="N87" s="268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201</v>
      </c>
      <c r="AU87" s="19" t="s">
        <v>86</v>
      </c>
    </row>
    <row r="88" s="2" customFormat="1" ht="16.5" customHeight="1">
      <c r="A88" s="40"/>
      <c r="B88" s="41"/>
      <c r="C88" s="207" t="s">
        <v>86</v>
      </c>
      <c r="D88" s="207" t="s">
        <v>143</v>
      </c>
      <c r="E88" s="208" t="s">
        <v>608</v>
      </c>
      <c r="F88" s="209" t="s">
        <v>609</v>
      </c>
      <c r="G88" s="210" t="s">
        <v>604</v>
      </c>
      <c r="H88" s="211">
        <v>1</v>
      </c>
      <c r="I88" s="212"/>
      <c r="J88" s="213">
        <f>ROUND(I88*H88,2)</f>
        <v>0</v>
      </c>
      <c r="K88" s="209" t="s">
        <v>199</v>
      </c>
      <c r="L88" s="46"/>
      <c r="M88" s="214" t="s">
        <v>19</v>
      </c>
      <c r="N88" s="215" t="s">
        <v>44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605</v>
      </c>
      <c r="AT88" s="218" t="s">
        <v>143</v>
      </c>
      <c r="AU88" s="218" t="s">
        <v>86</v>
      </c>
      <c r="AY88" s="19" t="s">
        <v>141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86</v>
      </c>
      <c r="BK88" s="219">
        <f>ROUND(I88*H88,2)</f>
        <v>0</v>
      </c>
      <c r="BL88" s="19" t="s">
        <v>605</v>
      </c>
      <c r="BM88" s="218" t="s">
        <v>610</v>
      </c>
    </row>
    <row r="89" s="2" customFormat="1">
      <c r="A89" s="40"/>
      <c r="B89" s="41"/>
      <c r="C89" s="42"/>
      <c r="D89" s="264" t="s">
        <v>201</v>
      </c>
      <c r="E89" s="42"/>
      <c r="F89" s="265" t="s">
        <v>611</v>
      </c>
      <c r="G89" s="42"/>
      <c r="H89" s="42"/>
      <c r="I89" s="266"/>
      <c r="J89" s="42"/>
      <c r="K89" s="42"/>
      <c r="L89" s="46"/>
      <c r="M89" s="267"/>
      <c r="N89" s="268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201</v>
      </c>
      <c r="AU89" s="19" t="s">
        <v>86</v>
      </c>
    </row>
    <row r="90" s="2" customFormat="1">
      <c r="A90" s="40"/>
      <c r="B90" s="41"/>
      <c r="C90" s="42"/>
      <c r="D90" s="222" t="s">
        <v>318</v>
      </c>
      <c r="E90" s="42"/>
      <c r="F90" s="279" t="s">
        <v>612</v>
      </c>
      <c r="G90" s="42"/>
      <c r="H90" s="42"/>
      <c r="I90" s="266"/>
      <c r="J90" s="42"/>
      <c r="K90" s="42"/>
      <c r="L90" s="46"/>
      <c r="M90" s="267"/>
      <c r="N90" s="268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318</v>
      </c>
      <c r="AU90" s="19" t="s">
        <v>86</v>
      </c>
    </row>
    <row r="91" s="2" customFormat="1" ht="24.15" customHeight="1">
      <c r="A91" s="40"/>
      <c r="B91" s="41"/>
      <c r="C91" s="207" t="s">
        <v>160</v>
      </c>
      <c r="D91" s="207" t="s">
        <v>143</v>
      </c>
      <c r="E91" s="208" t="s">
        <v>613</v>
      </c>
      <c r="F91" s="209" t="s">
        <v>614</v>
      </c>
      <c r="G91" s="210" t="s">
        <v>604</v>
      </c>
      <c r="H91" s="211">
        <v>1</v>
      </c>
      <c r="I91" s="212"/>
      <c r="J91" s="213">
        <f>ROUND(I91*H91,2)</f>
        <v>0</v>
      </c>
      <c r="K91" s="209" t="s">
        <v>199</v>
      </c>
      <c r="L91" s="46"/>
      <c r="M91" s="214" t="s">
        <v>19</v>
      </c>
      <c r="N91" s="215" t="s">
        <v>44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605</v>
      </c>
      <c r="AT91" s="218" t="s">
        <v>143</v>
      </c>
      <c r="AU91" s="218" t="s">
        <v>86</v>
      </c>
      <c r="AY91" s="19" t="s">
        <v>141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86</v>
      </c>
      <c r="BK91" s="219">
        <f>ROUND(I91*H91,2)</f>
        <v>0</v>
      </c>
      <c r="BL91" s="19" t="s">
        <v>605</v>
      </c>
      <c r="BM91" s="218" t="s">
        <v>615</v>
      </c>
    </row>
    <row r="92" s="2" customFormat="1">
      <c r="A92" s="40"/>
      <c r="B92" s="41"/>
      <c r="C92" s="42"/>
      <c r="D92" s="264" t="s">
        <v>201</v>
      </c>
      <c r="E92" s="42"/>
      <c r="F92" s="265" t="s">
        <v>616</v>
      </c>
      <c r="G92" s="42"/>
      <c r="H92" s="42"/>
      <c r="I92" s="266"/>
      <c r="J92" s="42"/>
      <c r="K92" s="42"/>
      <c r="L92" s="46"/>
      <c r="M92" s="267"/>
      <c r="N92" s="268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201</v>
      </c>
      <c r="AU92" s="19" t="s">
        <v>86</v>
      </c>
    </row>
    <row r="93" s="2" customFormat="1">
      <c r="A93" s="40"/>
      <c r="B93" s="41"/>
      <c r="C93" s="42"/>
      <c r="D93" s="222" t="s">
        <v>318</v>
      </c>
      <c r="E93" s="42"/>
      <c r="F93" s="279" t="s">
        <v>617</v>
      </c>
      <c r="G93" s="42"/>
      <c r="H93" s="42"/>
      <c r="I93" s="266"/>
      <c r="J93" s="42"/>
      <c r="K93" s="42"/>
      <c r="L93" s="46"/>
      <c r="M93" s="267"/>
      <c r="N93" s="268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318</v>
      </c>
      <c r="AU93" s="19" t="s">
        <v>86</v>
      </c>
    </row>
    <row r="94" s="12" customFormat="1" ht="22.8" customHeight="1">
      <c r="A94" s="12"/>
      <c r="B94" s="191"/>
      <c r="C94" s="192"/>
      <c r="D94" s="193" t="s">
        <v>71</v>
      </c>
      <c r="E94" s="205" t="s">
        <v>618</v>
      </c>
      <c r="F94" s="205" t="s">
        <v>619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SUM(P95:P106)</f>
        <v>0</v>
      </c>
      <c r="Q94" s="199"/>
      <c r="R94" s="200">
        <f>SUM(R95:R106)</f>
        <v>0</v>
      </c>
      <c r="S94" s="199"/>
      <c r="T94" s="201">
        <f>SUM(T95:T106)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224</v>
      </c>
      <c r="AT94" s="203" t="s">
        <v>71</v>
      </c>
      <c r="AU94" s="203" t="s">
        <v>79</v>
      </c>
      <c r="AY94" s="202" t="s">
        <v>141</v>
      </c>
      <c r="BK94" s="204">
        <f>SUM(BK95:BK106)</f>
        <v>0</v>
      </c>
    </row>
    <row r="95" s="2" customFormat="1" ht="16.5" customHeight="1">
      <c r="A95" s="40"/>
      <c r="B95" s="41"/>
      <c r="C95" s="207" t="s">
        <v>146</v>
      </c>
      <c r="D95" s="207" t="s">
        <v>143</v>
      </c>
      <c r="E95" s="208" t="s">
        <v>620</v>
      </c>
      <c r="F95" s="209" t="s">
        <v>621</v>
      </c>
      <c r="G95" s="210" t="s">
        <v>604</v>
      </c>
      <c r="H95" s="211">
        <v>1</v>
      </c>
      <c r="I95" s="212"/>
      <c r="J95" s="213">
        <f>ROUND(I95*H95,2)</f>
        <v>0</v>
      </c>
      <c r="K95" s="209" t="s">
        <v>199</v>
      </c>
      <c r="L95" s="46"/>
      <c r="M95" s="214" t="s">
        <v>19</v>
      </c>
      <c r="N95" s="215" t="s">
        <v>44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605</v>
      </c>
      <c r="AT95" s="218" t="s">
        <v>143</v>
      </c>
      <c r="AU95" s="218" t="s">
        <v>86</v>
      </c>
      <c r="AY95" s="19" t="s">
        <v>141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86</v>
      </c>
      <c r="BK95" s="219">
        <f>ROUND(I95*H95,2)</f>
        <v>0</v>
      </c>
      <c r="BL95" s="19" t="s">
        <v>605</v>
      </c>
      <c r="BM95" s="218" t="s">
        <v>622</v>
      </c>
    </row>
    <row r="96" s="2" customFormat="1">
      <c r="A96" s="40"/>
      <c r="B96" s="41"/>
      <c r="C96" s="42"/>
      <c r="D96" s="264" t="s">
        <v>201</v>
      </c>
      <c r="E96" s="42"/>
      <c r="F96" s="265" t="s">
        <v>623</v>
      </c>
      <c r="G96" s="42"/>
      <c r="H96" s="42"/>
      <c r="I96" s="266"/>
      <c r="J96" s="42"/>
      <c r="K96" s="42"/>
      <c r="L96" s="46"/>
      <c r="M96" s="267"/>
      <c r="N96" s="268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201</v>
      </c>
      <c r="AU96" s="19" t="s">
        <v>86</v>
      </c>
    </row>
    <row r="97" s="2" customFormat="1">
      <c r="A97" s="40"/>
      <c r="B97" s="41"/>
      <c r="C97" s="42"/>
      <c r="D97" s="222" t="s">
        <v>318</v>
      </c>
      <c r="E97" s="42"/>
      <c r="F97" s="279" t="s">
        <v>624</v>
      </c>
      <c r="G97" s="42"/>
      <c r="H97" s="42"/>
      <c r="I97" s="266"/>
      <c r="J97" s="42"/>
      <c r="K97" s="42"/>
      <c r="L97" s="46"/>
      <c r="M97" s="267"/>
      <c r="N97" s="268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318</v>
      </c>
      <c r="AU97" s="19" t="s">
        <v>86</v>
      </c>
    </row>
    <row r="98" s="2" customFormat="1" ht="16.5" customHeight="1">
      <c r="A98" s="40"/>
      <c r="B98" s="41"/>
      <c r="C98" s="207" t="s">
        <v>224</v>
      </c>
      <c r="D98" s="207" t="s">
        <v>143</v>
      </c>
      <c r="E98" s="208" t="s">
        <v>625</v>
      </c>
      <c r="F98" s="209" t="s">
        <v>626</v>
      </c>
      <c r="G98" s="210" t="s">
        <v>604</v>
      </c>
      <c r="H98" s="211">
        <v>1</v>
      </c>
      <c r="I98" s="212"/>
      <c r="J98" s="213">
        <f>ROUND(I98*H98,2)</f>
        <v>0</v>
      </c>
      <c r="K98" s="209" t="s">
        <v>199</v>
      </c>
      <c r="L98" s="46"/>
      <c r="M98" s="214" t="s">
        <v>19</v>
      </c>
      <c r="N98" s="215" t="s">
        <v>44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605</v>
      </c>
      <c r="AT98" s="218" t="s">
        <v>143</v>
      </c>
      <c r="AU98" s="218" t="s">
        <v>86</v>
      </c>
      <c r="AY98" s="19" t="s">
        <v>141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86</v>
      </c>
      <c r="BK98" s="219">
        <f>ROUND(I98*H98,2)</f>
        <v>0</v>
      </c>
      <c r="BL98" s="19" t="s">
        <v>605</v>
      </c>
      <c r="BM98" s="218" t="s">
        <v>627</v>
      </c>
    </row>
    <row r="99" s="2" customFormat="1">
      <c r="A99" s="40"/>
      <c r="B99" s="41"/>
      <c r="C99" s="42"/>
      <c r="D99" s="264" t="s">
        <v>201</v>
      </c>
      <c r="E99" s="42"/>
      <c r="F99" s="265" t="s">
        <v>628</v>
      </c>
      <c r="G99" s="42"/>
      <c r="H99" s="42"/>
      <c r="I99" s="266"/>
      <c r="J99" s="42"/>
      <c r="K99" s="42"/>
      <c r="L99" s="46"/>
      <c r="M99" s="267"/>
      <c r="N99" s="268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201</v>
      </c>
      <c r="AU99" s="19" t="s">
        <v>86</v>
      </c>
    </row>
    <row r="100" s="2" customFormat="1">
      <c r="A100" s="40"/>
      <c r="B100" s="41"/>
      <c r="C100" s="42"/>
      <c r="D100" s="222" t="s">
        <v>318</v>
      </c>
      <c r="E100" s="42"/>
      <c r="F100" s="279" t="s">
        <v>629</v>
      </c>
      <c r="G100" s="42"/>
      <c r="H100" s="42"/>
      <c r="I100" s="266"/>
      <c r="J100" s="42"/>
      <c r="K100" s="42"/>
      <c r="L100" s="46"/>
      <c r="M100" s="267"/>
      <c r="N100" s="268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318</v>
      </c>
      <c r="AU100" s="19" t="s">
        <v>86</v>
      </c>
    </row>
    <row r="101" s="2" customFormat="1" ht="16.5" customHeight="1">
      <c r="A101" s="40"/>
      <c r="B101" s="41"/>
      <c r="C101" s="207" t="s">
        <v>232</v>
      </c>
      <c r="D101" s="207" t="s">
        <v>143</v>
      </c>
      <c r="E101" s="208" t="s">
        <v>630</v>
      </c>
      <c r="F101" s="209" t="s">
        <v>631</v>
      </c>
      <c r="G101" s="210" t="s">
        <v>604</v>
      </c>
      <c r="H101" s="211">
        <v>1</v>
      </c>
      <c r="I101" s="212"/>
      <c r="J101" s="213">
        <f>ROUND(I101*H101,2)</f>
        <v>0</v>
      </c>
      <c r="K101" s="209" t="s">
        <v>199</v>
      </c>
      <c r="L101" s="46"/>
      <c r="M101" s="214" t="s">
        <v>19</v>
      </c>
      <c r="N101" s="215" t="s">
        <v>44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605</v>
      </c>
      <c r="AT101" s="218" t="s">
        <v>143</v>
      </c>
      <c r="AU101" s="218" t="s">
        <v>86</v>
      </c>
      <c r="AY101" s="19" t="s">
        <v>141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86</v>
      </c>
      <c r="BK101" s="219">
        <f>ROUND(I101*H101,2)</f>
        <v>0</v>
      </c>
      <c r="BL101" s="19" t="s">
        <v>605</v>
      </c>
      <c r="BM101" s="218" t="s">
        <v>632</v>
      </c>
    </row>
    <row r="102" s="2" customFormat="1">
      <c r="A102" s="40"/>
      <c r="B102" s="41"/>
      <c r="C102" s="42"/>
      <c r="D102" s="264" t="s">
        <v>201</v>
      </c>
      <c r="E102" s="42"/>
      <c r="F102" s="265" t="s">
        <v>633</v>
      </c>
      <c r="G102" s="42"/>
      <c r="H102" s="42"/>
      <c r="I102" s="266"/>
      <c r="J102" s="42"/>
      <c r="K102" s="42"/>
      <c r="L102" s="46"/>
      <c r="M102" s="267"/>
      <c r="N102" s="268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201</v>
      </c>
      <c r="AU102" s="19" t="s">
        <v>86</v>
      </c>
    </row>
    <row r="103" s="2" customFormat="1">
      <c r="A103" s="40"/>
      <c r="B103" s="41"/>
      <c r="C103" s="42"/>
      <c r="D103" s="222" t="s">
        <v>318</v>
      </c>
      <c r="E103" s="42"/>
      <c r="F103" s="279" t="s">
        <v>634</v>
      </c>
      <c r="G103" s="42"/>
      <c r="H103" s="42"/>
      <c r="I103" s="266"/>
      <c r="J103" s="42"/>
      <c r="K103" s="42"/>
      <c r="L103" s="46"/>
      <c r="M103" s="267"/>
      <c r="N103" s="268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318</v>
      </c>
      <c r="AU103" s="19" t="s">
        <v>86</v>
      </c>
    </row>
    <row r="104" s="2" customFormat="1" ht="16.5" customHeight="1">
      <c r="A104" s="40"/>
      <c r="B104" s="41"/>
      <c r="C104" s="207" t="s">
        <v>240</v>
      </c>
      <c r="D104" s="207" t="s">
        <v>143</v>
      </c>
      <c r="E104" s="208" t="s">
        <v>635</v>
      </c>
      <c r="F104" s="209" t="s">
        <v>636</v>
      </c>
      <c r="G104" s="210" t="s">
        <v>604</v>
      </c>
      <c r="H104" s="211">
        <v>1</v>
      </c>
      <c r="I104" s="212"/>
      <c r="J104" s="213">
        <f>ROUND(I104*H104,2)</f>
        <v>0</v>
      </c>
      <c r="K104" s="209" t="s">
        <v>199</v>
      </c>
      <c r="L104" s="46"/>
      <c r="M104" s="214" t="s">
        <v>19</v>
      </c>
      <c r="N104" s="215" t="s">
        <v>44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605</v>
      </c>
      <c r="AT104" s="218" t="s">
        <v>143</v>
      </c>
      <c r="AU104" s="218" t="s">
        <v>86</v>
      </c>
      <c r="AY104" s="19" t="s">
        <v>141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86</v>
      </c>
      <c r="BK104" s="219">
        <f>ROUND(I104*H104,2)</f>
        <v>0</v>
      </c>
      <c r="BL104" s="19" t="s">
        <v>605</v>
      </c>
      <c r="BM104" s="218" t="s">
        <v>637</v>
      </c>
    </row>
    <row r="105" s="2" customFormat="1">
      <c r="A105" s="40"/>
      <c r="B105" s="41"/>
      <c r="C105" s="42"/>
      <c r="D105" s="264" t="s">
        <v>201</v>
      </c>
      <c r="E105" s="42"/>
      <c r="F105" s="265" t="s">
        <v>638</v>
      </c>
      <c r="G105" s="42"/>
      <c r="H105" s="42"/>
      <c r="I105" s="266"/>
      <c r="J105" s="42"/>
      <c r="K105" s="42"/>
      <c r="L105" s="46"/>
      <c r="M105" s="267"/>
      <c r="N105" s="268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201</v>
      </c>
      <c r="AU105" s="19" t="s">
        <v>86</v>
      </c>
    </row>
    <row r="106" s="2" customFormat="1">
      <c r="A106" s="40"/>
      <c r="B106" s="41"/>
      <c r="C106" s="42"/>
      <c r="D106" s="222" t="s">
        <v>318</v>
      </c>
      <c r="E106" s="42"/>
      <c r="F106" s="279" t="s">
        <v>639</v>
      </c>
      <c r="G106" s="42"/>
      <c r="H106" s="42"/>
      <c r="I106" s="266"/>
      <c r="J106" s="42"/>
      <c r="K106" s="42"/>
      <c r="L106" s="46"/>
      <c r="M106" s="267"/>
      <c r="N106" s="268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318</v>
      </c>
      <c r="AU106" s="19" t="s">
        <v>86</v>
      </c>
    </row>
    <row r="107" s="12" customFormat="1" ht="22.8" customHeight="1">
      <c r="A107" s="12"/>
      <c r="B107" s="191"/>
      <c r="C107" s="192"/>
      <c r="D107" s="193" t="s">
        <v>71</v>
      </c>
      <c r="E107" s="205" t="s">
        <v>640</v>
      </c>
      <c r="F107" s="205" t="s">
        <v>641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SUM(P108:P110)</f>
        <v>0</v>
      </c>
      <c r="Q107" s="199"/>
      <c r="R107" s="200">
        <f>SUM(R108:R110)</f>
        <v>0</v>
      </c>
      <c r="S107" s="199"/>
      <c r="T107" s="201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224</v>
      </c>
      <c r="AT107" s="203" t="s">
        <v>71</v>
      </c>
      <c r="AU107" s="203" t="s">
        <v>79</v>
      </c>
      <c r="AY107" s="202" t="s">
        <v>141</v>
      </c>
      <c r="BK107" s="204">
        <f>SUM(BK108:BK110)</f>
        <v>0</v>
      </c>
    </row>
    <row r="108" s="2" customFormat="1" ht="16.5" customHeight="1">
      <c r="A108" s="40"/>
      <c r="B108" s="41"/>
      <c r="C108" s="207" t="s">
        <v>245</v>
      </c>
      <c r="D108" s="207" t="s">
        <v>143</v>
      </c>
      <c r="E108" s="208" t="s">
        <v>642</v>
      </c>
      <c r="F108" s="209" t="s">
        <v>643</v>
      </c>
      <c r="G108" s="210" t="s">
        <v>604</v>
      </c>
      <c r="H108" s="211">
        <v>1</v>
      </c>
      <c r="I108" s="212"/>
      <c r="J108" s="213">
        <f>ROUND(I108*H108,2)</f>
        <v>0</v>
      </c>
      <c r="K108" s="209" t="s">
        <v>199</v>
      </c>
      <c r="L108" s="46"/>
      <c r="M108" s="214" t="s">
        <v>19</v>
      </c>
      <c r="N108" s="215" t="s">
        <v>44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605</v>
      </c>
      <c r="AT108" s="218" t="s">
        <v>143</v>
      </c>
      <c r="AU108" s="218" t="s">
        <v>86</v>
      </c>
      <c r="AY108" s="19" t="s">
        <v>141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86</v>
      </c>
      <c r="BK108" s="219">
        <f>ROUND(I108*H108,2)</f>
        <v>0</v>
      </c>
      <c r="BL108" s="19" t="s">
        <v>605</v>
      </c>
      <c r="BM108" s="218" t="s">
        <v>644</v>
      </c>
    </row>
    <row r="109" s="2" customFormat="1">
      <c r="A109" s="40"/>
      <c r="B109" s="41"/>
      <c r="C109" s="42"/>
      <c r="D109" s="264" t="s">
        <v>201</v>
      </c>
      <c r="E109" s="42"/>
      <c r="F109" s="265" t="s">
        <v>645</v>
      </c>
      <c r="G109" s="42"/>
      <c r="H109" s="42"/>
      <c r="I109" s="266"/>
      <c r="J109" s="42"/>
      <c r="K109" s="42"/>
      <c r="L109" s="46"/>
      <c r="M109" s="267"/>
      <c r="N109" s="268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201</v>
      </c>
      <c r="AU109" s="19" t="s">
        <v>86</v>
      </c>
    </row>
    <row r="110" s="2" customFormat="1">
      <c r="A110" s="40"/>
      <c r="B110" s="41"/>
      <c r="C110" s="42"/>
      <c r="D110" s="222" t="s">
        <v>318</v>
      </c>
      <c r="E110" s="42"/>
      <c r="F110" s="279" t="s">
        <v>646</v>
      </c>
      <c r="G110" s="42"/>
      <c r="H110" s="42"/>
      <c r="I110" s="266"/>
      <c r="J110" s="42"/>
      <c r="K110" s="42"/>
      <c r="L110" s="46"/>
      <c r="M110" s="284"/>
      <c r="N110" s="285"/>
      <c r="O110" s="286"/>
      <c r="P110" s="286"/>
      <c r="Q110" s="286"/>
      <c r="R110" s="286"/>
      <c r="S110" s="286"/>
      <c r="T110" s="2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318</v>
      </c>
      <c r="AU110" s="19" t="s">
        <v>86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UwGo+lWnR3gffDKwifd6zf8zO/f0YZbQVSuNuHC1Mgw3ZyGrCfTtU9JbELBwDuanX3A1o95CRd3iH0ALqsiQjA==" hashValue="Z+ZblnypFxpc5KLcdBtOR5SqjXvT+hAkyeF789qOhd1jP4/n8PBIe/XmvF1xozvBInH9igcRE0iF1sW7wcBPbQ==" algorithmName="SHA-512" password="CC3D"/>
  <autoFilter ref="C82:K11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013203000"/>
    <hyperlink ref="F89" r:id="rId2" display="https://podminky.urs.cz/item/CS_URS_2023_01/013254000"/>
    <hyperlink ref="F92" r:id="rId3" display="https://podminky.urs.cz/item/CS_URS_2023_01/013294000"/>
    <hyperlink ref="F96" r:id="rId4" display="https://podminky.urs.cz/item/CS_URS_2023_01/032002000"/>
    <hyperlink ref="F99" r:id="rId5" display="https://podminky.urs.cz/item/CS_URS_2023_01/033002000"/>
    <hyperlink ref="F102" r:id="rId6" display="https://podminky.urs.cz/item/CS_URS_2023_01/034303000"/>
    <hyperlink ref="F105" r:id="rId7" display="https://podminky.urs.cz/item/CS_URS_2023_01/039002000"/>
    <hyperlink ref="F109" r:id="rId8" display="https://podminky.urs.cz/item/CS_URS_2023_01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647</v>
      </c>
      <c r="H4" s="22"/>
    </row>
    <row r="5" s="1" customFormat="1" ht="12" customHeight="1">
      <c r="B5" s="22"/>
      <c r="C5" s="288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9" t="s">
        <v>16</v>
      </c>
      <c r="D6" s="290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22. 5. 2023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1"/>
      <c r="C9" s="292" t="s">
        <v>53</v>
      </c>
      <c r="D9" s="293" t="s">
        <v>54</v>
      </c>
      <c r="E9" s="293" t="s">
        <v>128</v>
      </c>
      <c r="F9" s="294" t="s">
        <v>648</v>
      </c>
      <c r="G9" s="180"/>
      <c r="H9" s="291"/>
    </row>
    <row r="10" s="2" customFormat="1" ht="26.4" customHeight="1">
      <c r="A10" s="40"/>
      <c r="B10" s="46"/>
      <c r="C10" s="295" t="s">
        <v>649</v>
      </c>
      <c r="D10" s="295" t="s">
        <v>17</v>
      </c>
      <c r="E10" s="40"/>
      <c r="F10" s="40"/>
      <c r="G10" s="40"/>
      <c r="H10" s="46"/>
    </row>
    <row r="11" s="2" customFormat="1" ht="16.8" customHeight="1">
      <c r="A11" s="40"/>
      <c r="B11" s="46"/>
      <c r="C11" s="296" t="s">
        <v>92</v>
      </c>
      <c r="D11" s="297" t="s">
        <v>19</v>
      </c>
      <c r="E11" s="298" t="s">
        <v>19</v>
      </c>
      <c r="F11" s="299">
        <v>17.800000000000001</v>
      </c>
      <c r="G11" s="40"/>
      <c r="H11" s="46"/>
    </row>
    <row r="12" s="2" customFormat="1" ht="16.8" customHeight="1">
      <c r="A12" s="40"/>
      <c r="B12" s="46"/>
      <c r="C12" s="300" t="s">
        <v>19</v>
      </c>
      <c r="D12" s="300" t="s">
        <v>178</v>
      </c>
      <c r="E12" s="19" t="s">
        <v>19</v>
      </c>
      <c r="F12" s="301">
        <v>0</v>
      </c>
      <c r="G12" s="40"/>
      <c r="H12" s="46"/>
    </row>
    <row r="13" s="2" customFormat="1" ht="16.8" customHeight="1">
      <c r="A13" s="40"/>
      <c r="B13" s="46"/>
      <c r="C13" s="300" t="s">
        <v>19</v>
      </c>
      <c r="D13" s="300" t="s">
        <v>153</v>
      </c>
      <c r="E13" s="19" t="s">
        <v>19</v>
      </c>
      <c r="F13" s="301">
        <v>0</v>
      </c>
      <c r="G13" s="40"/>
      <c r="H13" s="46"/>
    </row>
    <row r="14" s="2" customFormat="1" ht="16.8" customHeight="1">
      <c r="A14" s="40"/>
      <c r="B14" s="46"/>
      <c r="C14" s="300" t="s">
        <v>19</v>
      </c>
      <c r="D14" s="300" t="s">
        <v>154</v>
      </c>
      <c r="E14" s="19" t="s">
        <v>19</v>
      </c>
      <c r="F14" s="301">
        <v>0</v>
      </c>
      <c r="G14" s="40"/>
      <c r="H14" s="46"/>
    </row>
    <row r="15" s="2" customFormat="1" ht="16.8" customHeight="1">
      <c r="A15" s="40"/>
      <c r="B15" s="46"/>
      <c r="C15" s="300" t="s">
        <v>19</v>
      </c>
      <c r="D15" s="300" t="s">
        <v>179</v>
      </c>
      <c r="E15" s="19" t="s">
        <v>19</v>
      </c>
      <c r="F15" s="301">
        <v>4</v>
      </c>
      <c r="G15" s="40"/>
      <c r="H15" s="46"/>
    </row>
    <row r="16" s="2" customFormat="1" ht="16.8" customHeight="1">
      <c r="A16" s="40"/>
      <c r="B16" s="46"/>
      <c r="C16" s="300" t="s">
        <v>19</v>
      </c>
      <c r="D16" s="300" t="s">
        <v>180</v>
      </c>
      <c r="E16" s="19" t="s">
        <v>19</v>
      </c>
      <c r="F16" s="301">
        <v>4.7999999999999998</v>
      </c>
      <c r="G16" s="40"/>
      <c r="H16" s="46"/>
    </row>
    <row r="17" s="2" customFormat="1" ht="16.8" customHeight="1">
      <c r="A17" s="40"/>
      <c r="B17" s="46"/>
      <c r="C17" s="300" t="s">
        <v>19</v>
      </c>
      <c r="D17" s="300" t="s">
        <v>181</v>
      </c>
      <c r="E17" s="19" t="s">
        <v>19</v>
      </c>
      <c r="F17" s="301">
        <v>4.7999999999999998</v>
      </c>
      <c r="G17" s="40"/>
      <c r="H17" s="46"/>
    </row>
    <row r="18" s="2" customFormat="1" ht="16.8" customHeight="1">
      <c r="A18" s="40"/>
      <c r="B18" s="46"/>
      <c r="C18" s="300" t="s">
        <v>19</v>
      </c>
      <c r="D18" s="300" t="s">
        <v>182</v>
      </c>
      <c r="E18" s="19" t="s">
        <v>19</v>
      </c>
      <c r="F18" s="301">
        <v>4.2000000000000002</v>
      </c>
      <c r="G18" s="40"/>
      <c r="H18" s="46"/>
    </row>
    <row r="19" s="2" customFormat="1" ht="16.8" customHeight="1">
      <c r="A19" s="40"/>
      <c r="B19" s="46"/>
      <c r="C19" s="300" t="s">
        <v>92</v>
      </c>
      <c r="D19" s="300" t="s">
        <v>159</v>
      </c>
      <c r="E19" s="19" t="s">
        <v>19</v>
      </c>
      <c r="F19" s="301">
        <v>17.800000000000001</v>
      </c>
      <c r="G19" s="40"/>
      <c r="H19" s="46"/>
    </row>
    <row r="20" s="2" customFormat="1" ht="16.8" customHeight="1">
      <c r="A20" s="40"/>
      <c r="B20" s="46"/>
      <c r="C20" s="302" t="s">
        <v>650</v>
      </c>
      <c r="D20" s="40"/>
      <c r="E20" s="40"/>
      <c r="F20" s="40"/>
      <c r="G20" s="40"/>
      <c r="H20" s="46"/>
    </row>
    <row r="21" s="2" customFormat="1" ht="16.8" customHeight="1">
      <c r="A21" s="40"/>
      <c r="B21" s="46"/>
      <c r="C21" s="300" t="s">
        <v>144</v>
      </c>
      <c r="D21" s="300" t="s">
        <v>145</v>
      </c>
      <c r="E21" s="19" t="s">
        <v>19</v>
      </c>
      <c r="F21" s="301">
        <v>0</v>
      </c>
      <c r="G21" s="40"/>
      <c r="H21" s="46"/>
    </row>
    <row r="22" s="2" customFormat="1" ht="16.8" customHeight="1">
      <c r="A22" s="40"/>
      <c r="B22" s="46"/>
      <c r="C22" s="300" t="s">
        <v>256</v>
      </c>
      <c r="D22" s="300" t="s">
        <v>651</v>
      </c>
      <c r="E22" s="19" t="s">
        <v>198</v>
      </c>
      <c r="F22" s="301">
        <v>251.047</v>
      </c>
      <c r="G22" s="40"/>
      <c r="H22" s="46"/>
    </row>
    <row r="23" s="2" customFormat="1" ht="16.8" customHeight="1">
      <c r="A23" s="40"/>
      <c r="B23" s="46"/>
      <c r="C23" s="300" t="s">
        <v>433</v>
      </c>
      <c r="D23" s="300" t="s">
        <v>652</v>
      </c>
      <c r="E23" s="19" t="s">
        <v>356</v>
      </c>
      <c r="F23" s="301">
        <v>87.5</v>
      </c>
      <c r="G23" s="40"/>
      <c r="H23" s="46"/>
    </row>
    <row r="24" s="2" customFormat="1" ht="16.8" customHeight="1">
      <c r="A24" s="40"/>
      <c r="B24" s="46"/>
      <c r="C24" s="300" t="s">
        <v>438</v>
      </c>
      <c r="D24" s="300" t="s">
        <v>439</v>
      </c>
      <c r="E24" s="19" t="s">
        <v>356</v>
      </c>
      <c r="F24" s="301">
        <v>89.25</v>
      </c>
      <c r="G24" s="40"/>
      <c r="H24" s="46"/>
    </row>
    <row r="25" s="2" customFormat="1" ht="16.8" customHeight="1">
      <c r="A25" s="40"/>
      <c r="B25" s="46"/>
      <c r="C25" s="296" t="s">
        <v>94</v>
      </c>
      <c r="D25" s="297" t="s">
        <v>19</v>
      </c>
      <c r="E25" s="298" t="s">
        <v>19</v>
      </c>
      <c r="F25" s="299">
        <v>69.700000000000003</v>
      </c>
      <c r="G25" s="40"/>
      <c r="H25" s="46"/>
    </row>
    <row r="26" s="2" customFormat="1" ht="16.8" customHeight="1">
      <c r="A26" s="40"/>
      <c r="B26" s="46"/>
      <c r="C26" s="300" t="s">
        <v>19</v>
      </c>
      <c r="D26" s="300" t="s">
        <v>161</v>
      </c>
      <c r="E26" s="19" t="s">
        <v>19</v>
      </c>
      <c r="F26" s="301">
        <v>0</v>
      </c>
      <c r="G26" s="40"/>
      <c r="H26" s="46"/>
    </row>
    <row r="27" s="2" customFormat="1" ht="16.8" customHeight="1">
      <c r="A27" s="40"/>
      <c r="B27" s="46"/>
      <c r="C27" s="300" t="s">
        <v>19</v>
      </c>
      <c r="D27" s="300" t="s">
        <v>154</v>
      </c>
      <c r="E27" s="19" t="s">
        <v>19</v>
      </c>
      <c r="F27" s="301">
        <v>0</v>
      </c>
      <c r="G27" s="40"/>
      <c r="H27" s="46"/>
    </row>
    <row r="28" s="2" customFormat="1" ht="16.8" customHeight="1">
      <c r="A28" s="40"/>
      <c r="B28" s="46"/>
      <c r="C28" s="300" t="s">
        <v>19</v>
      </c>
      <c r="D28" s="300" t="s">
        <v>183</v>
      </c>
      <c r="E28" s="19" t="s">
        <v>19</v>
      </c>
      <c r="F28" s="301">
        <v>14.18</v>
      </c>
      <c r="G28" s="40"/>
      <c r="H28" s="46"/>
    </row>
    <row r="29" s="2" customFormat="1" ht="16.8" customHeight="1">
      <c r="A29" s="40"/>
      <c r="B29" s="46"/>
      <c r="C29" s="300" t="s">
        <v>19</v>
      </c>
      <c r="D29" s="300" t="s">
        <v>184</v>
      </c>
      <c r="E29" s="19" t="s">
        <v>19</v>
      </c>
      <c r="F29" s="301">
        <v>5.2999999999999998</v>
      </c>
      <c r="G29" s="40"/>
      <c r="H29" s="46"/>
    </row>
    <row r="30" s="2" customFormat="1" ht="16.8" customHeight="1">
      <c r="A30" s="40"/>
      <c r="B30" s="46"/>
      <c r="C30" s="300" t="s">
        <v>19</v>
      </c>
      <c r="D30" s="300" t="s">
        <v>185</v>
      </c>
      <c r="E30" s="19" t="s">
        <v>19</v>
      </c>
      <c r="F30" s="301">
        <v>2.2949999999999999</v>
      </c>
      <c r="G30" s="40"/>
      <c r="H30" s="46"/>
    </row>
    <row r="31" s="2" customFormat="1" ht="16.8" customHeight="1">
      <c r="A31" s="40"/>
      <c r="B31" s="46"/>
      <c r="C31" s="300" t="s">
        <v>19</v>
      </c>
      <c r="D31" s="300" t="s">
        <v>186</v>
      </c>
      <c r="E31" s="19" t="s">
        <v>19</v>
      </c>
      <c r="F31" s="301">
        <v>2.8300000000000001</v>
      </c>
      <c r="G31" s="40"/>
      <c r="H31" s="46"/>
    </row>
    <row r="32" s="2" customFormat="1" ht="16.8" customHeight="1">
      <c r="A32" s="40"/>
      <c r="B32" s="46"/>
      <c r="C32" s="300" t="s">
        <v>19</v>
      </c>
      <c r="D32" s="300" t="s">
        <v>187</v>
      </c>
      <c r="E32" s="19" t="s">
        <v>19</v>
      </c>
      <c r="F32" s="301">
        <v>12.515000000000001</v>
      </c>
      <c r="G32" s="40"/>
      <c r="H32" s="46"/>
    </row>
    <row r="33" s="2" customFormat="1" ht="16.8" customHeight="1">
      <c r="A33" s="40"/>
      <c r="B33" s="46"/>
      <c r="C33" s="300" t="s">
        <v>19</v>
      </c>
      <c r="D33" s="300" t="s">
        <v>167</v>
      </c>
      <c r="E33" s="19" t="s">
        <v>19</v>
      </c>
      <c r="F33" s="301">
        <v>0</v>
      </c>
      <c r="G33" s="40"/>
      <c r="H33" s="46"/>
    </row>
    <row r="34" s="2" customFormat="1" ht="16.8" customHeight="1">
      <c r="A34" s="40"/>
      <c r="B34" s="46"/>
      <c r="C34" s="300" t="s">
        <v>19</v>
      </c>
      <c r="D34" s="300" t="s">
        <v>188</v>
      </c>
      <c r="E34" s="19" t="s">
        <v>19</v>
      </c>
      <c r="F34" s="301">
        <v>16.98</v>
      </c>
      <c r="G34" s="40"/>
      <c r="H34" s="46"/>
    </row>
    <row r="35" s="2" customFormat="1" ht="16.8" customHeight="1">
      <c r="A35" s="40"/>
      <c r="B35" s="46"/>
      <c r="C35" s="300" t="s">
        <v>19</v>
      </c>
      <c r="D35" s="300" t="s">
        <v>169</v>
      </c>
      <c r="E35" s="19" t="s">
        <v>19</v>
      </c>
      <c r="F35" s="301">
        <v>0</v>
      </c>
      <c r="G35" s="40"/>
      <c r="H35" s="46"/>
    </row>
    <row r="36" s="2" customFormat="1" ht="16.8" customHeight="1">
      <c r="A36" s="40"/>
      <c r="B36" s="46"/>
      <c r="C36" s="300" t="s">
        <v>19</v>
      </c>
      <c r="D36" s="300" t="s">
        <v>189</v>
      </c>
      <c r="E36" s="19" t="s">
        <v>19</v>
      </c>
      <c r="F36" s="301">
        <v>4.4000000000000004</v>
      </c>
      <c r="G36" s="40"/>
      <c r="H36" s="46"/>
    </row>
    <row r="37" s="2" customFormat="1" ht="16.8" customHeight="1">
      <c r="A37" s="40"/>
      <c r="B37" s="46"/>
      <c r="C37" s="300" t="s">
        <v>19</v>
      </c>
      <c r="D37" s="300" t="s">
        <v>190</v>
      </c>
      <c r="E37" s="19" t="s">
        <v>19</v>
      </c>
      <c r="F37" s="301">
        <v>3.7999999999999998</v>
      </c>
      <c r="G37" s="40"/>
      <c r="H37" s="46"/>
    </row>
    <row r="38" s="2" customFormat="1" ht="16.8" customHeight="1">
      <c r="A38" s="40"/>
      <c r="B38" s="46"/>
      <c r="C38" s="300" t="s">
        <v>19</v>
      </c>
      <c r="D38" s="300" t="s">
        <v>191</v>
      </c>
      <c r="E38" s="19" t="s">
        <v>19</v>
      </c>
      <c r="F38" s="301">
        <v>3.6000000000000001</v>
      </c>
      <c r="G38" s="40"/>
      <c r="H38" s="46"/>
    </row>
    <row r="39" s="2" customFormat="1" ht="16.8" customHeight="1">
      <c r="A39" s="40"/>
      <c r="B39" s="46"/>
      <c r="C39" s="300" t="s">
        <v>19</v>
      </c>
      <c r="D39" s="300" t="s">
        <v>192</v>
      </c>
      <c r="E39" s="19" t="s">
        <v>19</v>
      </c>
      <c r="F39" s="301">
        <v>2.3999999999999999</v>
      </c>
      <c r="G39" s="40"/>
      <c r="H39" s="46"/>
    </row>
    <row r="40" s="2" customFormat="1" ht="16.8" customHeight="1">
      <c r="A40" s="40"/>
      <c r="B40" s="46"/>
      <c r="C40" s="300" t="s">
        <v>19</v>
      </c>
      <c r="D40" s="300" t="s">
        <v>193</v>
      </c>
      <c r="E40" s="19" t="s">
        <v>19</v>
      </c>
      <c r="F40" s="301">
        <v>1.3999999999999999</v>
      </c>
      <c r="G40" s="40"/>
      <c r="H40" s="46"/>
    </row>
    <row r="41" s="2" customFormat="1" ht="16.8" customHeight="1">
      <c r="A41" s="40"/>
      <c r="B41" s="46"/>
      <c r="C41" s="300" t="s">
        <v>94</v>
      </c>
      <c r="D41" s="300" t="s">
        <v>159</v>
      </c>
      <c r="E41" s="19" t="s">
        <v>19</v>
      </c>
      <c r="F41" s="301">
        <v>69.700000000000003</v>
      </c>
      <c r="G41" s="40"/>
      <c r="H41" s="46"/>
    </row>
    <row r="42" s="2" customFormat="1" ht="16.8" customHeight="1">
      <c r="A42" s="40"/>
      <c r="B42" s="46"/>
      <c r="C42" s="302" t="s">
        <v>650</v>
      </c>
      <c r="D42" s="40"/>
      <c r="E42" s="40"/>
      <c r="F42" s="40"/>
      <c r="G42" s="40"/>
      <c r="H42" s="46"/>
    </row>
    <row r="43" s="2" customFormat="1" ht="16.8" customHeight="1">
      <c r="A43" s="40"/>
      <c r="B43" s="46"/>
      <c r="C43" s="300" t="s">
        <v>144</v>
      </c>
      <c r="D43" s="300" t="s">
        <v>145</v>
      </c>
      <c r="E43" s="19" t="s">
        <v>19</v>
      </c>
      <c r="F43" s="301">
        <v>0</v>
      </c>
      <c r="G43" s="40"/>
      <c r="H43" s="46"/>
    </row>
    <row r="44" s="2" customFormat="1" ht="16.8" customHeight="1">
      <c r="A44" s="40"/>
      <c r="B44" s="46"/>
      <c r="C44" s="300" t="s">
        <v>256</v>
      </c>
      <c r="D44" s="300" t="s">
        <v>651</v>
      </c>
      <c r="E44" s="19" t="s">
        <v>198</v>
      </c>
      <c r="F44" s="301">
        <v>251.047</v>
      </c>
      <c r="G44" s="40"/>
      <c r="H44" s="46"/>
    </row>
    <row r="45" s="2" customFormat="1" ht="16.8" customHeight="1">
      <c r="A45" s="40"/>
      <c r="B45" s="46"/>
      <c r="C45" s="300" t="s">
        <v>433</v>
      </c>
      <c r="D45" s="300" t="s">
        <v>652</v>
      </c>
      <c r="E45" s="19" t="s">
        <v>356</v>
      </c>
      <c r="F45" s="301">
        <v>87.5</v>
      </c>
      <c r="G45" s="40"/>
      <c r="H45" s="46"/>
    </row>
    <row r="46" s="2" customFormat="1" ht="16.8" customHeight="1">
      <c r="A46" s="40"/>
      <c r="B46" s="46"/>
      <c r="C46" s="300" t="s">
        <v>438</v>
      </c>
      <c r="D46" s="300" t="s">
        <v>439</v>
      </c>
      <c r="E46" s="19" t="s">
        <v>356</v>
      </c>
      <c r="F46" s="301">
        <v>89.25</v>
      </c>
      <c r="G46" s="40"/>
      <c r="H46" s="46"/>
    </row>
    <row r="47" s="2" customFormat="1" ht="16.8" customHeight="1">
      <c r="A47" s="40"/>
      <c r="B47" s="46"/>
      <c r="C47" s="296" t="s">
        <v>84</v>
      </c>
      <c r="D47" s="297" t="s">
        <v>19</v>
      </c>
      <c r="E47" s="298" t="s">
        <v>19</v>
      </c>
      <c r="F47" s="299">
        <v>23.039999999999999</v>
      </c>
      <c r="G47" s="40"/>
      <c r="H47" s="46"/>
    </row>
    <row r="48" s="2" customFormat="1" ht="16.8" customHeight="1">
      <c r="A48" s="40"/>
      <c r="B48" s="46"/>
      <c r="C48" s="300" t="s">
        <v>19</v>
      </c>
      <c r="D48" s="300" t="s">
        <v>149</v>
      </c>
      <c r="E48" s="19" t="s">
        <v>19</v>
      </c>
      <c r="F48" s="301">
        <v>0</v>
      </c>
      <c r="G48" s="40"/>
      <c r="H48" s="46"/>
    </row>
    <row r="49" s="2" customFormat="1" ht="16.8" customHeight="1">
      <c r="A49" s="40"/>
      <c r="B49" s="46"/>
      <c r="C49" s="300" t="s">
        <v>19</v>
      </c>
      <c r="D49" s="300" t="s">
        <v>150</v>
      </c>
      <c r="E49" s="19" t="s">
        <v>19</v>
      </c>
      <c r="F49" s="301">
        <v>0</v>
      </c>
      <c r="G49" s="40"/>
      <c r="H49" s="46"/>
    </row>
    <row r="50" s="2" customFormat="1" ht="16.8" customHeight="1">
      <c r="A50" s="40"/>
      <c r="B50" s="46"/>
      <c r="C50" s="300" t="s">
        <v>19</v>
      </c>
      <c r="D50" s="300" t="s">
        <v>151</v>
      </c>
      <c r="E50" s="19" t="s">
        <v>19</v>
      </c>
      <c r="F50" s="301">
        <v>0</v>
      </c>
      <c r="G50" s="40"/>
      <c r="H50" s="46"/>
    </row>
    <row r="51" s="2" customFormat="1" ht="16.8" customHeight="1">
      <c r="A51" s="40"/>
      <c r="B51" s="46"/>
      <c r="C51" s="300" t="s">
        <v>19</v>
      </c>
      <c r="D51" s="300" t="s">
        <v>152</v>
      </c>
      <c r="E51" s="19" t="s">
        <v>19</v>
      </c>
      <c r="F51" s="301">
        <v>0</v>
      </c>
      <c r="G51" s="40"/>
      <c r="H51" s="46"/>
    </row>
    <row r="52" s="2" customFormat="1" ht="16.8" customHeight="1">
      <c r="A52" s="40"/>
      <c r="B52" s="46"/>
      <c r="C52" s="300" t="s">
        <v>19</v>
      </c>
      <c r="D52" s="300" t="s">
        <v>153</v>
      </c>
      <c r="E52" s="19" t="s">
        <v>19</v>
      </c>
      <c r="F52" s="301">
        <v>0</v>
      </c>
      <c r="G52" s="40"/>
      <c r="H52" s="46"/>
    </row>
    <row r="53" s="2" customFormat="1" ht="16.8" customHeight="1">
      <c r="A53" s="40"/>
      <c r="B53" s="46"/>
      <c r="C53" s="300" t="s">
        <v>19</v>
      </c>
      <c r="D53" s="300" t="s">
        <v>154</v>
      </c>
      <c r="E53" s="19" t="s">
        <v>19</v>
      </c>
      <c r="F53" s="301">
        <v>0</v>
      </c>
      <c r="G53" s="40"/>
      <c r="H53" s="46"/>
    </row>
    <row r="54" s="2" customFormat="1" ht="16.8" customHeight="1">
      <c r="A54" s="40"/>
      <c r="B54" s="46"/>
      <c r="C54" s="300" t="s">
        <v>19</v>
      </c>
      <c r="D54" s="300" t="s">
        <v>155</v>
      </c>
      <c r="E54" s="19" t="s">
        <v>19</v>
      </c>
      <c r="F54" s="301">
        <v>4.7999999999999998</v>
      </c>
      <c r="G54" s="40"/>
      <c r="H54" s="46"/>
    </row>
    <row r="55" s="2" customFormat="1" ht="16.8" customHeight="1">
      <c r="A55" s="40"/>
      <c r="B55" s="46"/>
      <c r="C55" s="300" t="s">
        <v>19</v>
      </c>
      <c r="D55" s="300" t="s">
        <v>156</v>
      </c>
      <c r="E55" s="19" t="s">
        <v>19</v>
      </c>
      <c r="F55" s="301">
        <v>5.7599999999999998</v>
      </c>
      <c r="G55" s="40"/>
      <c r="H55" s="46"/>
    </row>
    <row r="56" s="2" customFormat="1" ht="16.8" customHeight="1">
      <c r="A56" s="40"/>
      <c r="B56" s="46"/>
      <c r="C56" s="300" t="s">
        <v>19</v>
      </c>
      <c r="D56" s="300" t="s">
        <v>157</v>
      </c>
      <c r="E56" s="19" t="s">
        <v>19</v>
      </c>
      <c r="F56" s="301">
        <v>5.7599999999999998</v>
      </c>
      <c r="G56" s="40"/>
      <c r="H56" s="46"/>
    </row>
    <row r="57" s="2" customFormat="1" ht="16.8" customHeight="1">
      <c r="A57" s="40"/>
      <c r="B57" s="46"/>
      <c r="C57" s="300" t="s">
        <v>19</v>
      </c>
      <c r="D57" s="300" t="s">
        <v>158</v>
      </c>
      <c r="E57" s="19" t="s">
        <v>19</v>
      </c>
      <c r="F57" s="301">
        <v>6.7199999999999998</v>
      </c>
      <c r="G57" s="40"/>
      <c r="H57" s="46"/>
    </row>
    <row r="58" s="2" customFormat="1" ht="16.8" customHeight="1">
      <c r="A58" s="40"/>
      <c r="B58" s="46"/>
      <c r="C58" s="300" t="s">
        <v>84</v>
      </c>
      <c r="D58" s="300" t="s">
        <v>159</v>
      </c>
      <c r="E58" s="19" t="s">
        <v>19</v>
      </c>
      <c r="F58" s="301">
        <v>23.039999999999999</v>
      </c>
      <c r="G58" s="40"/>
      <c r="H58" s="46"/>
    </row>
    <row r="59" s="2" customFormat="1" ht="16.8" customHeight="1">
      <c r="A59" s="40"/>
      <c r="B59" s="46"/>
      <c r="C59" s="302" t="s">
        <v>650</v>
      </c>
      <c r="D59" s="40"/>
      <c r="E59" s="40"/>
      <c r="F59" s="40"/>
      <c r="G59" s="40"/>
      <c r="H59" s="46"/>
    </row>
    <row r="60" s="2" customFormat="1" ht="16.8" customHeight="1">
      <c r="A60" s="40"/>
      <c r="B60" s="46"/>
      <c r="C60" s="300" t="s">
        <v>144</v>
      </c>
      <c r="D60" s="300" t="s">
        <v>145</v>
      </c>
      <c r="E60" s="19" t="s">
        <v>19</v>
      </c>
      <c r="F60" s="301">
        <v>0</v>
      </c>
      <c r="G60" s="40"/>
      <c r="H60" s="46"/>
    </row>
    <row r="61" s="2" customFormat="1" ht="16.8" customHeight="1">
      <c r="A61" s="40"/>
      <c r="B61" s="46"/>
      <c r="C61" s="300" t="s">
        <v>256</v>
      </c>
      <c r="D61" s="300" t="s">
        <v>651</v>
      </c>
      <c r="E61" s="19" t="s">
        <v>198</v>
      </c>
      <c r="F61" s="301">
        <v>251.047</v>
      </c>
      <c r="G61" s="40"/>
      <c r="H61" s="46"/>
    </row>
    <row r="62" s="2" customFormat="1" ht="16.8" customHeight="1">
      <c r="A62" s="40"/>
      <c r="B62" s="46"/>
      <c r="C62" s="300" t="s">
        <v>393</v>
      </c>
      <c r="D62" s="300" t="s">
        <v>653</v>
      </c>
      <c r="E62" s="19" t="s">
        <v>198</v>
      </c>
      <c r="F62" s="301">
        <v>213.12600000000001</v>
      </c>
      <c r="G62" s="40"/>
      <c r="H62" s="46"/>
    </row>
    <row r="63" s="2" customFormat="1" ht="16.8" customHeight="1">
      <c r="A63" s="40"/>
      <c r="B63" s="46"/>
      <c r="C63" s="300" t="s">
        <v>410</v>
      </c>
      <c r="D63" s="300" t="s">
        <v>654</v>
      </c>
      <c r="E63" s="19" t="s">
        <v>198</v>
      </c>
      <c r="F63" s="301">
        <v>23.039999999999999</v>
      </c>
      <c r="G63" s="40"/>
      <c r="H63" s="46"/>
    </row>
    <row r="64" s="2" customFormat="1" ht="16.8" customHeight="1">
      <c r="A64" s="40"/>
      <c r="B64" s="46"/>
      <c r="C64" s="300" t="s">
        <v>415</v>
      </c>
      <c r="D64" s="300" t="s">
        <v>416</v>
      </c>
      <c r="E64" s="19" t="s">
        <v>198</v>
      </c>
      <c r="F64" s="301">
        <v>23.731000000000002</v>
      </c>
      <c r="G64" s="40"/>
      <c r="H64" s="46"/>
    </row>
    <row r="65" s="2" customFormat="1" ht="16.8" customHeight="1">
      <c r="A65" s="40"/>
      <c r="B65" s="46"/>
      <c r="C65" s="296" t="s">
        <v>87</v>
      </c>
      <c r="D65" s="297" t="s">
        <v>19</v>
      </c>
      <c r="E65" s="298" t="s">
        <v>19</v>
      </c>
      <c r="F65" s="299">
        <v>83.522999999999996</v>
      </c>
      <c r="G65" s="40"/>
      <c r="H65" s="46"/>
    </row>
    <row r="66" s="2" customFormat="1" ht="16.8" customHeight="1">
      <c r="A66" s="40"/>
      <c r="B66" s="46"/>
      <c r="C66" s="300" t="s">
        <v>19</v>
      </c>
      <c r="D66" s="300" t="s">
        <v>161</v>
      </c>
      <c r="E66" s="19" t="s">
        <v>19</v>
      </c>
      <c r="F66" s="301">
        <v>0</v>
      </c>
      <c r="G66" s="40"/>
      <c r="H66" s="46"/>
    </row>
    <row r="67" s="2" customFormat="1" ht="16.8" customHeight="1">
      <c r="A67" s="40"/>
      <c r="B67" s="46"/>
      <c r="C67" s="300" t="s">
        <v>19</v>
      </c>
      <c r="D67" s="300" t="s">
        <v>154</v>
      </c>
      <c r="E67" s="19" t="s">
        <v>19</v>
      </c>
      <c r="F67" s="301">
        <v>0</v>
      </c>
      <c r="G67" s="40"/>
      <c r="H67" s="46"/>
    </row>
    <row r="68" s="2" customFormat="1" ht="16.8" customHeight="1">
      <c r="A68" s="40"/>
      <c r="B68" s="46"/>
      <c r="C68" s="300" t="s">
        <v>19</v>
      </c>
      <c r="D68" s="300" t="s">
        <v>162</v>
      </c>
      <c r="E68" s="19" t="s">
        <v>19</v>
      </c>
      <c r="F68" s="301">
        <v>15.816000000000001</v>
      </c>
      <c r="G68" s="40"/>
      <c r="H68" s="46"/>
    </row>
    <row r="69" s="2" customFormat="1" ht="16.8" customHeight="1">
      <c r="A69" s="40"/>
      <c r="B69" s="46"/>
      <c r="C69" s="300" t="s">
        <v>19</v>
      </c>
      <c r="D69" s="300" t="s">
        <v>163</v>
      </c>
      <c r="E69" s="19" t="s">
        <v>19</v>
      </c>
      <c r="F69" s="301">
        <v>5.1600000000000001</v>
      </c>
      <c r="G69" s="40"/>
      <c r="H69" s="46"/>
    </row>
    <row r="70" s="2" customFormat="1" ht="16.8" customHeight="1">
      <c r="A70" s="40"/>
      <c r="B70" s="46"/>
      <c r="C70" s="300" t="s">
        <v>19</v>
      </c>
      <c r="D70" s="300" t="s">
        <v>164</v>
      </c>
      <c r="E70" s="19" t="s">
        <v>19</v>
      </c>
      <c r="F70" s="301">
        <v>3.1080000000000001</v>
      </c>
      <c r="G70" s="40"/>
      <c r="H70" s="46"/>
    </row>
    <row r="71" s="2" customFormat="1" ht="16.8" customHeight="1">
      <c r="A71" s="40"/>
      <c r="B71" s="46"/>
      <c r="C71" s="300" t="s">
        <v>19</v>
      </c>
      <c r="D71" s="300" t="s">
        <v>165</v>
      </c>
      <c r="E71" s="19" t="s">
        <v>19</v>
      </c>
      <c r="F71" s="301">
        <v>2.1960000000000002</v>
      </c>
      <c r="G71" s="40"/>
      <c r="H71" s="46"/>
    </row>
    <row r="72" s="2" customFormat="1" ht="16.8" customHeight="1">
      <c r="A72" s="40"/>
      <c r="B72" s="46"/>
      <c r="C72" s="300" t="s">
        <v>19</v>
      </c>
      <c r="D72" s="300" t="s">
        <v>166</v>
      </c>
      <c r="E72" s="19" t="s">
        <v>19</v>
      </c>
      <c r="F72" s="301">
        <v>12.051</v>
      </c>
      <c r="G72" s="40"/>
      <c r="H72" s="46"/>
    </row>
    <row r="73" s="2" customFormat="1" ht="16.8" customHeight="1">
      <c r="A73" s="40"/>
      <c r="B73" s="46"/>
      <c r="C73" s="300" t="s">
        <v>19</v>
      </c>
      <c r="D73" s="300" t="s">
        <v>167</v>
      </c>
      <c r="E73" s="19" t="s">
        <v>19</v>
      </c>
      <c r="F73" s="301">
        <v>0</v>
      </c>
      <c r="G73" s="40"/>
      <c r="H73" s="46"/>
    </row>
    <row r="74" s="2" customFormat="1" ht="16.8" customHeight="1">
      <c r="A74" s="40"/>
      <c r="B74" s="46"/>
      <c r="C74" s="300" t="s">
        <v>19</v>
      </c>
      <c r="D74" s="300" t="s">
        <v>168</v>
      </c>
      <c r="E74" s="19" t="s">
        <v>19</v>
      </c>
      <c r="F74" s="301">
        <v>18.984000000000002</v>
      </c>
      <c r="G74" s="40"/>
      <c r="H74" s="46"/>
    </row>
    <row r="75" s="2" customFormat="1" ht="16.8" customHeight="1">
      <c r="A75" s="40"/>
      <c r="B75" s="46"/>
      <c r="C75" s="300" t="s">
        <v>19</v>
      </c>
      <c r="D75" s="300" t="s">
        <v>169</v>
      </c>
      <c r="E75" s="19" t="s">
        <v>19</v>
      </c>
      <c r="F75" s="301">
        <v>0</v>
      </c>
      <c r="G75" s="40"/>
      <c r="H75" s="46"/>
    </row>
    <row r="76" s="2" customFormat="1" ht="16.8" customHeight="1">
      <c r="A76" s="40"/>
      <c r="B76" s="46"/>
      <c r="C76" s="300" t="s">
        <v>19</v>
      </c>
      <c r="D76" s="300" t="s">
        <v>170</v>
      </c>
      <c r="E76" s="19" t="s">
        <v>19</v>
      </c>
      <c r="F76" s="301">
        <v>7.3920000000000003</v>
      </c>
      <c r="G76" s="40"/>
      <c r="H76" s="46"/>
    </row>
    <row r="77" s="2" customFormat="1" ht="16.8" customHeight="1">
      <c r="A77" s="40"/>
      <c r="B77" s="46"/>
      <c r="C77" s="300" t="s">
        <v>19</v>
      </c>
      <c r="D77" s="300" t="s">
        <v>171</v>
      </c>
      <c r="E77" s="19" t="s">
        <v>19</v>
      </c>
      <c r="F77" s="301">
        <v>6.3840000000000003</v>
      </c>
      <c r="G77" s="40"/>
      <c r="H77" s="46"/>
    </row>
    <row r="78" s="2" customFormat="1" ht="16.8" customHeight="1">
      <c r="A78" s="40"/>
      <c r="B78" s="46"/>
      <c r="C78" s="300" t="s">
        <v>19</v>
      </c>
      <c r="D78" s="300" t="s">
        <v>172</v>
      </c>
      <c r="E78" s="19" t="s">
        <v>19</v>
      </c>
      <c r="F78" s="301">
        <v>6.048</v>
      </c>
      <c r="G78" s="40"/>
      <c r="H78" s="46"/>
    </row>
    <row r="79" s="2" customFormat="1" ht="16.8" customHeight="1">
      <c r="A79" s="40"/>
      <c r="B79" s="46"/>
      <c r="C79" s="300" t="s">
        <v>19</v>
      </c>
      <c r="D79" s="300" t="s">
        <v>173</v>
      </c>
      <c r="E79" s="19" t="s">
        <v>19</v>
      </c>
      <c r="F79" s="301">
        <v>4.032</v>
      </c>
      <c r="G79" s="40"/>
      <c r="H79" s="46"/>
    </row>
    <row r="80" s="2" customFormat="1" ht="16.8" customHeight="1">
      <c r="A80" s="40"/>
      <c r="B80" s="46"/>
      <c r="C80" s="300" t="s">
        <v>19</v>
      </c>
      <c r="D80" s="300" t="s">
        <v>174</v>
      </c>
      <c r="E80" s="19" t="s">
        <v>19</v>
      </c>
      <c r="F80" s="301">
        <v>2.3519999999999999</v>
      </c>
      <c r="G80" s="40"/>
      <c r="H80" s="46"/>
    </row>
    <row r="81" s="2" customFormat="1" ht="16.8" customHeight="1">
      <c r="A81" s="40"/>
      <c r="B81" s="46"/>
      <c r="C81" s="300" t="s">
        <v>87</v>
      </c>
      <c r="D81" s="300" t="s">
        <v>159</v>
      </c>
      <c r="E81" s="19" t="s">
        <v>19</v>
      </c>
      <c r="F81" s="301">
        <v>83.522999999999996</v>
      </c>
      <c r="G81" s="40"/>
      <c r="H81" s="46"/>
    </row>
    <row r="82" s="2" customFormat="1" ht="16.8" customHeight="1">
      <c r="A82" s="40"/>
      <c r="B82" s="46"/>
      <c r="C82" s="302" t="s">
        <v>650</v>
      </c>
      <c r="D82" s="40"/>
      <c r="E82" s="40"/>
      <c r="F82" s="40"/>
      <c r="G82" s="40"/>
      <c r="H82" s="46"/>
    </row>
    <row r="83" s="2" customFormat="1" ht="16.8" customHeight="1">
      <c r="A83" s="40"/>
      <c r="B83" s="46"/>
      <c r="C83" s="300" t="s">
        <v>144</v>
      </c>
      <c r="D83" s="300" t="s">
        <v>145</v>
      </c>
      <c r="E83" s="19" t="s">
        <v>19</v>
      </c>
      <c r="F83" s="301">
        <v>0</v>
      </c>
      <c r="G83" s="40"/>
      <c r="H83" s="46"/>
    </row>
    <row r="84" s="2" customFormat="1" ht="16.8" customHeight="1">
      <c r="A84" s="40"/>
      <c r="B84" s="46"/>
      <c r="C84" s="300" t="s">
        <v>256</v>
      </c>
      <c r="D84" s="300" t="s">
        <v>651</v>
      </c>
      <c r="E84" s="19" t="s">
        <v>198</v>
      </c>
      <c r="F84" s="301">
        <v>251.047</v>
      </c>
      <c r="G84" s="40"/>
      <c r="H84" s="46"/>
    </row>
    <row r="85" s="2" customFormat="1" ht="16.8" customHeight="1">
      <c r="A85" s="40"/>
      <c r="B85" s="46"/>
      <c r="C85" s="300" t="s">
        <v>393</v>
      </c>
      <c r="D85" s="300" t="s">
        <v>653</v>
      </c>
      <c r="E85" s="19" t="s">
        <v>198</v>
      </c>
      <c r="F85" s="301">
        <v>213.12600000000001</v>
      </c>
      <c r="G85" s="40"/>
      <c r="H85" s="46"/>
    </row>
    <row r="86" s="2" customFormat="1" ht="16.8" customHeight="1">
      <c r="A86" s="40"/>
      <c r="B86" s="46"/>
      <c r="C86" s="300" t="s">
        <v>400</v>
      </c>
      <c r="D86" s="300" t="s">
        <v>655</v>
      </c>
      <c r="E86" s="19" t="s">
        <v>198</v>
      </c>
      <c r="F86" s="301">
        <v>83.522999999999996</v>
      </c>
      <c r="G86" s="40"/>
      <c r="H86" s="46"/>
    </row>
    <row r="87" s="2" customFormat="1" ht="16.8" customHeight="1">
      <c r="A87" s="40"/>
      <c r="B87" s="46"/>
      <c r="C87" s="300" t="s">
        <v>405</v>
      </c>
      <c r="D87" s="300" t="s">
        <v>406</v>
      </c>
      <c r="E87" s="19" t="s">
        <v>198</v>
      </c>
      <c r="F87" s="301">
        <v>86.028999999999996</v>
      </c>
      <c r="G87" s="40"/>
      <c r="H87" s="46"/>
    </row>
    <row r="88" s="2" customFormat="1" ht="16.8" customHeight="1">
      <c r="A88" s="40"/>
      <c r="B88" s="46"/>
      <c r="C88" s="296" t="s">
        <v>90</v>
      </c>
      <c r="D88" s="297" t="s">
        <v>19</v>
      </c>
      <c r="E88" s="298" t="s">
        <v>19</v>
      </c>
      <c r="F88" s="299">
        <v>71.725999999999999</v>
      </c>
      <c r="G88" s="40"/>
      <c r="H88" s="46"/>
    </row>
    <row r="89" s="2" customFormat="1" ht="16.8" customHeight="1">
      <c r="A89" s="40"/>
      <c r="B89" s="46"/>
      <c r="C89" s="300" t="s">
        <v>19</v>
      </c>
      <c r="D89" s="300" t="s">
        <v>175</v>
      </c>
      <c r="E89" s="19" t="s">
        <v>19</v>
      </c>
      <c r="F89" s="301">
        <v>0</v>
      </c>
      <c r="G89" s="40"/>
      <c r="H89" s="46"/>
    </row>
    <row r="90" s="2" customFormat="1" ht="16.8" customHeight="1">
      <c r="A90" s="40"/>
      <c r="B90" s="46"/>
      <c r="C90" s="300" t="s">
        <v>19</v>
      </c>
      <c r="D90" s="300" t="s">
        <v>154</v>
      </c>
      <c r="E90" s="19" t="s">
        <v>19</v>
      </c>
      <c r="F90" s="301">
        <v>0</v>
      </c>
      <c r="G90" s="40"/>
      <c r="H90" s="46"/>
    </row>
    <row r="91" s="2" customFormat="1" ht="16.8" customHeight="1">
      <c r="A91" s="40"/>
      <c r="B91" s="46"/>
      <c r="C91" s="300" t="s">
        <v>19</v>
      </c>
      <c r="D91" s="300" t="s">
        <v>176</v>
      </c>
      <c r="E91" s="19" t="s">
        <v>19</v>
      </c>
      <c r="F91" s="301">
        <v>35.103000000000002</v>
      </c>
      <c r="G91" s="40"/>
      <c r="H91" s="46"/>
    </row>
    <row r="92" s="2" customFormat="1" ht="16.8" customHeight="1">
      <c r="A92" s="40"/>
      <c r="B92" s="46"/>
      <c r="C92" s="300" t="s">
        <v>19</v>
      </c>
      <c r="D92" s="300" t="s">
        <v>169</v>
      </c>
      <c r="E92" s="19" t="s">
        <v>19</v>
      </c>
      <c r="F92" s="301">
        <v>0</v>
      </c>
      <c r="G92" s="40"/>
      <c r="H92" s="46"/>
    </row>
    <row r="93" s="2" customFormat="1" ht="16.8" customHeight="1">
      <c r="A93" s="40"/>
      <c r="B93" s="46"/>
      <c r="C93" s="300" t="s">
        <v>19</v>
      </c>
      <c r="D93" s="300" t="s">
        <v>177</v>
      </c>
      <c r="E93" s="19" t="s">
        <v>19</v>
      </c>
      <c r="F93" s="301">
        <v>36.622999999999998</v>
      </c>
      <c r="G93" s="40"/>
      <c r="H93" s="46"/>
    </row>
    <row r="94" s="2" customFormat="1" ht="16.8" customHeight="1">
      <c r="A94" s="40"/>
      <c r="B94" s="46"/>
      <c r="C94" s="300" t="s">
        <v>90</v>
      </c>
      <c r="D94" s="300" t="s">
        <v>159</v>
      </c>
      <c r="E94" s="19" t="s">
        <v>19</v>
      </c>
      <c r="F94" s="301">
        <v>71.725999999999999</v>
      </c>
      <c r="G94" s="40"/>
      <c r="H94" s="46"/>
    </row>
    <row r="95" s="2" customFormat="1" ht="16.8" customHeight="1">
      <c r="A95" s="40"/>
      <c r="B95" s="46"/>
      <c r="C95" s="302" t="s">
        <v>650</v>
      </c>
      <c r="D95" s="40"/>
      <c r="E95" s="40"/>
      <c r="F95" s="40"/>
      <c r="G95" s="40"/>
      <c r="H95" s="46"/>
    </row>
    <row r="96" s="2" customFormat="1" ht="16.8" customHeight="1">
      <c r="A96" s="40"/>
      <c r="B96" s="46"/>
      <c r="C96" s="300" t="s">
        <v>144</v>
      </c>
      <c r="D96" s="300" t="s">
        <v>145</v>
      </c>
      <c r="E96" s="19" t="s">
        <v>19</v>
      </c>
      <c r="F96" s="301">
        <v>0</v>
      </c>
      <c r="G96" s="40"/>
      <c r="H96" s="46"/>
    </row>
    <row r="97" s="2" customFormat="1" ht="16.8" customHeight="1">
      <c r="A97" s="40"/>
      <c r="B97" s="46"/>
      <c r="C97" s="300" t="s">
        <v>256</v>
      </c>
      <c r="D97" s="300" t="s">
        <v>651</v>
      </c>
      <c r="E97" s="19" t="s">
        <v>198</v>
      </c>
      <c r="F97" s="301">
        <v>251.047</v>
      </c>
      <c r="G97" s="40"/>
      <c r="H97" s="46"/>
    </row>
    <row r="98" s="2" customFormat="1" ht="16.8" customHeight="1">
      <c r="A98" s="40"/>
      <c r="B98" s="46"/>
      <c r="C98" s="300" t="s">
        <v>422</v>
      </c>
      <c r="D98" s="300" t="s">
        <v>656</v>
      </c>
      <c r="E98" s="19" t="s">
        <v>198</v>
      </c>
      <c r="F98" s="301">
        <v>71.725999999999999</v>
      </c>
      <c r="G98" s="40"/>
      <c r="H98" s="46"/>
    </row>
    <row r="99" s="2" customFormat="1" ht="16.8" customHeight="1">
      <c r="A99" s="40"/>
      <c r="B99" s="46"/>
      <c r="C99" s="300" t="s">
        <v>427</v>
      </c>
      <c r="D99" s="300" t="s">
        <v>657</v>
      </c>
      <c r="E99" s="19" t="s">
        <v>198</v>
      </c>
      <c r="F99" s="301">
        <v>71.725999999999999</v>
      </c>
      <c r="G99" s="40"/>
      <c r="H99" s="46"/>
    </row>
    <row r="100" s="2" customFormat="1" ht="16.8" customHeight="1">
      <c r="A100" s="40"/>
      <c r="B100" s="46"/>
      <c r="C100" s="296" t="s">
        <v>104</v>
      </c>
      <c r="D100" s="297" t="s">
        <v>19</v>
      </c>
      <c r="E100" s="298" t="s">
        <v>19</v>
      </c>
      <c r="F100" s="299">
        <v>7.8319999999999999</v>
      </c>
      <c r="G100" s="40"/>
      <c r="H100" s="46"/>
    </row>
    <row r="101" s="2" customFormat="1" ht="16.8" customHeight="1">
      <c r="A101" s="40"/>
      <c r="B101" s="46"/>
      <c r="C101" s="300" t="s">
        <v>19</v>
      </c>
      <c r="D101" s="300" t="s">
        <v>150</v>
      </c>
      <c r="E101" s="19" t="s">
        <v>19</v>
      </c>
      <c r="F101" s="301">
        <v>0</v>
      </c>
      <c r="G101" s="40"/>
      <c r="H101" s="46"/>
    </row>
    <row r="102" s="2" customFormat="1" ht="16.8" customHeight="1">
      <c r="A102" s="40"/>
      <c r="B102" s="46"/>
      <c r="C102" s="300" t="s">
        <v>19</v>
      </c>
      <c r="D102" s="300" t="s">
        <v>219</v>
      </c>
      <c r="E102" s="19" t="s">
        <v>19</v>
      </c>
      <c r="F102" s="301">
        <v>0</v>
      </c>
      <c r="G102" s="40"/>
      <c r="H102" s="46"/>
    </row>
    <row r="103" s="2" customFormat="1" ht="16.8" customHeight="1">
      <c r="A103" s="40"/>
      <c r="B103" s="46"/>
      <c r="C103" s="300" t="s">
        <v>19</v>
      </c>
      <c r="D103" s="300" t="s">
        <v>220</v>
      </c>
      <c r="E103" s="19" t="s">
        <v>19</v>
      </c>
      <c r="F103" s="301">
        <v>1.9219999999999999</v>
      </c>
      <c r="G103" s="40"/>
      <c r="H103" s="46"/>
    </row>
    <row r="104" s="2" customFormat="1" ht="16.8" customHeight="1">
      <c r="A104" s="40"/>
      <c r="B104" s="46"/>
      <c r="C104" s="300" t="s">
        <v>19</v>
      </c>
      <c r="D104" s="300" t="s">
        <v>221</v>
      </c>
      <c r="E104" s="19" t="s">
        <v>19</v>
      </c>
      <c r="F104" s="301">
        <v>1.9219999999999999</v>
      </c>
      <c r="G104" s="40"/>
      <c r="H104" s="46"/>
    </row>
    <row r="105" s="2" customFormat="1" ht="16.8" customHeight="1">
      <c r="A105" s="40"/>
      <c r="B105" s="46"/>
      <c r="C105" s="300" t="s">
        <v>19</v>
      </c>
      <c r="D105" s="300" t="s">
        <v>222</v>
      </c>
      <c r="E105" s="19" t="s">
        <v>19</v>
      </c>
      <c r="F105" s="301">
        <v>1.994</v>
      </c>
      <c r="G105" s="40"/>
      <c r="H105" s="46"/>
    </row>
    <row r="106" s="2" customFormat="1" ht="16.8" customHeight="1">
      <c r="A106" s="40"/>
      <c r="B106" s="46"/>
      <c r="C106" s="300" t="s">
        <v>19</v>
      </c>
      <c r="D106" s="300" t="s">
        <v>223</v>
      </c>
      <c r="E106" s="19" t="s">
        <v>19</v>
      </c>
      <c r="F106" s="301">
        <v>1.994</v>
      </c>
      <c r="G106" s="40"/>
      <c r="H106" s="46"/>
    </row>
    <row r="107" s="2" customFormat="1" ht="16.8" customHeight="1">
      <c r="A107" s="40"/>
      <c r="B107" s="46"/>
      <c r="C107" s="300" t="s">
        <v>104</v>
      </c>
      <c r="D107" s="300" t="s">
        <v>159</v>
      </c>
      <c r="E107" s="19" t="s">
        <v>19</v>
      </c>
      <c r="F107" s="301">
        <v>7.8319999999999999</v>
      </c>
      <c r="G107" s="40"/>
      <c r="H107" s="46"/>
    </row>
    <row r="108" s="2" customFormat="1" ht="16.8" customHeight="1">
      <c r="A108" s="40"/>
      <c r="B108" s="46"/>
      <c r="C108" s="302" t="s">
        <v>650</v>
      </c>
      <c r="D108" s="40"/>
      <c r="E108" s="40"/>
      <c r="F108" s="40"/>
      <c r="G108" s="40"/>
      <c r="H108" s="46"/>
    </row>
    <row r="109" s="2" customFormat="1">
      <c r="A109" s="40"/>
      <c r="B109" s="46"/>
      <c r="C109" s="300" t="s">
        <v>214</v>
      </c>
      <c r="D109" s="300" t="s">
        <v>658</v>
      </c>
      <c r="E109" s="19" t="s">
        <v>216</v>
      </c>
      <c r="F109" s="301">
        <v>7.8319999999999999</v>
      </c>
      <c r="G109" s="40"/>
      <c r="H109" s="46"/>
    </row>
    <row r="110" s="2" customFormat="1" ht="16.8" customHeight="1">
      <c r="A110" s="40"/>
      <c r="B110" s="46"/>
      <c r="C110" s="300" t="s">
        <v>225</v>
      </c>
      <c r="D110" s="300" t="s">
        <v>659</v>
      </c>
      <c r="E110" s="19" t="s">
        <v>216</v>
      </c>
      <c r="F110" s="301">
        <v>2.3500000000000001</v>
      </c>
      <c r="G110" s="40"/>
      <c r="H110" s="46"/>
    </row>
    <row r="111" s="2" customFormat="1" ht="16.8" customHeight="1">
      <c r="A111" s="40"/>
      <c r="B111" s="46"/>
      <c r="C111" s="296" t="s">
        <v>96</v>
      </c>
      <c r="D111" s="297" t="s">
        <v>19</v>
      </c>
      <c r="E111" s="298" t="s">
        <v>19</v>
      </c>
      <c r="F111" s="299">
        <v>12.736000000000001</v>
      </c>
      <c r="G111" s="40"/>
      <c r="H111" s="46"/>
    </row>
    <row r="112" s="2" customFormat="1" ht="16.8" customHeight="1">
      <c r="A112" s="40"/>
      <c r="B112" s="46"/>
      <c r="C112" s="300" t="s">
        <v>19</v>
      </c>
      <c r="D112" s="300" t="s">
        <v>150</v>
      </c>
      <c r="E112" s="19" t="s">
        <v>19</v>
      </c>
      <c r="F112" s="301">
        <v>0</v>
      </c>
      <c r="G112" s="40"/>
      <c r="H112" s="46"/>
    </row>
    <row r="113" s="2" customFormat="1" ht="16.8" customHeight="1">
      <c r="A113" s="40"/>
      <c r="B113" s="46"/>
      <c r="C113" s="300" t="s">
        <v>19</v>
      </c>
      <c r="D113" s="300" t="s">
        <v>151</v>
      </c>
      <c r="E113" s="19" t="s">
        <v>19</v>
      </c>
      <c r="F113" s="301">
        <v>0</v>
      </c>
      <c r="G113" s="40"/>
      <c r="H113" s="46"/>
    </row>
    <row r="114" s="2" customFormat="1" ht="16.8" customHeight="1">
      <c r="A114" s="40"/>
      <c r="B114" s="46"/>
      <c r="C114" s="300" t="s">
        <v>19</v>
      </c>
      <c r="D114" s="300" t="s">
        <v>320</v>
      </c>
      <c r="E114" s="19" t="s">
        <v>19</v>
      </c>
      <c r="F114" s="301">
        <v>0</v>
      </c>
      <c r="G114" s="40"/>
      <c r="H114" s="46"/>
    </row>
    <row r="115" s="2" customFormat="1" ht="16.8" customHeight="1">
      <c r="A115" s="40"/>
      <c r="B115" s="46"/>
      <c r="C115" s="300" t="s">
        <v>19</v>
      </c>
      <c r="D115" s="300" t="s">
        <v>321</v>
      </c>
      <c r="E115" s="19" t="s">
        <v>19</v>
      </c>
      <c r="F115" s="301">
        <v>6.9119999999999999</v>
      </c>
      <c r="G115" s="40"/>
      <c r="H115" s="46"/>
    </row>
    <row r="116" s="2" customFormat="1" ht="16.8" customHeight="1">
      <c r="A116" s="40"/>
      <c r="B116" s="46"/>
      <c r="C116" s="300" t="s">
        <v>19</v>
      </c>
      <c r="D116" s="300" t="s">
        <v>322</v>
      </c>
      <c r="E116" s="19" t="s">
        <v>19</v>
      </c>
      <c r="F116" s="301">
        <v>0</v>
      </c>
      <c r="G116" s="40"/>
      <c r="H116" s="46"/>
    </row>
    <row r="117" s="2" customFormat="1" ht="16.8" customHeight="1">
      <c r="A117" s="40"/>
      <c r="B117" s="46"/>
      <c r="C117" s="300" t="s">
        <v>19</v>
      </c>
      <c r="D117" s="300" t="s">
        <v>275</v>
      </c>
      <c r="E117" s="19" t="s">
        <v>19</v>
      </c>
      <c r="F117" s="301">
        <v>0</v>
      </c>
      <c r="G117" s="40"/>
      <c r="H117" s="46"/>
    </row>
    <row r="118" s="2" customFormat="1" ht="16.8" customHeight="1">
      <c r="A118" s="40"/>
      <c r="B118" s="46"/>
      <c r="C118" s="300" t="s">
        <v>19</v>
      </c>
      <c r="D118" s="300" t="s">
        <v>276</v>
      </c>
      <c r="E118" s="19" t="s">
        <v>19</v>
      </c>
      <c r="F118" s="301">
        <v>0</v>
      </c>
      <c r="G118" s="40"/>
      <c r="H118" s="46"/>
    </row>
    <row r="119" s="2" customFormat="1" ht="16.8" customHeight="1">
      <c r="A119" s="40"/>
      <c r="B119" s="46"/>
      <c r="C119" s="300" t="s">
        <v>19</v>
      </c>
      <c r="D119" s="300" t="s">
        <v>323</v>
      </c>
      <c r="E119" s="19" t="s">
        <v>19</v>
      </c>
      <c r="F119" s="301">
        <v>1.0760000000000001</v>
      </c>
      <c r="G119" s="40"/>
      <c r="H119" s="46"/>
    </row>
    <row r="120" s="2" customFormat="1" ht="16.8" customHeight="1">
      <c r="A120" s="40"/>
      <c r="B120" s="46"/>
      <c r="C120" s="300" t="s">
        <v>19</v>
      </c>
      <c r="D120" s="300" t="s">
        <v>278</v>
      </c>
      <c r="E120" s="19" t="s">
        <v>19</v>
      </c>
      <c r="F120" s="301">
        <v>0</v>
      </c>
      <c r="G120" s="40"/>
      <c r="H120" s="46"/>
    </row>
    <row r="121" s="2" customFormat="1" ht="16.8" customHeight="1">
      <c r="A121" s="40"/>
      <c r="B121" s="46"/>
      <c r="C121" s="300" t="s">
        <v>19</v>
      </c>
      <c r="D121" s="300" t="s">
        <v>324</v>
      </c>
      <c r="E121" s="19" t="s">
        <v>19</v>
      </c>
      <c r="F121" s="301">
        <v>1.248</v>
      </c>
      <c r="G121" s="40"/>
      <c r="H121" s="46"/>
    </row>
    <row r="122" s="2" customFormat="1" ht="16.8" customHeight="1">
      <c r="A122" s="40"/>
      <c r="B122" s="46"/>
      <c r="C122" s="300" t="s">
        <v>19</v>
      </c>
      <c r="D122" s="300" t="s">
        <v>280</v>
      </c>
      <c r="E122" s="19" t="s">
        <v>19</v>
      </c>
      <c r="F122" s="301">
        <v>0</v>
      </c>
      <c r="G122" s="40"/>
      <c r="H122" s="46"/>
    </row>
    <row r="123" s="2" customFormat="1" ht="16.8" customHeight="1">
      <c r="A123" s="40"/>
      <c r="B123" s="46"/>
      <c r="C123" s="300" t="s">
        <v>19</v>
      </c>
      <c r="D123" s="300" t="s">
        <v>325</v>
      </c>
      <c r="E123" s="19" t="s">
        <v>19</v>
      </c>
      <c r="F123" s="301">
        <v>3.5</v>
      </c>
      <c r="G123" s="40"/>
      <c r="H123" s="46"/>
    </row>
    <row r="124" s="2" customFormat="1" ht="16.8" customHeight="1">
      <c r="A124" s="40"/>
      <c r="B124" s="46"/>
      <c r="C124" s="300" t="s">
        <v>96</v>
      </c>
      <c r="D124" s="300" t="s">
        <v>159</v>
      </c>
      <c r="E124" s="19" t="s">
        <v>19</v>
      </c>
      <c r="F124" s="301">
        <v>12.736000000000001</v>
      </c>
      <c r="G124" s="40"/>
      <c r="H124" s="46"/>
    </row>
    <row r="125" s="2" customFormat="1" ht="16.8" customHeight="1">
      <c r="A125" s="40"/>
      <c r="B125" s="46"/>
      <c r="C125" s="302" t="s">
        <v>650</v>
      </c>
      <c r="D125" s="40"/>
      <c r="E125" s="40"/>
      <c r="F125" s="40"/>
      <c r="G125" s="40"/>
      <c r="H125" s="46"/>
    </row>
    <row r="126" s="2" customFormat="1" ht="16.8" customHeight="1">
      <c r="A126" s="40"/>
      <c r="B126" s="46"/>
      <c r="C126" s="300" t="s">
        <v>314</v>
      </c>
      <c r="D126" s="300" t="s">
        <v>660</v>
      </c>
      <c r="E126" s="19" t="s">
        <v>216</v>
      </c>
      <c r="F126" s="301">
        <v>12.736000000000001</v>
      </c>
      <c r="G126" s="40"/>
      <c r="H126" s="46"/>
    </row>
    <row r="127" s="2" customFormat="1" ht="16.8" customHeight="1">
      <c r="A127" s="40"/>
      <c r="B127" s="46"/>
      <c r="C127" s="300" t="s">
        <v>326</v>
      </c>
      <c r="D127" s="300" t="s">
        <v>661</v>
      </c>
      <c r="E127" s="19" t="s">
        <v>249</v>
      </c>
      <c r="F127" s="301">
        <v>0.89200000000000002</v>
      </c>
      <c r="G127" s="40"/>
      <c r="H127" s="46"/>
    </row>
    <row r="128" s="2" customFormat="1" ht="16.8" customHeight="1">
      <c r="A128" s="40"/>
      <c r="B128" s="46"/>
      <c r="C128" s="300" t="s">
        <v>333</v>
      </c>
      <c r="D128" s="300" t="s">
        <v>662</v>
      </c>
      <c r="E128" s="19" t="s">
        <v>249</v>
      </c>
      <c r="F128" s="301">
        <v>0.255</v>
      </c>
      <c r="G128" s="40"/>
      <c r="H128" s="46"/>
    </row>
    <row r="129" s="2" customFormat="1" ht="16.8" customHeight="1">
      <c r="A129" s="40"/>
      <c r="B129" s="46"/>
      <c r="C129" s="296" t="s">
        <v>99</v>
      </c>
      <c r="D129" s="297" t="s">
        <v>19</v>
      </c>
      <c r="E129" s="298" t="s">
        <v>19</v>
      </c>
      <c r="F129" s="299">
        <v>8.6929999999999996</v>
      </c>
      <c r="G129" s="40"/>
      <c r="H129" s="46"/>
    </row>
    <row r="130" s="2" customFormat="1" ht="16.8" customHeight="1">
      <c r="A130" s="40"/>
      <c r="B130" s="46"/>
      <c r="C130" s="300" t="s">
        <v>19</v>
      </c>
      <c r="D130" s="300" t="s">
        <v>150</v>
      </c>
      <c r="E130" s="19" t="s">
        <v>19</v>
      </c>
      <c r="F130" s="301">
        <v>0</v>
      </c>
      <c r="G130" s="40"/>
      <c r="H130" s="46"/>
    </row>
    <row r="131" s="2" customFormat="1" ht="16.8" customHeight="1">
      <c r="A131" s="40"/>
      <c r="B131" s="46"/>
      <c r="C131" s="300" t="s">
        <v>19</v>
      </c>
      <c r="D131" s="300" t="s">
        <v>151</v>
      </c>
      <c r="E131" s="19" t="s">
        <v>19</v>
      </c>
      <c r="F131" s="301">
        <v>0</v>
      </c>
      <c r="G131" s="40"/>
      <c r="H131" s="46"/>
    </row>
    <row r="132" s="2" customFormat="1" ht="16.8" customHeight="1">
      <c r="A132" s="40"/>
      <c r="B132" s="46"/>
      <c r="C132" s="300" t="s">
        <v>19</v>
      </c>
      <c r="D132" s="300" t="s">
        <v>344</v>
      </c>
      <c r="E132" s="19" t="s">
        <v>19</v>
      </c>
      <c r="F132" s="301">
        <v>0</v>
      </c>
      <c r="G132" s="40"/>
      <c r="H132" s="46"/>
    </row>
    <row r="133" s="2" customFormat="1" ht="16.8" customHeight="1">
      <c r="A133" s="40"/>
      <c r="B133" s="46"/>
      <c r="C133" s="300" t="s">
        <v>19</v>
      </c>
      <c r="D133" s="300" t="s">
        <v>275</v>
      </c>
      <c r="E133" s="19" t="s">
        <v>19</v>
      </c>
      <c r="F133" s="301">
        <v>0</v>
      </c>
      <c r="G133" s="40"/>
      <c r="H133" s="46"/>
    </row>
    <row r="134" s="2" customFormat="1" ht="16.8" customHeight="1">
      <c r="A134" s="40"/>
      <c r="B134" s="46"/>
      <c r="C134" s="300" t="s">
        <v>19</v>
      </c>
      <c r="D134" s="300" t="s">
        <v>276</v>
      </c>
      <c r="E134" s="19" t="s">
        <v>19</v>
      </c>
      <c r="F134" s="301">
        <v>0</v>
      </c>
      <c r="G134" s="40"/>
      <c r="H134" s="46"/>
    </row>
    <row r="135" s="2" customFormat="1" ht="16.8" customHeight="1">
      <c r="A135" s="40"/>
      <c r="B135" s="46"/>
      <c r="C135" s="300" t="s">
        <v>19</v>
      </c>
      <c r="D135" s="300" t="s">
        <v>345</v>
      </c>
      <c r="E135" s="19" t="s">
        <v>19</v>
      </c>
      <c r="F135" s="301">
        <v>1.857</v>
      </c>
      <c r="G135" s="40"/>
      <c r="H135" s="46"/>
    </row>
    <row r="136" s="2" customFormat="1" ht="16.8" customHeight="1">
      <c r="A136" s="40"/>
      <c r="B136" s="46"/>
      <c r="C136" s="300" t="s">
        <v>19</v>
      </c>
      <c r="D136" s="300" t="s">
        <v>278</v>
      </c>
      <c r="E136" s="19" t="s">
        <v>19</v>
      </c>
      <c r="F136" s="301">
        <v>0</v>
      </c>
      <c r="G136" s="40"/>
      <c r="H136" s="46"/>
    </row>
    <row r="137" s="2" customFormat="1" ht="16.8" customHeight="1">
      <c r="A137" s="40"/>
      <c r="B137" s="46"/>
      <c r="C137" s="300" t="s">
        <v>19</v>
      </c>
      <c r="D137" s="300" t="s">
        <v>346</v>
      </c>
      <c r="E137" s="19" t="s">
        <v>19</v>
      </c>
      <c r="F137" s="301">
        <v>2</v>
      </c>
      <c r="G137" s="40"/>
      <c r="H137" s="46"/>
    </row>
    <row r="138" s="2" customFormat="1" ht="16.8" customHeight="1">
      <c r="A138" s="40"/>
      <c r="B138" s="46"/>
      <c r="C138" s="300" t="s">
        <v>19</v>
      </c>
      <c r="D138" s="300" t="s">
        <v>280</v>
      </c>
      <c r="E138" s="19" t="s">
        <v>19</v>
      </c>
      <c r="F138" s="301">
        <v>0</v>
      </c>
      <c r="G138" s="40"/>
      <c r="H138" s="46"/>
    </row>
    <row r="139" s="2" customFormat="1" ht="16.8" customHeight="1">
      <c r="A139" s="40"/>
      <c r="B139" s="46"/>
      <c r="C139" s="300" t="s">
        <v>19</v>
      </c>
      <c r="D139" s="300" t="s">
        <v>347</v>
      </c>
      <c r="E139" s="19" t="s">
        <v>19</v>
      </c>
      <c r="F139" s="301">
        <v>4.8360000000000003</v>
      </c>
      <c r="G139" s="40"/>
      <c r="H139" s="46"/>
    </row>
    <row r="140" s="2" customFormat="1" ht="16.8" customHeight="1">
      <c r="A140" s="40"/>
      <c r="B140" s="46"/>
      <c r="C140" s="300" t="s">
        <v>99</v>
      </c>
      <c r="D140" s="300" t="s">
        <v>159</v>
      </c>
      <c r="E140" s="19" t="s">
        <v>19</v>
      </c>
      <c r="F140" s="301">
        <v>8.6929999999999996</v>
      </c>
      <c r="G140" s="40"/>
      <c r="H140" s="46"/>
    </row>
    <row r="141" s="2" customFormat="1" ht="16.8" customHeight="1">
      <c r="A141" s="40"/>
      <c r="B141" s="46"/>
      <c r="C141" s="302" t="s">
        <v>650</v>
      </c>
      <c r="D141" s="40"/>
      <c r="E141" s="40"/>
      <c r="F141" s="40"/>
      <c r="G141" s="40"/>
      <c r="H141" s="46"/>
    </row>
    <row r="142" s="2" customFormat="1" ht="16.8" customHeight="1">
      <c r="A142" s="40"/>
      <c r="B142" s="46"/>
      <c r="C142" s="300" t="s">
        <v>340</v>
      </c>
      <c r="D142" s="300" t="s">
        <v>663</v>
      </c>
      <c r="E142" s="19" t="s">
        <v>198</v>
      </c>
      <c r="F142" s="301">
        <v>8.6929999999999996</v>
      </c>
      <c r="G142" s="40"/>
      <c r="H142" s="46"/>
    </row>
    <row r="143" s="2" customFormat="1" ht="16.8" customHeight="1">
      <c r="A143" s="40"/>
      <c r="B143" s="46"/>
      <c r="C143" s="300" t="s">
        <v>349</v>
      </c>
      <c r="D143" s="300" t="s">
        <v>664</v>
      </c>
      <c r="E143" s="19" t="s">
        <v>198</v>
      </c>
      <c r="F143" s="301">
        <v>8.6929999999999996</v>
      </c>
      <c r="G143" s="40"/>
      <c r="H143" s="46"/>
    </row>
    <row r="144" s="2" customFormat="1" ht="16.8" customHeight="1">
      <c r="A144" s="40"/>
      <c r="B144" s="46"/>
      <c r="C144" s="296" t="s">
        <v>102</v>
      </c>
      <c r="D144" s="297" t="s">
        <v>19</v>
      </c>
      <c r="E144" s="298" t="s">
        <v>19</v>
      </c>
      <c r="F144" s="299">
        <v>10.44</v>
      </c>
      <c r="G144" s="40"/>
      <c r="H144" s="46"/>
    </row>
    <row r="145" s="2" customFormat="1" ht="16.8" customHeight="1">
      <c r="A145" s="40"/>
      <c r="B145" s="46"/>
      <c r="C145" s="300" t="s">
        <v>19</v>
      </c>
      <c r="D145" s="300" t="s">
        <v>150</v>
      </c>
      <c r="E145" s="19" t="s">
        <v>19</v>
      </c>
      <c r="F145" s="301">
        <v>0</v>
      </c>
      <c r="G145" s="40"/>
      <c r="H145" s="46"/>
    </row>
    <row r="146" s="2" customFormat="1" ht="16.8" customHeight="1">
      <c r="A146" s="40"/>
      <c r="B146" s="46"/>
      <c r="C146" s="300" t="s">
        <v>19</v>
      </c>
      <c r="D146" s="300" t="s">
        <v>276</v>
      </c>
      <c r="E146" s="19" t="s">
        <v>19</v>
      </c>
      <c r="F146" s="301">
        <v>0</v>
      </c>
      <c r="G146" s="40"/>
      <c r="H146" s="46"/>
    </row>
    <row r="147" s="2" customFormat="1" ht="16.8" customHeight="1">
      <c r="A147" s="40"/>
      <c r="B147" s="46"/>
      <c r="C147" s="300" t="s">
        <v>19</v>
      </c>
      <c r="D147" s="300" t="s">
        <v>383</v>
      </c>
      <c r="E147" s="19" t="s">
        <v>19</v>
      </c>
      <c r="F147" s="301">
        <v>2.1600000000000001</v>
      </c>
      <c r="G147" s="40"/>
      <c r="H147" s="46"/>
    </row>
    <row r="148" s="2" customFormat="1" ht="16.8" customHeight="1">
      <c r="A148" s="40"/>
      <c r="B148" s="46"/>
      <c r="C148" s="300" t="s">
        <v>19</v>
      </c>
      <c r="D148" s="300" t="s">
        <v>278</v>
      </c>
      <c r="E148" s="19" t="s">
        <v>19</v>
      </c>
      <c r="F148" s="301">
        <v>0</v>
      </c>
      <c r="G148" s="40"/>
      <c r="H148" s="46"/>
    </row>
    <row r="149" s="2" customFormat="1" ht="16.8" customHeight="1">
      <c r="A149" s="40"/>
      <c r="B149" s="46"/>
      <c r="C149" s="300" t="s">
        <v>19</v>
      </c>
      <c r="D149" s="300" t="s">
        <v>384</v>
      </c>
      <c r="E149" s="19" t="s">
        <v>19</v>
      </c>
      <c r="F149" s="301">
        <v>2.52</v>
      </c>
      <c r="G149" s="40"/>
      <c r="H149" s="46"/>
    </row>
    <row r="150" s="2" customFormat="1" ht="16.8" customHeight="1">
      <c r="A150" s="40"/>
      <c r="B150" s="46"/>
      <c r="C150" s="300" t="s">
        <v>19</v>
      </c>
      <c r="D150" s="300" t="s">
        <v>280</v>
      </c>
      <c r="E150" s="19" t="s">
        <v>19</v>
      </c>
      <c r="F150" s="301">
        <v>0</v>
      </c>
      <c r="G150" s="40"/>
      <c r="H150" s="46"/>
    </row>
    <row r="151" s="2" customFormat="1" ht="16.8" customHeight="1">
      <c r="A151" s="40"/>
      <c r="B151" s="46"/>
      <c r="C151" s="300" t="s">
        <v>19</v>
      </c>
      <c r="D151" s="300" t="s">
        <v>385</v>
      </c>
      <c r="E151" s="19" t="s">
        <v>19</v>
      </c>
      <c r="F151" s="301">
        <v>5.7599999999999998</v>
      </c>
      <c r="G151" s="40"/>
      <c r="H151" s="46"/>
    </row>
    <row r="152" s="2" customFormat="1" ht="16.8" customHeight="1">
      <c r="A152" s="40"/>
      <c r="B152" s="46"/>
      <c r="C152" s="300" t="s">
        <v>102</v>
      </c>
      <c r="D152" s="300" t="s">
        <v>159</v>
      </c>
      <c r="E152" s="19" t="s">
        <v>19</v>
      </c>
      <c r="F152" s="301">
        <v>10.44</v>
      </c>
      <c r="G152" s="40"/>
      <c r="H152" s="46"/>
    </row>
    <row r="153" s="2" customFormat="1" ht="16.8" customHeight="1">
      <c r="A153" s="40"/>
      <c r="B153" s="46"/>
      <c r="C153" s="302" t="s">
        <v>650</v>
      </c>
      <c r="D153" s="40"/>
      <c r="E153" s="40"/>
      <c r="F153" s="40"/>
      <c r="G153" s="40"/>
      <c r="H153" s="46"/>
    </row>
    <row r="154" s="2" customFormat="1" ht="16.8" customHeight="1">
      <c r="A154" s="40"/>
      <c r="B154" s="46"/>
      <c r="C154" s="300" t="s">
        <v>379</v>
      </c>
      <c r="D154" s="300" t="s">
        <v>665</v>
      </c>
      <c r="E154" s="19" t="s">
        <v>198</v>
      </c>
      <c r="F154" s="301">
        <v>10.44</v>
      </c>
      <c r="G154" s="40"/>
      <c r="H154" s="46"/>
    </row>
    <row r="155" s="2" customFormat="1" ht="16.8" customHeight="1">
      <c r="A155" s="40"/>
      <c r="B155" s="46"/>
      <c r="C155" s="300" t="s">
        <v>387</v>
      </c>
      <c r="D155" s="300" t="s">
        <v>666</v>
      </c>
      <c r="E155" s="19" t="s">
        <v>198</v>
      </c>
      <c r="F155" s="301">
        <v>10.44</v>
      </c>
      <c r="G155" s="40"/>
      <c r="H155" s="46"/>
    </row>
    <row r="156" s="2" customFormat="1" ht="16.8" customHeight="1">
      <c r="A156" s="40"/>
      <c r="B156" s="46"/>
      <c r="C156" s="296" t="s">
        <v>106</v>
      </c>
      <c r="D156" s="297" t="s">
        <v>19</v>
      </c>
      <c r="E156" s="298" t="s">
        <v>19</v>
      </c>
      <c r="F156" s="299">
        <v>54.329999999999998</v>
      </c>
      <c r="G156" s="40"/>
      <c r="H156" s="46"/>
    </row>
    <row r="157" s="2" customFormat="1" ht="16.8" customHeight="1">
      <c r="A157" s="40"/>
      <c r="B157" s="46"/>
      <c r="C157" s="300" t="s">
        <v>19</v>
      </c>
      <c r="D157" s="300" t="s">
        <v>544</v>
      </c>
      <c r="E157" s="19" t="s">
        <v>19</v>
      </c>
      <c r="F157" s="301">
        <v>0</v>
      </c>
      <c r="G157" s="40"/>
      <c r="H157" s="46"/>
    </row>
    <row r="158" s="2" customFormat="1" ht="16.8" customHeight="1">
      <c r="A158" s="40"/>
      <c r="B158" s="46"/>
      <c r="C158" s="300" t="s">
        <v>19</v>
      </c>
      <c r="D158" s="300" t="s">
        <v>291</v>
      </c>
      <c r="E158" s="19" t="s">
        <v>19</v>
      </c>
      <c r="F158" s="301">
        <v>0</v>
      </c>
      <c r="G158" s="40"/>
      <c r="H158" s="46"/>
    </row>
    <row r="159" s="2" customFormat="1" ht="16.8" customHeight="1">
      <c r="A159" s="40"/>
      <c r="B159" s="46"/>
      <c r="C159" s="300" t="s">
        <v>19</v>
      </c>
      <c r="D159" s="300" t="s">
        <v>545</v>
      </c>
      <c r="E159" s="19" t="s">
        <v>19</v>
      </c>
      <c r="F159" s="301">
        <v>14.970000000000001</v>
      </c>
      <c r="G159" s="40"/>
      <c r="H159" s="46"/>
    </row>
    <row r="160" s="2" customFormat="1" ht="16.8" customHeight="1">
      <c r="A160" s="40"/>
      <c r="B160" s="46"/>
      <c r="C160" s="300" t="s">
        <v>19</v>
      </c>
      <c r="D160" s="300" t="s">
        <v>292</v>
      </c>
      <c r="E160" s="19" t="s">
        <v>19</v>
      </c>
      <c r="F160" s="301">
        <v>0</v>
      </c>
      <c r="G160" s="40"/>
      <c r="H160" s="46"/>
    </row>
    <row r="161" s="2" customFormat="1" ht="16.8" customHeight="1">
      <c r="A161" s="40"/>
      <c r="B161" s="46"/>
      <c r="C161" s="300" t="s">
        <v>19</v>
      </c>
      <c r="D161" s="300" t="s">
        <v>546</v>
      </c>
      <c r="E161" s="19" t="s">
        <v>19</v>
      </c>
      <c r="F161" s="301">
        <v>4.9850000000000003</v>
      </c>
      <c r="G161" s="40"/>
      <c r="H161" s="46"/>
    </row>
    <row r="162" s="2" customFormat="1" ht="16.8" customHeight="1">
      <c r="A162" s="40"/>
      <c r="B162" s="46"/>
      <c r="C162" s="300" t="s">
        <v>19</v>
      </c>
      <c r="D162" s="300" t="s">
        <v>293</v>
      </c>
      <c r="E162" s="19" t="s">
        <v>19</v>
      </c>
      <c r="F162" s="301">
        <v>0</v>
      </c>
      <c r="G162" s="40"/>
      <c r="H162" s="46"/>
    </row>
    <row r="163" s="2" customFormat="1" ht="16.8" customHeight="1">
      <c r="A163" s="40"/>
      <c r="B163" s="46"/>
      <c r="C163" s="300" t="s">
        <v>19</v>
      </c>
      <c r="D163" s="300" t="s">
        <v>547</v>
      </c>
      <c r="E163" s="19" t="s">
        <v>19</v>
      </c>
      <c r="F163" s="301">
        <v>10.050000000000001</v>
      </c>
      <c r="G163" s="40"/>
      <c r="H163" s="46"/>
    </row>
    <row r="164" s="2" customFormat="1" ht="16.8" customHeight="1">
      <c r="A164" s="40"/>
      <c r="B164" s="46"/>
      <c r="C164" s="300" t="s">
        <v>19</v>
      </c>
      <c r="D164" s="300" t="s">
        <v>295</v>
      </c>
      <c r="E164" s="19" t="s">
        <v>19</v>
      </c>
      <c r="F164" s="301">
        <v>0</v>
      </c>
      <c r="G164" s="40"/>
      <c r="H164" s="46"/>
    </row>
    <row r="165" s="2" customFormat="1" ht="16.8" customHeight="1">
      <c r="A165" s="40"/>
      <c r="B165" s="46"/>
      <c r="C165" s="300" t="s">
        <v>19</v>
      </c>
      <c r="D165" s="300" t="s">
        <v>548</v>
      </c>
      <c r="E165" s="19" t="s">
        <v>19</v>
      </c>
      <c r="F165" s="301">
        <v>9.4299999999999997</v>
      </c>
      <c r="G165" s="40"/>
      <c r="H165" s="46"/>
    </row>
    <row r="166" s="2" customFormat="1" ht="16.8" customHeight="1">
      <c r="A166" s="40"/>
      <c r="B166" s="46"/>
      <c r="C166" s="300" t="s">
        <v>19</v>
      </c>
      <c r="D166" s="300" t="s">
        <v>296</v>
      </c>
      <c r="E166" s="19" t="s">
        <v>19</v>
      </c>
      <c r="F166" s="301">
        <v>0</v>
      </c>
      <c r="G166" s="40"/>
      <c r="H166" s="46"/>
    </row>
    <row r="167" s="2" customFormat="1" ht="16.8" customHeight="1">
      <c r="A167" s="40"/>
      <c r="B167" s="46"/>
      <c r="C167" s="300" t="s">
        <v>19</v>
      </c>
      <c r="D167" s="300" t="s">
        <v>549</v>
      </c>
      <c r="E167" s="19" t="s">
        <v>19</v>
      </c>
      <c r="F167" s="301">
        <v>8.0099999999999998</v>
      </c>
      <c r="G167" s="40"/>
      <c r="H167" s="46"/>
    </row>
    <row r="168" s="2" customFormat="1" ht="16.8" customHeight="1">
      <c r="A168" s="40"/>
      <c r="B168" s="46"/>
      <c r="C168" s="300" t="s">
        <v>19</v>
      </c>
      <c r="D168" s="300" t="s">
        <v>297</v>
      </c>
      <c r="E168" s="19" t="s">
        <v>19</v>
      </c>
      <c r="F168" s="301">
        <v>0</v>
      </c>
      <c r="G168" s="40"/>
      <c r="H168" s="46"/>
    </row>
    <row r="169" s="2" customFormat="1" ht="16.8" customHeight="1">
      <c r="A169" s="40"/>
      <c r="B169" s="46"/>
      <c r="C169" s="300" t="s">
        <v>19</v>
      </c>
      <c r="D169" s="300" t="s">
        <v>550</v>
      </c>
      <c r="E169" s="19" t="s">
        <v>19</v>
      </c>
      <c r="F169" s="301">
        <v>6.8849999999999998</v>
      </c>
      <c r="G169" s="40"/>
      <c r="H169" s="46"/>
    </row>
    <row r="170" s="2" customFormat="1" ht="16.8" customHeight="1">
      <c r="A170" s="40"/>
      <c r="B170" s="46"/>
      <c r="C170" s="300" t="s">
        <v>106</v>
      </c>
      <c r="D170" s="300" t="s">
        <v>159</v>
      </c>
      <c r="E170" s="19" t="s">
        <v>19</v>
      </c>
      <c r="F170" s="301">
        <v>54.329999999999998</v>
      </c>
      <c r="G170" s="40"/>
      <c r="H170" s="46"/>
    </row>
    <row r="171" s="2" customFormat="1" ht="16.8" customHeight="1">
      <c r="A171" s="40"/>
      <c r="B171" s="46"/>
      <c r="C171" s="302" t="s">
        <v>650</v>
      </c>
      <c r="D171" s="40"/>
      <c r="E171" s="40"/>
      <c r="F171" s="40"/>
      <c r="G171" s="40"/>
      <c r="H171" s="46"/>
    </row>
    <row r="172" s="2" customFormat="1" ht="16.8" customHeight="1">
      <c r="A172" s="40"/>
      <c r="B172" s="46"/>
      <c r="C172" s="300" t="s">
        <v>540</v>
      </c>
      <c r="D172" s="300" t="s">
        <v>667</v>
      </c>
      <c r="E172" s="19" t="s">
        <v>356</v>
      </c>
      <c r="F172" s="301">
        <v>54.329999999999998</v>
      </c>
      <c r="G172" s="40"/>
      <c r="H172" s="46"/>
    </row>
    <row r="173" s="2" customFormat="1">
      <c r="A173" s="40"/>
      <c r="B173" s="46"/>
      <c r="C173" s="300" t="s">
        <v>585</v>
      </c>
      <c r="D173" s="300" t="s">
        <v>586</v>
      </c>
      <c r="E173" s="19" t="s">
        <v>198</v>
      </c>
      <c r="F173" s="301">
        <v>55.226999999999997</v>
      </c>
      <c r="G173" s="40"/>
      <c r="H173" s="46"/>
    </row>
    <row r="174" s="2" customFormat="1" ht="7.44" customHeight="1">
      <c r="A174" s="40"/>
      <c r="B174" s="159"/>
      <c r="C174" s="160"/>
      <c r="D174" s="160"/>
      <c r="E174" s="160"/>
      <c r="F174" s="160"/>
      <c r="G174" s="160"/>
      <c r="H174" s="46"/>
    </row>
    <row r="175" s="2" customFormat="1">
      <c r="A175" s="40"/>
      <c r="B175" s="40"/>
      <c r="C175" s="40"/>
      <c r="D175" s="40"/>
      <c r="E175" s="40"/>
      <c r="F175" s="40"/>
      <c r="G175" s="40"/>
      <c r="H175" s="40"/>
    </row>
  </sheetData>
  <sheetProtection sheet="1" formatColumns="0" formatRows="0" objects="1" scenarios="1" spinCount="100000" saltValue="W2lTseMdkuqnpo4aXrduzHRJGeKalhsE/hmUMsneWR+MO+IJDgghbo4NF0YvjQ1o3GrlxjnEe1lkbaoQgU+yQA==" hashValue="gApPe6oQVxPe0IcyibwgRALFMBXMD5yqlhGYVN6sjsUM16C7vEJYqBCgTwsjZ12Cww1s5d6gAVpluryjqn/o+w==" algorithmName="SHA-512" password="CC3D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668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669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670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671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672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673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674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675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676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677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678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78</v>
      </c>
      <c r="F18" s="314" t="s">
        <v>679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680</v>
      </c>
      <c r="F19" s="314" t="s">
        <v>681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682</v>
      </c>
      <c r="F20" s="314" t="s">
        <v>683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684</v>
      </c>
      <c r="F21" s="314" t="s">
        <v>685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81</v>
      </c>
      <c r="F22" s="314" t="s">
        <v>686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687</v>
      </c>
      <c r="F23" s="314" t="s">
        <v>688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689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690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691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692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693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694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695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696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697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127</v>
      </c>
      <c r="F36" s="314"/>
      <c r="G36" s="314" t="s">
        <v>698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699</v>
      </c>
      <c r="F37" s="314"/>
      <c r="G37" s="314" t="s">
        <v>700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53</v>
      </c>
      <c r="F38" s="314"/>
      <c r="G38" s="314" t="s">
        <v>701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54</v>
      </c>
      <c r="F39" s="314"/>
      <c r="G39" s="314" t="s">
        <v>702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128</v>
      </c>
      <c r="F40" s="314"/>
      <c r="G40" s="314" t="s">
        <v>703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129</v>
      </c>
      <c r="F41" s="314"/>
      <c r="G41" s="314" t="s">
        <v>704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705</v>
      </c>
      <c r="F42" s="314"/>
      <c r="G42" s="314" t="s">
        <v>706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707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708</v>
      </c>
      <c r="F44" s="314"/>
      <c r="G44" s="314" t="s">
        <v>709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131</v>
      </c>
      <c r="F45" s="314"/>
      <c r="G45" s="314" t="s">
        <v>710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711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712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713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714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715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716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717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718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719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720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721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722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723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724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725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726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727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728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729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730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731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732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733</v>
      </c>
      <c r="D76" s="332"/>
      <c r="E76" s="332"/>
      <c r="F76" s="332" t="s">
        <v>734</v>
      </c>
      <c r="G76" s="333"/>
      <c r="H76" s="332" t="s">
        <v>54</v>
      </c>
      <c r="I76" s="332" t="s">
        <v>57</v>
      </c>
      <c r="J76" s="332" t="s">
        <v>735</v>
      </c>
      <c r="K76" s="331"/>
    </row>
    <row r="77" s="1" customFormat="1" ht="17.25" customHeight="1">
      <c r="B77" s="329"/>
      <c r="C77" s="334" t="s">
        <v>736</v>
      </c>
      <c r="D77" s="334"/>
      <c r="E77" s="334"/>
      <c r="F77" s="335" t="s">
        <v>737</v>
      </c>
      <c r="G77" s="336"/>
      <c r="H77" s="334"/>
      <c r="I77" s="334"/>
      <c r="J77" s="334" t="s">
        <v>738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53</v>
      </c>
      <c r="D79" s="339"/>
      <c r="E79" s="339"/>
      <c r="F79" s="340" t="s">
        <v>739</v>
      </c>
      <c r="G79" s="341"/>
      <c r="H79" s="317" t="s">
        <v>740</v>
      </c>
      <c r="I79" s="317" t="s">
        <v>741</v>
      </c>
      <c r="J79" s="317">
        <v>20</v>
      </c>
      <c r="K79" s="331"/>
    </row>
    <row r="80" s="1" customFormat="1" ht="15" customHeight="1">
      <c r="B80" s="329"/>
      <c r="C80" s="317" t="s">
        <v>742</v>
      </c>
      <c r="D80" s="317"/>
      <c r="E80" s="317"/>
      <c r="F80" s="340" t="s">
        <v>739</v>
      </c>
      <c r="G80" s="341"/>
      <c r="H80" s="317" t="s">
        <v>743</v>
      </c>
      <c r="I80" s="317" t="s">
        <v>741</v>
      </c>
      <c r="J80" s="317">
        <v>120</v>
      </c>
      <c r="K80" s="331"/>
    </row>
    <row r="81" s="1" customFormat="1" ht="15" customHeight="1">
      <c r="B81" s="342"/>
      <c r="C81" s="317" t="s">
        <v>744</v>
      </c>
      <c r="D81" s="317"/>
      <c r="E81" s="317"/>
      <c r="F81" s="340" t="s">
        <v>745</v>
      </c>
      <c r="G81" s="341"/>
      <c r="H81" s="317" t="s">
        <v>746</v>
      </c>
      <c r="I81" s="317" t="s">
        <v>741</v>
      </c>
      <c r="J81" s="317">
        <v>50</v>
      </c>
      <c r="K81" s="331"/>
    </row>
    <row r="82" s="1" customFormat="1" ht="15" customHeight="1">
      <c r="B82" s="342"/>
      <c r="C82" s="317" t="s">
        <v>747</v>
      </c>
      <c r="D82" s="317"/>
      <c r="E82" s="317"/>
      <c r="F82" s="340" t="s">
        <v>739</v>
      </c>
      <c r="G82" s="341"/>
      <c r="H82" s="317" t="s">
        <v>748</v>
      </c>
      <c r="I82" s="317" t="s">
        <v>749</v>
      </c>
      <c r="J82" s="317"/>
      <c r="K82" s="331"/>
    </row>
    <row r="83" s="1" customFormat="1" ht="15" customHeight="1">
      <c r="B83" s="342"/>
      <c r="C83" s="343" t="s">
        <v>750</v>
      </c>
      <c r="D83" s="343"/>
      <c r="E83" s="343"/>
      <c r="F83" s="344" t="s">
        <v>745</v>
      </c>
      <c r="G83" s="343"/>
      <c r="H83" s="343" t="s">
        <v>751</v>
      </c>
      <c r="I83" s="343" t="s">
        <v>741</v>
      </c>
      <c r="J83" s="343">
        <v>15</v>
      </c>
      <c r="K83" s="331"/>
    </row>
    <row r="84" s="1" customFormat="1" ht="15" customHeight="1">
      <c r="B84" s="342"/>
      <c r="C84" s="343" t="s">
        <v>752</v>
      </c>
      <c r="D84" s="343"/>
      <c r="E84" s="343"/>
      <c r="F84" s="344" t="s">
        <v>745</v>
      </c>
      <c r="G84" s="343"/>
      <c r="H84" s="343" t="s">
        <v>753</v>
      </c>
      <c r="I84" s="343" t="s">
        <v>741</v>
      </c>
      <c r="J84" s="343">
        <v>15</v>
      </c>
      <c r="K84" s="331"/>
    </row>
    <row r="85" s="1" customFormat="1" ht="15" customHeight="1">
      <c r="B85" s="342"/>
      <c r="C85" s="343" t="s">
        <v>754</v>
      </c>
      <c r="D85" s="343"/>
      <c r="E85" s="343"/>
      <c r="F85" s="344" t="s">
        <v>745</v>
      </c>
      <c r="G85" s="343"/>
      <c r="H85" s="343" t="s">
        <v>755</v>
      </c>
      <c r="I85" s="343" t="s">
        <v>741</v>
      </c>
      <c r="J85" s="343">
        <v>20</v>
      </c>
      <c r="K85" s="331"/>
    </row>
    <row r="86" s="1" customFormat="1" ht="15" customHeight="1">
      <c r="B86" s="342"/>
      <c r="C86" s="343" t="s">
        <v>756</v>
      </c>
      <c r="D86" s="343"/>
      <c r="E86" s="343"/>
      <c r="F86" s="344" t="s">
        <v>745</v>
      </c>
      <c r="G86" s="343"/>
      <c r="H86" s="343" t="s">
        <v>757</v>
      </c>
      <c r="I86" s="343" t="s">
        <v>741</v>
      </c>
      <c r="J86" s="343">
        <v>20</v>
      </c>
      <c r="K86" s="331"/>
    </row>
    <row r="87" s="1" customFormat="1" ht="15" customHeight="1">
      <c r="B87" s="342"/>
      <c r="C87" s="317" t="s">
        <v>758</v>
      </c>
      <c r="D87" s="317"/>
      <c r="E87" s="317"/>
      <c r="F87" s="340" t="s">
        <v>745</v>
      </c>
      <c r="G87" s="341"/>
      <c r="H87" s="317" t="s">
        <v>759</v>
      </c>
      <c r="I87" s="317" t="s">
        <v>741</v>
      </c>
      <c r="J87" s="317">
        <v>50</v>
      </c>
      <c r="K87" s="331"/>
    </row>
    <row r="88" s="1" customFormat="1" ht="15" customHeight="1">
      <c r="B88" s="342"/>
      <c r="C88" s="317" t="s">
        <v>760</v>
      </c>
      <c r="D88" s="317"/>
      <c r="E88" s="317"/>
      <c r="F88" s="340" t="s">
        <v>745</v>
      </c>
      <c r="G88" s="341"/>
      <c r="H88" s="317" t="s">
        <v>761</v>
      </c>
      <c r="I88" s="317" t="s">
        <v>741</v>
      </c>
      <c r="J88" s="317">
        <v>20</v>
      </c>
      <c r="K88" s="331"/>
    </row>
    <row r="89" s="1" customFormat="1" ht="15" customHeight="1">
      <c r="B89" s="342"/>
      <c r="C89" s="317" t="s">
        <v>762</v>
      </c>
      <c r="D89" s="317"/>
      <c r="E89" s="317"/>
      <c r="F89" s="340" t="s">
        <v>745</v>
      </c>
      <c r="G89" s="341"/>
      <c r="H89" s="317" t="s">
        <v>763</v>
      </c>
      <c r="I89" s="317" t="s">
        <v>741</v>
      </c>
      <c r="J89" s="317">
        <v>20</v>
      </c>
      <c r="K89" s="331"/>
    </row>
    <row r="90" s="1" customFormat="1" ht="15" customHeight="1">
      <c r="B90" s="342"/>
      <c r="C90" s="317" t="s">
        <v>764</v>
      </c>
      <c r="D90" s="317"/>
      <c r="E90" s="317"/>
      <c r="F90" s="340" t="s">
        <v>745</v>
      </c>
      <c r="G90" s="341"/>
      <c r="H90" s="317" t="s">
        <v>765</v>
      </c>
      <c r="I90" s="317" t="s">
        <v>741</v>
      </c>
      <c r="J90" s="317">
        <v>50</v>
      </c>
      <c r="K90" s="331"/>
    </row>
    <row r="91" s="1" customFormat="1" ht="15" customHeight="1">
      <c r="B91" s="342"/>
      <c r="C91" s="317" t="s">
        <v>766</v>
      </c>
      <c r="D91" s="317"/>
      <c r="E91" s="317"/>
      <c r="F91" s="340" t="s">
        <v>745</v>
      </c>
      <c r="G91" s="341"/>
      <c r="H91" s="317" t="s">
        <v>766</v>
      </c>
      <c r="I91" s="317" t="s">
        <v>741</v>
      </c>
      <c r="J91" s="317">
        <v>50</v>
      </c>
      <c r="K91" s="331"/>
    </row>
    <row r="92" s="1" customFormat="1" ht="15" customHeight="1">
      <c r="B92" s="342"/>
      <c r="C92" s="317" t="s">
        <v>767</v>
      </c>
      <c r="D92" s="317"/>
      <c r="E92" s="317"/>
      <c r="F92" s="340" t="s">
        <v>745</v>
      </c>
      <c r="G92" s="341"/>
      <c r="H92" s="317" t="s">
        <v>768</v>
      </c>
      <c r="I92" s="317" t="s">
        <v>741</v>
      </c>
      <c r="J92" s="317">
        <v>255</v>
      </c>
      <c r="K92" s="331"/>
    </row>
    <row r="93" s="1" customFormat="1" ht="15" customHeight="1">
      <c r="B93" s="342"/>
      <c r="C93" s="317" t="s">
        <v>769</v>
      </c>
      <c r="D93" s="317"/>
      <c r="E93" s="317"/>
      <c r="F93" s="340" t="s">
        <v>739</v>
      </c>
      <c r="G93" s="341"/>
      <c r="H93" s="317" t="s">
        <v>770</v>
      </c>
      <c r="I93" s="317" t="s">
        <v>771</v>
      </c>
      <c r="J93" s="317"/>
      <c r="K93" s="331"/>
    </row>
    <row r="94" s="1" customFormat="1" ht="15" customHeight="1">
      <c r="B94" s="342"/>
      <c r="C94" s="317" t="s">
        <v>772</v>
      </c>
      <c r="D94" s="317"/>
      <c r="E94" s="317"/>
      <c r="F94" s="340" t="s">
        <v>739</v>
      </c>
      <c r="G94" s="341"/>
      <c r="H94" s="317" t="s">
        <v>773</v>
      </c>
      <c r="I94" s="317" t="s">
        <v>774</v>
      </c>
      <c r="J94" s="317"/>
      <c r="K94" s="331"/>
    </row>
    <row r="95" s="1" customFormat="1" ht="15" customHeight="1">
      <c r="B95" s="342"/>
      <c r="C95" s="317" t="s">
        <v>775</v>
      </c>
      <c r="D95" s="317"/>
      <c r="E95" s="317"/>
      <c r="F95" s="340" t="s">
        <v>739</v>
      </c>
      <c r="G95" s="341"/>
      <c r="H95" s="317" t="s">
        <v>775</v>
      </c>
      <c r="I95" s="317" t="s">
        <v>774</v>
      </c>
      <c r="J95" s="317"/>
      <c r="K95" s="331"/>
    </row>
    <row r="96" s="1" customFormat="1" ht="15" customHeight="1">
      <c r="B96" s="342"/>
      <c r="C96" s="317" t="s">
        <v>38</v>
      </c>
      <c r="D96" s="317"/>
      <c r="E96" s="317"/>
      <c r="F96" s="340" t="s">
        <v>739</v>
      </c>
      <c r="G96" s="341"/>
      <c r="H96" s="317" t="s">
        <v>776</v>
      </c>
      <c r="I96" s="317" t="s">
        <v>774</v>
      </c>
      <c r="J96" s="317"/>
      <c r="K96" s="331"/>
    </row>
    <row r="97" s="1" customFormat="1" ht="15" customHeight="1">
      <c r="B97" s="342"/>
      <c r="C97" s="317" t="s">
        <v>48</v>
      </c>
      <c r="D97" s="317"/>
      <c r="E97" s="317"/>
      <c r="F97" s="340" t="s">
        <v>739</v>
      </c>
      <c r="G97" s="341"/>
      <c r="H97" s="317" t="s">
        <v>777</v>
      </c>
      <c r="I97" s="317" t="s">
        <v>774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778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733</v>
      </c>
      <c r="D103" s="332"/>
      <c r="E103" s="332"/>
      <c r="F103" s="332" t="s">
        <v>734</v>
      </c>
      <c r="G103" s="333"/>
      <c r="H103" s="332" t="s">
        <v>54</v>
      </c>
      <c r="I103" s="332" t="s">
        <v>57</v>
      </c>
      <c r="J103" s="332" t="s">
        <v>735</v>
      </c>
      <c r="K103" s="331"/>
    </row>
    <row r="104" s="1" customFormat="1" ht="17.25" customHeight="1">
      <c r="B104" s="329"/>
      <c r="C104" s="334" t="s">
        <v>736</v>
      </c>
      <c r="D104" s="334"/>
      <c r="E104" s="334"/>
      <c r="F104" s="335" t="s">
        <v>737</v>
      </c>
      <c r="G104" s="336"/>
      <c r="H104" s="334"/>
      <c r="I104" s="334"/>
      <c r="J104" s="334" t="s">
        <v>738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53</v>
      </c>
      <c r="D106" s="339"/>
      <c r="E106" s="339"/>
      <c r="F106" s="340" t="s">
        <v>739</v>
      </c>
      <c r="G106" s="317"/>
      <c r="H106" s="317" t="s">
        <v>779</v>
      </c>
      <c r="I106" s="317" t="s">
        <v>741</v>
      </c>
      <c r="J106" s="317">
        <v>20</v>
      </c>
      <c r="K106" s="331"/>
    </row>
    <row r="107" s="1" customFormat="1" ht="15" customHeight="1">
      <c r="B107" s="329"/>
      <c r="C107" s="317" t="s">
        <v>742</v>
      </c>
      <c r="D107" s="317"/>
      <c r="E107" s="317"/>
      <c r="F107" s="340" t="s">
        <v>739</v>
      </c>
      <c r="G107" s="317"/>
      <c r="H107" s="317" t="s">
        <v>779</v>
      </c>
      <c r="I107" s="317" t="s">
        <v>741</v>
      </c>
      <c r="J107" s="317">
        <v>120</v>
      </c>
      <c r="K107" s="331"/>
    </row>
    <row r="108" s="1" customFormat="1" ht="15" customHeight="1">
      <c r="B108" s="342"/>
      <c r="C108" s="317" t="s">
        <v>744</v>
      </c>
      <c r="D108" s="317"/>
      <c r="E108" s="317"/>
      <c r="F108" s="340" t="s">
        <v>745</v>
      </c>
      <c r="G108" s="317"/>
      <c r="H108" s="317" t="s">
        <v>779</v>
      </c>
      <c r="I108" s="317" t="s">
        <v>741</v>
      </c>
      <c r="J108" s="317">
        <v>50</v>
      </c>
      <c r="K108" s="331"/>
    </row>
    <row r="109" s="1" customFormat="1" ht="15" customHeight="1">
      <c r="B109" s="342"/>
      <c r="C109" s="317" t="s">
        <v>747</v>
      </c>
      <c r="D109" s="317"/>
      <c r="E109" s="317"/>
      <c r="F109" s="340" t="s">
        <v>739</v>
      </c>
      <c r="G109" s="317"/>
      <c r="H109" s="317" t="s">
        <v>779</v>
      </c>
      <c r="I109" s="317" t="s">
        <v>749</v>
      </c>
      <c r="J109" s="317"/>
      <c r="K109" s="331"/>
    </row>
    <row r="110" s="1" customFormat="1" ht="15" customHeight="1">
      <c r="B110" s="342"/>
      <c r="C110" s="317" t="s">
        <v>758</v>
      </c>
      <c r="D110" s="317"/>
      <c r="E110" s="317"/>
      <c r="F110" s="340" t="s">
        <v>745</v>
      </c>
      <c r="G110" s="317"/>
      <c r="H110" s="317" t="s">
        <v>779</v>
      </c>
      <c r="I110" s="317" t="s">
        <v>741</v>
      </c>
      <c r="J110" s="317">
        <v>50</v>
      </c>
      <c r="K110" s="331"/>
    </row>
    <row r="111" s="1" customFormat="1" ht="15" customHeight="1">
      <c r="B111" s="342"/>
      <c r="C111" s="317" t="s">
        <v>766</v>
      </c>
      <c r="D111" s="317"/>
      <c r="E111" s="317"/>
      <c r="F111" s="340" t="s">
        <v>745</v>
      </c>
      <c r="G111" s="317"/>
      <c r="H111" s="317" t="s">
        <v>779</v>
      </c>
      <c r="I111" s="317" t="s">
        <v>741</v>
      </c>
      <c r="J111" s="317">
        <v>50</v>
      </c>
      <c r="K111" s="331"/>
    </row>
    <row r="112" s="1" customFormat="1" ht="15" customHeight="1">
      <c r="B112" s="342"/>
      <c r="C112" s="317" t="s">
        <v>764</v>
      </c>
      <c r="D112" s="317"/>
      <c r="E112" s="317"/>
      <c r="F112" s="340" t="s">
        <v>745</v>
      </c>
      <c r="G112" s="317"/>
      <c r="H112" s="317" t="s">
        <v>779</v>
      </c>
      <c r="I112" s="317" t="s">
        <v>741</v>
      </c>
      <c r="J112" s="317">
        <v>50</v>
      </c>
      <c r="K112" s="331"/>
    </row>
    <row r="113" s="1" customFormat="1" ht="15" customHeight="1">
      <c r="B113" s="342"/>
      <c r="C113" s="317" t="s">
        <v>53</v>
      </c>
      <c r="D113" s="317"/>
      <c r="E113" s="317"/>
      <c r="F113" s="340" t="s">
        <v>739</v>
      </c>
      <c r="G113" s="317"/>
      <c r="H113" s="317" t="s">
        <v>780</v>
      </c>
      <c r="I113" s="317" t="s">
        <v>741</v>
      </c>
      <c r="J113" s="317">
        <v>20</v>
      </c>
      <c r="K113" s="331"/>
    </row>
    <row r="114" s="1" customFormat="1" ht="15" customHeight="1">
      <c r="B114" s="342"/>
      <c r="C114" s="317" t="s">
        <v>781</v>
      </c>
      <c r="D114" s="317"/>
      <c r="E114" s="317"/>
      <c r="F114" s="340" t="s">
        <v>739</v>
      </c>
      <c r="G114" s="317"/>
      <c r="H114" s="317" t="s">
        <v>782</v>
      </c>
      <c r="I114" s="317" t="s">
        <v>741</v>
      </c>
      <c r="J114" s="317">
        <v>120</v>
      </c>
      <c r="K114" s="331"/>
    </row>
    <row r="115" s="1" customFormat="1" ht="15" customHeight="1">
      <c r="B115" s="342"/>
      <c r="C115" s="317" t="s">
        <v>38</v>
      </c>
      <c r="D115" s="317"/>
      <c r="E115" s="317"/>
      <c r="F115" s="340" t="s">
        <v>739</v>
      </c>
      <c r="G115" s="317"/>
      <c r="H115" s="317" t="s">
        <v>783</v>
      </c>
      <c r="I115" s="317" t="s">
        <v>774</v>
      </c>
      <c r="J115" s="317"/>
      <c r="K115" s="331"/>
    </row>
    <row r="116" s="1" customFormat="1" ht="15" customHeight="1">
      <c r="B116" s="342"/>
      <c r="C116" s="317" t="s">
        <v>48</v>
      </c>
      <c r="D116" s="317"/>
      <c r="E116" s="317"/>
      <c r="F116" s="340" t="s">
        <v>739</v>
      </c>
      <c r="G116" s="317"/>
      <c r="H116" s="317" t="s">
        <v>784</v>
      </c>
      <c r="I116" s="317" t="s">
        <v>774</v>
      </c>
      <c r="J116" s="317"/>
      <c r="K116" s="331"/>
    </row>
    <row r="117" s="1" customFormat="1" ht="15" customHeight="1">
      <c r="B117" s="342"/>
      <c r="C117" s="317" t="s">
        <v>57</v>
      </c>
      <c r="D117" s="317"/>
      <c r="E117" s="317"/>
      <c r="F117" s="340" t="s">
        <v>739</v>
      </c>
      <c r="G117" s="317"/>
      <c r="H117" s="317" t="s">
        <v>785</v>
      </c>
      <c r="I117" s="317" t="s">
        <v>786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787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733</v>
      </c>
      <c r="D123" s="332"/>
      <c r="E123" s="332"/>
      <c r="F123" s="332" t="s">
        <v>734</v>
      </c>
      <c r="G123" s="333"/>
      <c r="H123" s="332" t="s">
        <v>54</v>
      </c>
      <c r="I123" s="332" t="s">
        <v>57</v>
      </c>
      <c r="J123" s="332" t="s">
        <v>735</v>
      </c>
      <c r="K123" s="361"/>
    </row>
    <row r="124" s="1" customFormat="1" ht="17.25" customHeight="1">
      <c r="B124" s="360"/>
      <c r="C124" s="334" t="s">
        <v>736</v>
      </c>
      <c r="D124" s="334"/>
      <c r="E124" s="334"/>
      <c r="F124" s="335" t="s">
        <v>737</v>
      </c>
      <c r="G124" s="336"/>
      <c r="H124" s="334"/>
      <c r="I124" s="334"/>
      <c r="J124" s="334" t="s">
        <v>738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742</v>
      </c>
      <c r="D126" s="339"/>
      <c r="E126" s="339"/>
      <c r="F126" s="340" t="s">
        <v>739</v>
      </c>
      <c r="G126" s="317"/>
      <c r="H126" s="317" t="s">
        <v>779</v>
      </c>
      <c r="I126" s="317" t="s">
        <v>741</v>
      </c>
      <c r="J126" s="317">
        <v>120</v>
      </c>
      <c r="K126" s="365"/>
    </row>
    <row r="127" s="1" customFormat="1" ht="15" customHeight="1">
      <c r="B127" s="362"/>
      <c r="C127" s="317" t="s">
        <v>788</v>
      </c>
      <c r="D127" s="317"/>
      <c r="E127" s="317"/>
      <c r="F127" s="340" t="s">
        <v>739</v>
      </c>
      <c r="G127" s="317"/>
      <c r="H127" s="317" t="s">
        <v>789</v>
      </c>
      <c r="I127" s="317" t="s">
        <v>741</v>
      </c>
      <c r="J127" s="317" t="s">
        <v>790</v>
      </c>
      <c r="K127" s="365"/>
    </row>
    <row r="128" s="1" customFormat="1" ht="15" customHeight="1">
      <c r="B128" s="362"/>
      <c r="C128" s="317" t="s">
        <v>687</v>
      </c>
      <c r="D128" s="317"/>
      <c r="E128" s="317"/>
      <c r="F128" s="340" t="s">
        <v>739</v>
      </c>
      <c r="G128" s="317"/>
      <c r="H128" s="317" t="s">
        <v>791</v>
      </c>
      <c r="I128" s="317" t="s">
        <v>741</v>
      </c>
      <c r="J128" s="317" t="s">
        <v>790</v>
      </c>
      <c r="K128" s="365"/>
    </row>
    <row r="129" s="1" customFormat="1" ht="15" customHeight="1">
      <c r="B129" s="362"/>
      <c r="C129" s="317" t="s">
        <v>750</v>
      </c>
      <c r="D129" s="317"/>
      <c r="E129" s="317"/>
      <c r="F129" s="340" t="s">
        <v>745</v>
      </c>
      <c r="G129" s="317"/>
      <c r="H129" s="317" t="s">
        <v>751</v>
      </c>
      <c r="I129" s="317" t="s">
        <v>741</v>
      </c>
      <c r="J129" s="317">
        <v>15</v>
      </c>
      <c r="K129" s="365"/>
    </row>
    <row r="130" s="1" customFormat="1" ht="15" customHeight="1">
      <c r="B130" s="362"/>
      <c r="C130" s="343" t="s">
        <v>752</v>
      </c>
      <c r="D130" s="343"/>
      <c r="E130" s="343"/>
      <c r="F130" s="344" t="s">
        <v>745</v>
      </c>
      <c r="G130" s="343"/>
      <c r="H130" s="343" t="s">
        <v>753</v>
      </c>
      <c r="I130" s="343" t="s">
        <v>741</v>
      </c>
      <c r="J130" s="343">
        <v>15</v>
      </c>
      <c r="K130" s="365"/>
    </row>
    <row r="131" s="1" customFormat="1" ht="15" customHeight="1">
      <c r="B131" s="362"/>
      <c r="C131" s="343" t="s">
        <v>754</v>
      </c>
      <c r="D131" s="343"/>
      <c r="E131" s="343"/>
      <c r="F131" s="344" t="s">
        <v>745</v>
      </c>
      <c r="G131" s="343"/>
      <c r="H131" s="343" t="s">
        <v>755</v>
      </c>
      <c r="I131" s="343" t="s">
        <v>741</v>
      </c>
      <c r="J131" s="343">
        <v>20</v>
      </c>
      <c r="K131" s="365"/>
    </row>
    <row r="132" s="1" customFormat="1" ht="15" customHeight="1">
      <c r="B132" s="362"/>
      <c r="C132" s="343" t="s">
        <v>756</v>
      </c>
      <c r="D132" s="343"/>
      <c r="E132" s="343"/>
      <c r="F132" s="344" t="s">
        <v>745</v>
      </c>
      <c r="G132" s="343"/>
      <c r="H132" s="343" t="s">
        <v>757</v>
      </c>
      <c r="I132" s="343" t="s">
        <v>741</v>
      </c>
      <c r="J132" s="343">
        <v>20</v>
      </c>
      <c r="K132" s="365"/>
    </row>
    <row r="133" s="1" customFormat="1" ht="15" customHeight="1">
      <c r="B133" s="362"/>
      <c r="C133" s="317" t="s">
        <v>744</v>
      </c>
      <c r="D133" s="317"/>
      <c r="E133" s="317"/>
      <c r="F133" s="340" t="s">
        <v>745</v>
      </c>
      <c r="G133" s="317"/>
      <c r="H133" s="317" t="s">
        <v>779</v>
      </c>
      <c r="I133" s="317" t="s">
        <v>741</v>
      </c>
      <c r="J133" s="317">
        <v>50</v>
      </c>
      <c r="K133" s="365"/>
    </row>
    <row r="134" s="1" customFormat="1" ht="15" customHeight="1">
      <c r="B134" s="362"/>
      <c r="C134" s="317" t="s">
        <v>758</v>
      </c>
      <c r="D134" s="317"/>
      <c r="E134" s="317"/>
      <c r="F134" s="340" t="s">
        <v>745</v>
      </c>
      <c r="G134" s="317"/>
      <c r="H134" s="317" t="s">
        <v>779</v>
      </c>
      <c r="I134" s="317" t="s">
        <v>741</v>
      </c>
      <c r="J134" s="317">
        <v>50</v>
      </c>
      <c r="K134" s="365"/>
    </row>
    <row r="135" s="1" customFormat="1" ht="15" customHeight="1">
      <c r="B135" s="362"/>
      <c r="C135" s="317" t="s">
        <v>764</v>
      </c>
      <c r="D135" s="317"/>
      <c r="E135" s="317"/>
      <c r="F135" s="340" t="s">
        <v>745</v>
      </c>
      <c r="G135" s="317"/>
      <c r="H135" s="317" t="s">
        <v>779</v>
      </c>
      <c r="I135" s="317" t="s">
        <v>741</v>
      </c>
      <c r="J135" s="317">
        <v>50</v>
      </c>
      <c r="K135" s="365"/>
    </row>
    <row r="136" s="1" customFormat="1" ht="15" customHeight="1">
      <c r="B136" s="362"/>
      <c r="C136" s="317" t="s">
        <v>766</v>
      </c>
      <c r="D136" s="317"/>
      <c r="E136" s="317"/>
      <c r="F136" s="340" t="s">
        <v>745</v>
      </c>
      <c r="G136" s="317"/>
      <c r="H136" s="317" t="s">
        <v>779</v>
      </c>
      <c r="I136" s="317" t="s">
        <v>741</v>
      </c>
      <c r="J136" s="317">
        <v>50</v>
      </c>
      <c r="K136" s="365"/>
    </row>
    <row r="137" s="1" customFormat="1" ht="15" customHeight="1">
      <c r="B137" s="362"/>
      <c r="C137" s="317" t="s">
        <v>767</v>
      </c>
      <c r="D137" s="317"/>
      <c r="E137" s="317"/>
      <c r="F137" s="340" t="s">
        <v>745</v>
      </c>
      <c r="G137" s="317"/>
      <c r="H137" s="317" t="s">
        <v>792</v>
      </c>
      <c r="I137" s="317" t="s">
        <v>741</v>
      </c>
      <c r="J137" s="317">
        <v>255</v>
      </c>
      <c r="K137" s="365"/>
    </row>
    <row r="138" s="1" customFormat="1" ht="15" customHeight="1">
      <c r="B138" s="362"/>
      <c r="C138" s="317" t="s">
        <v>769</v>
      </c>
      <c r="D138" s="317"/>
      <c r="E138" s="317"/>
      <c r="F138" s="340" t="s">
        <v>739</v>
      </c>
      <c r="G138" s="317"/>
      <c r="H138" s="317" t="s">
        <v>793</v>
      </c>
      <c r="I138" s="317" t="s">
        <v>771</v>
      </c>
      <c r="J138" s="317"/>
      <c r="K138" s="365"/>
    </row>
    <row r="139" s="1" customFormat="1" ht="15" customHeight="1">
      <c r="B139" s="362"/>
      <c r="C139" s="317" t="s">
        <v>772</v>
      </c>
      <c r="D139" s="317"/>
      <c r="E139" s="317"/>
      <c r="F139" s="340" t="s">
        <v>739</v>
      </c>
      <c r="G139" s="317"/>
      <c r="H139" s="317" t="s">
        <v>794</v>
      </c>
      <c r="I139" s="317" t="s">
        <v>774</v>
      </c>
      <c r="J139" s="317"/>
      <c r="K139" s="365"/>
    </row>
    <row r="140" s="1" customFormat="1" ht="15" customHeight="1">
      <c r="B140" s="362"/>
      <c r="C140" s="317" t="s">
        <v>775</v>
      </c>
      <c r="D140" s="317"/>
      <c r="E140" s="317"/>
      <c r="F140" s="340" t="s">
        <v>739</v>
      </c>
      <c r="G140" s="317"/>
      <c r="H140" s="317" t="s">
        <v>775</v>
      </c>
      <c r="I140" s="317" t="s">
        <v>774</v>
      </c>
      <c r="J140" s="317"/>
      <c r="K140" s="365"/>
    </row>
    <row r="141" s="1" customFormat="1" ht="15" customHeight="1">
      <c r="B141" s="362"/>
      <c r="C141" s="317" t="s">
        <v>38</v>
      </c>
      <c r="D141" s="317"/>
      <c r="E141" s="317"/>
      <c r="F141" s="340" t="s">
        <v>739</v>
      </c>
      <c r="G141" s="317"/>
      <c r="H141" s="317" t="s">
        <v>795</v>
      </c>
      <c r="I141" s="317" t="s">
        <v>774</v>
      </c>
      <c r="J141" s="317"/>
      <c r="K141" s="365"/>
    </row>
    <row r="142" s="1" customFormat="1" ht="15" customHeight="1">
      <c r="B142" s="362"/>
      <c r="C142" s="317" t="s">
        <v>796</v>
      </c>
      <c r="D142" s="317"/>
      <c r="E142" s="317"/>
      <c r="F142" s="340" t="s">
        <v>739</v>
      </c>
      <c r="G142" s="317"/>
      <c r="H142" s="317" t="s">
        <v>797</v>
      </c>
      <c r="I142" s="317" t="s">
        <v>774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798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733</v>
      </c>
      <c r="D148" s="332"/>
      <c r="E148" s="332"/>
      <c r="F148" s="332" t="s">
        <v>734</v>
      </c>
      <c r="G148" s="333"/>
      <c r="H148" s="332" t="s">
        <v>54</v>
      </c>
      <c r="I148" s="332" t="s">
        <v>57</v>
      </c>
      <c r="J148" s="332" t="s">
        <v>735</v>
      </c>
      <c r="K148" s="331"/>
    </row>
    <row r="149" s="1" customFormat="1" ht="17.25" customHeight="1">
      <c r="B149" s="329"/>
      <c r="C149" s="334" t="s">
        <v>736</v>
      </c>
      <c r="D149" s="334"/>
      <c r="E149" s="334"/>
      <c r="F149" s="335" t="s">
        <v>737</v>
      </c>
      <c r="G149" s="336"/>
      <c r="H149" s="334"/>
      <c r="I149" s="334"/>
      <c r="J149" s="334" t="s">
        <v>738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742</v>
      </c>
      <c r="D151" s="317"/>
      <c r="E151" s="317"/>
      <c r="F151" s="370" t="s">
        <v>739</v>
      </c>
      <c r="G151" s="317"/>
      <c r="H151" s="369" t="s">
        <v>779</v>
      </c>
      <c r="I151" s="369" t="s">
        <v>741</v>
      </c>
      <c r="J151" s="369">
        <v>120</v>
      </c>
      <c r="K151" s="365"/>
    </row>
    <row r="152" s="1" customFormat="1" ht="15" customHeight="1">
      <c r="B152" s="342"/>
      <c r="C152" s="369" t="s">
        <v>788</v>
      </c>
      <c r="D152" s="317"/>
      <c r="E152" s="317"/>
      <c r="F152" s="370" t="s">
        <v>739</v>
      </c>
      <c r="G152" s="317"/>
      <c r="H152" s="369" t="s">
        <v>799</v>
      </c>
      <c r="I152" s="369" t="s">
        <v>741</v>
      </c>
      <c r="J152" s="369" t="s">
        <v>790</v>
      </c>
      <c r="K152" s="365"/>
    </row>
    <row r="153" s="1" customFormat="1" ht="15" customHeight="1">
      <c r="B153" s="342"/>
      <c r="C153" s="369" t="s">
        <v>687</v>
      </c>
      <c r="D153" s="317"/>
      <c r="E153" s="317"/>
      <c r="F153" s="370" t="s">
        <v>739</v>
      </c>
      <c r="G153" s="317"/>
      <c r="H153" s="369" t="s">
        <v>800</v>
      </c>
      <c r="I153" s="369" t="s">
        <v>741</v>
      </c>
      <c r="J153" s="369" t="s">
        <v>790</v>
      </c>
      <c r="K153" s="365"/>
    </row>
    <row r="154" s="1" customFormat="1" ht="15" customHeight="1">
      <c r="B154" s="342"/>
      <c r="C154" s="369" t="s">
        <v>744</v>
      </c>
      <c r="D154" s="317"/>
      <c r="E154" s="317"/>
      <c r="F154" s="370" t="s">
        <v>745</v>
      </c>
      <c r="G154" s="317"/>
      <c r="H154" s="369" t="s">
        <v>779</v>
      </c>
      <c r="I154" s="369" t="s">
        <v>741</v>
      </c>
      <c r="J154" s="369">
        <v>50</v>
      </c>
      <c r="K154" s="365"/>
    </row>
    <row r="155" s="1" customFormat="1" ht="15" customHeight="1">
      <c r="B155" s="342"/>
      <c r="C155" s="369" t="s">
        <v>747</v>
      </c>
      <c r="D155" s="317"/>
      <c r="E155" s="317"/>
      <c r="F155" s="370" t="s">
        <v>739</v>
      </c>
      <c r="G155" s="317"/>
      <c r="H155" s="369" t="s">
        <v>779</v>
      </c>
      <c r="I155" s="369" t="s">
        <v>749</v>
      </c>
      <c r="J155" s="369"/>
      <c r="K155" s="365"/>
    </row>
    <row r="156" s="1" customFormat="1" ht="15" customHeight="1">
      <c r="B156" s="342"/>
      <c r="C156" s="369" t="s">
        <v>758</v>
      </c>
      <c r="D156" s="317"/>
      <c r="E156" s="317"/>
      <c r="F156" s="370" t="s">
        <v>745</v>
      </c>
      <c r="G156" s="317"/>
      <c r="H156" s="369" t="s">
        <v>779</v>
      </c>
      <c r="I156" s="369" t="s">
        <v>741</v>
      </c>
      <c r="J156" s="369">
        <v>50</v>
      </c>
      <c r="K156" s="365"/>
    </row>
    <row r="157" s="1" customFormat="1" ht="15" customHeight="1">
      <c r="B157" s="342"/>
      <c r="C157" s="369" t="s">
        <v>766</v>
      </c>
      <c r="D157" s="317"/>
      <c r="E157" s="317"/>
      <c r="F157" s="370" t="s">
        <v>745</v>
      </c>
      <c r="G157" s="317"/>
      <c r="H157" s="369" t="s">
        <v>779</v>
      </c>
      <c r="I157" s="369" t="s">
        <v>741</v>
      </c>
      <c r="J157" s="369">
        <v>50</v>
      </c>
      <c r="K157" s="365"/>
    </row>
    <row r="158" s="1" customFormat="1" ht="15" customHeight="1">
      <c r="B158" s="342"/>
      <c r="C158" s="369" t="s">
        <v>764</v>
      </c>
      <c r="D158" s="317"/>
      <c r="E158" s="317"/>
      <c r="F158" s="370" t="s">
        <v>745</v>
      </c>
      <c r="G158" s="317"/>
      <c r="H158" s="369" t="s">
        <v>779</v>
      </c>
      <c r="I158" s="369" t="s">
        <v>741</v>
      </c>
      <c r="J158" s="369">
        <v>50</v>
      </c>
      <c r="K158" s="365"/>
    </row>
    <row r="159" s="1" customFormat="1" ht="15" customHeight="1">
      <c r="B159" s="342"/>
      <c r="C159" s="369" t="s">
        <v>110</v>
      </c>
      <c r="D159" s="317"/>
      <c r="E159" s="317"/>
      <c r="F159" s="370" t="s">
        <v>739</v>
      </c>
      <c r="G159" s="317"/>
      <c r="H159" s="369" t="s">
        <v>801</v>
      </c>
      <c r="I159" s="369" t="s">
        <v>741</v>
      </c>
      <c r="J159" s="369" t="s">
        <v>802</v>
      </c>
      <c r="K159" s="365"/>
    </row>
    <row r="160" s="1" customFormat="1" ht="15" customHeight="1">
      <c r="B160" s="342"/>
      <c r="C160" s="369" t="s">
        <v>803</v>
      </c>
      <c r="D160" s="317"/>
      <c r="E160" s="317"/>
      <c r="F160" s="370" t="s">
        <v>739</v>
      </c>
      <c r="G160" s="317"/>
      <c r="H160" s="369" t="s">
        <v>804</v>
      </c>
      <c r="I160" s="369" t="s">
        <v>774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805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733</v>
      </c>
      <c r="D166" s="332"/>
      <c r="E166" s="332"/>
      <c r="F166" s="332" t="s">
        <v>734</v>
      </c>
      <c r="G166" s="374"/>
      <c r="H166" s="375" t="s">
        <v>54</v>
      </c>
      <c r="I166" s="375" t="s">
        <v>57</v>
      </c>
      <c r="J166" s="332" t="s">
        <v>735</v>
      </c>
      <c r="K166" s="309"/>
    </row>
    <row r="167" s="1" customFormat="1" ht="17.25" customHeight="1">
      <c r="B167" s="310"/>
      <c r="C167" s="334" t="s">
        <v>736</v>
      </c>
      <c r="D167" s="334"/>
      <c r="E167" s="334"/>
      <c r="F167" s="335" t="s">
        <v>737</v>
      </c>
      <c r="G167" s="376"/>
      <c r="H167" s="377"/>
      <c r="I167" s="377"/>
      <c r="J167" s="334" t="s">
        <v>738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742</v>
      </c>
      <c r="D169" s="317"/>
      <c r="E169" s="317"/>
      <c r="F169" s="340" t="s">
        <v>739</v>
      </c>
      <c r="G169" s="317"/>
      <c r="H169" s="317" t="s">
        <v>779</v>
      </c>
      <c r="I169" s="317" t="s">
        <v>741</v>
      </c>
      <c r="J169" s="317">
        <v>120</v>
      </c>
      <c r="K169" s="365"/>
    </row>
    <row r="170" s="1" customFormat="1" ht="15" customHeight="1">
      <c r="B170" s="342"/>
      <c r="C170" s="317" t="s">
        <v>788</v>
      </c>
      <c r="D170" s="317"/>
      <c r="E170" s="317"/>
      <c r="F170" s="340" t="s">
        <v>739</v>
      </c>
      <c r="G170" s="317"/>
      <c r="H170" s="317" t="s">
        <v>789</v>
      </c>
      <c r="I170" s="317" t="s">
        <v>741</v>
      </c>
      <c r="J170" s="317" t="s">
        <v>790</v>
      </c>
      <c r="K170" s="365"/>
    </row>
    <row r="171" s="1" customFormat="1" ht="15" customHeight="1">
      <c r="B171" s="342"/>
      <c r="C171" s="317" t="s">
        <v>687</v>
      </c>
      <c r="D171" s="317"/>
      <c r="E171" s="317"/>
      <c r="F171" s="340" t="s">
        <v>739</v>
      </c>
      <c r="G171" s="317"/>
      <c r="H171" s="317" t="s">
        <v>806</v>
      </c>
      <c r="I171" s="317" t="s">
        <v>741</v>
      </c>
      <c r="J171" s="317" t="s">
        <v>790</v>
      </c>
      <c r="K171" s="365"/>
    </row>
    <row r="172" s="1" customFormat="1" ht="15" customHeight="1">
      <c r="B172" s="342"/>
      <c r="C172" s="317" t="s">
        <v>744</v>
      </c>
      <c r="D172" s="317"/>
      <c r="E172" s="317"/>
      <c r="F172" s="340" t="s">
        <v>745</v>
      </c>
      <c r="G172" s="317"/>
      <c r="H172" s="317" t="s">
        <v>806</v>
      </c>
      <c r="I172" s="317" t="s">
        <v>741</v>
      </c>
      <c r="J172" s="317">
        <v>50</v>
      </c>
      <c r="K172" s="365"/>
    </row>
    <row r="173" s="1" customFormat="1" ht="15" customHeight="1">
      <c r="B173" s="342"/>
      <c r="C173" s="317" t="s">
        <v>747</v>
      </c>
      <c r="D173" s="317"/>
      <c r="E173" s="317"/>
      <c r="F173" s="340" t="s">
        <v>739</v>
      </c>
      <c r="G173" s="317"/>
      <c r="H173" s="317" t="s">
        <v>806</v>
      </c>
      <c r="I173" s="317" t="s">
        <v>749</v>
      </c>
      <c r="J173" s="317"/>
      <c r="K173" s="365"/>
    </row>
    <row r="174" s="1" customFormat="1" ht="15" customHeight="1">
      <c r="B174" s="342"/>
      <c r="C174" s="317" t="s">
        <v>758</v>
      </c>
      <c r="D174" s="317"/>
      <c r="E174" s="317"/>
      <c r="F174" s="340" t="s">
        <v>745</v>
      </c>
      <c r="G174" s="317"/>
      <c r="H174" s="317" t="s">
        <v>806</v>
      </c>
      <c r="I174" s="317" t="s">
        <v>741</v>
      </c>
      <c r="J174" s="317">
        <v>50</v>
      </c>
      <c r="K174" s="365"/>
    </row>
    <row r="175" s="1" customFormat="1" ht="15" customHeight="1">
      <c r="B175" s="342"/>
      <c r="C175" s="317" t="s">
        <v>766</v>
      </c>
      <c r="D175" s="317"/>
      <c r="E175" s="317"/>
      <c r="F175" s="340" t="s">
        <v>745</v>
      </c>
      <c r="G175" s="317"/>
      <c r="H175" s="317" t="s">
        <v>806</v>
      </c>
      <c r="I175" s="317" t="s">
        <v>741</v>
      </c>
      <c r="J175" s="317">
        <v>50</v>
      </c>
      <c r="K175" s="365"/>
    </row>
    <row r="176" s="1" customFormat="1" ht="15" customHeight="1">
      <c r="B176" s="342"/>
      <c r="C176" s="317" t="s">
        <v>764</v>
      </c>
      <c r="D176" s="317"/>
      <c r="E176" s="317"/>
      <c r="F176" s="340" t="s">
        <v>745</v>
      </c>
      <c r="G176" s="317"/>
      <c r="H176" s="317" t="s">
        <v>806</v>
      </c>
      <c r="I176" s="317" t="s">
        <v>741</v>
      </c>
      <c r="J176" s="317">
        <v>50</v>
      </c>
      <c r="K176" s="365"/>
    </row>
    <row r="177" s="1" customFormat="1" ht="15" customHeight="1">
      <c r="B177" s="342"/>
      <c r="C177" s="317" t="s">
        <v>127</v>
      </c>
      <c r="D177" s="317"/>
      <c r="E177" s="317"/>
      <c r="F177" s="340" t="s">
        <v>739</v>
      </c>
      <c r="G177" s="317"/>
      <c r="H177" s="317" t="s">
        <v>807</v>
      </c>
      <c r="I177" s="317" t="s">
        <v>808</v>
      </c>
      <c r="J177" s="317"/>
      <c r="K177" s="365"/>
    </row>
    <row r="178" s="1" customFormat="1" ht="15" customHeight="1">
      <c r="B178" s="342"/>
      <c r="C178" s="317" t="s">
        <v>57</v>
      </c>
      <c r="D178" s="317"/>
      <c r="E178" s="317"/>
      <c r="F178" s="340" t="s">
        <v>739</v>
      </c>
      <c r="G178" s="317"/>
      <c r="H178" s="317" t="s">
        <v>809</v>
      </c>
      <c r="I178" s="317" t="s">
        <v>810</v>
      </c>
      <c r="J178" s="317">
        <v>1</v>
      </c>
      <c r="K178" s="365"/>
    </row>
    <row r="179" s="1" customFormat="1" ht="15" customHeight="1">
      <c r="B179" s="342"/>
      <c r="C179" s="317" t="s">
        <v>53</v>
      </c>
      <c r="D179" s="317"/>
      <c r="E179" s="317"/>
      <c r="F179" s="340" t="s">
        <v>739</v>
      </c>
      <c r="G179" s="317"/>
      <c r="H179" s="317" t="s">
        <v>811</v>
      </c>
      <c r="I179" s="317" t="s">
        <v>741</v>
      </c>
      <c r="J179" s="317">
        <v>20</v>
      </c>
      <c r="K179" s="365"/>
    </row>
    <row r="180" s="1" customFormat="1" ht="15" customHeight="1">
      <c r="B180" s="342"/>
      <c r="C180" s="317" t="s">
        <v>54</v>
      </c>
      <c r="D180" s="317"/>
      <c r="E180" s="317"/>
      <c r="F180" s="340" t="s">
        <v>739</v>
      </c>
      <c r="G180" s="317"/>
      <c r="H180" s="317" t="s">
        <v>812</v>
      </c>
      <c r="I180" s="317" t="s">
        <v>741</v>
      </c>
      <c r="J180" s="317">
        <v>255</v>
      </c>
      <c r="K180" s="365"/>
    </row>
    <row r="181" s="1" customFormat="1" ht="15" customHeight="1">
      <c r="B181" s="342"/>
      <c r="C181" s="317" t="s">
        <v>128</v>
      </c>
      <c r="D181" s="317"/>
      <c r="E181" s="317"/>
      <c r="F181" s="340" t="s">
        <v>739</v>
      </c>
      <c r="G181" s="317"/>
      <c r="H181" s="317" t="s">
        <v>703</v>
      </c>
      <c r="I181" s="317" t="s">
        <v>741</v>
      </c>
      <c r="J181" s="317">
        <v>10</v>
      </c>
      <c r="K181" s="365"/>
    </row>
    <row r="182" s="1" customFormat="1" ht="15" customHeight="1">
      <c r="B182" s="342"/>
      <c r="C182" s="317" t="s">
        <v>129</v>
      </c>
      <c r="D182" s="317"/>
      <c r="E182" s="317"/>
      <c r="F182" s="340" t="s">
        <v>739</v>
      </c>
      <c r="G182" s="317"/>
      <c r="H182" s="317" t="s">
        <v>813</v>
      </c>
      <c r="I182" s="317" t="s">
        <v>774</v>
      </c>
      <c r="J182" s="317"/>
      <c r="K182" s="365"/>
    </row>
    <row r="183" s="1" customFormat="1" ht="15" customHeight="1">
      <c r="B183" s="342"/>
      <c r="C183" s="317" t="s">
        <v>814</v>
      </c>
      <c r="D183" s="317"/>
      <c r="E183" s="317"/>
      <c r="F183" s="340" t="s">
        <v>739</v>
      </c>
      <c r="G183" s="317"/>
      <c r="H183" s="317" t="s">
        <v>815</v>
      </c>
      <c r="I183" s="317" t="s">
        <v>774</v>
      </c>
      <c r="J183" s="317"/>
      <c r="K183" s="365"/>
    </row>
    <row r="184" s="1" customFormat="1" ht="15" customHeight="1">
      <c r="B184" s="342"/>
      <c r="C184" s="317" t="s">
        <v>803</v>
      </c>
      <c r="D184" s="317"/>
      <c r="E184" s="317"/>
      <c r="F184" s="340" t="s">
        <v>739</v>
      </c>
      <c r="G184" s="317"/>
      <c r="H184" s="317" t="s">
        <v>816</v>
      </c>
      <c r="I184" s="317" t="s">
        <v>774</v>
      </c>
      <c r="J184" s="317"/>
      <c r="K184" s="365"/>
    </row>
    <row r="185" s="1" customFormat="1" ht="15" customHeight="1">
      <c r="B185" s="342"/>
      <c r="C185" s="317" t="s">
        <v>131</v>
      </c>
      <c r="D185" s="317"/>
      <c r="E185" s="317"/>
      <c r="F185" s="340" t="s">
        <v>745</v>
      </c>
      <c r="G185" s="317"/>
      <c r="H185" s="317" t="s">
        <v>817</v>
      </c>
      <c r="I185" s="317" t="s">
        <v>741</v>
      </c>
      <c r="J185" s="317">
        <v>50</v>
      </c>
      <c r="K185" s="365"/>
    </row>
    <row r="186" s="1" customFormat="1" ht="15" customHeight="1">
      <c r="B186" s="342"/>
      <c r="C186" s="317" t="s">
        <v>818</v>
      </c>
      <c r="D186" s="317"/>
      <c r="E186" s="317"/>
      <c r="F186" s="340" t="s">
        <v>745</v>
      </c>
      <c r="G186" s="317"/>
      <c r="H186" s="317" t="s">
        <v>819</v>
      </c>
      <c r="I186" s="317" t="s">
        <v>820</v>
      </c>
      <c r="J186" s="317"/>
      <c r="K186" s="365"/>
    </row>
    <row r="187" s="1" customFormat="1" ht="15" customHeight="1">
      <c r="B187" s="342"/>
      <c r="C187" s="317" t="s">
        <v>821</v>
      </c>
      <c r="D187" s="317"/>
      <c r="E187" s="317"/>
      <c r="F187" s="340" t="s">
        <v>745</v>
      </c>
      <c r="G187" s="317"/>
      <c r="H187" s="317" t="s">
        <v>822</v>
      </c>
      <c r="I187" s="317" t="s">
        <v>820</v>
      </c>
      <c r="J187" s="317"/>
      <c r="K187" s="365"/>
    </row>
    <row r="188" s="1" customFormat="1" ht="15" customHeight="1">
      <c r="B188" s="342"/>
      <c r="C188" s="317" t="s">
        <v>823</v>
      </c>
      <c r="D188" s="317"/>
      <c r="E188" s="317"/>
      <c r="F188" s="340" t="s">
        <v>745</v>
      </c>
      <c r="G188" s="317"/>
      <c r="H188" s="317" t="s">
        <v>824</v>
      </c>
      <c r="I188" s="317" t="s">
        <v>820</v>
      </c>
      <c r="J188" s="317"/>
      <c r="K188" s="365"/>
    </row>
    <row r="189" s="1" customFormat="1" ht="15" customHeight="1">
      <c r="B189" s="342"/>
      <c r="C189" s="378" t="s">
        <v>825</v>
      </c>
      <c r="D189" s="317"/>
      <c r="E189" s="317"/>
      <c r="F189" s="340" t="s">
        <v>745</v>
      </c>
      <c r="G189" s="317"/>
      <c r="H189" s="317" t="s">
        <v>826</v>
      </c>
      <c r="I189" s="317" t="s">
        <v>827</v>
      </c>
      <c r="J189" s="379" t="s">
        <v>828</v>
      </c>
      <c r="K189" s="365"/>
    </row>
    <row r="190" s="1" customFormat="1" ht="15" customHeight="1">
      <c r="B190" s="342"/>
      <c r="C190" s="378" t="s">
        <v>42</v>
      </c>
      <c r="D190" s="317"/>
      <c r="E190" s="317"/>
      <c r="F190" s="340" t="s">
        <v>739</v>
      </c>
      <c r="G190" s="317"/>
      <c r="H190" s="314" t="s">
        <v>829</v>
      </c>
      <c r="I190" s="317" t="s">
        <v>830</v>
      </c>
      <c r="J190" s="317"/>
      <c r="K190" s="365"/>
    </row>
    <row r="191" s="1" customFormat="1" ht="15" customHeight="1">
      <c r="B191" s="342"/>
      <c r="C191" s="378" t="s">
        <v>831</v>
      </c>
      <c r="D191" s="317"/>
      <c r="E191" s="317"/>
      <c r="F191" s="340" t="s">
        <v>739</v>
      </c>
      <c r="G191" s="317"/>
      <c r="H191" s="317" t="s">
        <v>832</v>
      </c>
      <c r="I191" s="317" t="s">
        <v>774</v>
      </c>
      <c r="J191" s="317"/>
      <c r="K191" s="365"/>
    </row>
    <row r="192" s="1" customFormat="1" ht="15" customHeight="1">
      <c r="B192" s="342"/>
      <c r="C192" s="378" t="s">
        <v>833</v>
      </c>
      <c r="D192" s="317"/>
      <c r="E192" s="317"/>
      <c r="F192" s="340" t="s">
        <v>739</v>
      </c>
      <c r="G192" s="317"/>
      <c r="H192" s="317" t="s">
        <v>834</v>
      </c>
      <c r="I192" s="317" t="s">
        <v>774</v>
      </c>
      <c r="J192" s="317"/>
      <c r="K192" s="365"/>
    </row>
    <row r="193" s="1" customFormat="1" ht="15" customHeight="1">
      <c r="B193" s="342"/>
      <c r="C193" s="378" t="s">
        <v>835</v>
      </c>
      <c r="D193" s="317"/>
      <c r="E193" s="317"/>
      <c r="F193" s="340" t="s">
        <v>745</v>
      </c>
      <c r="G193" s="317"/>
      <c r="H193" s="317" t="s">
        <v>836</v>
      </c>
      <c r="I193" s="317" t="s">
        <v>774</v>
      </c>
      <c r="J193" s="317"/>
      <c r="K193" s="365"/>
    </row>
    <row r="194" s="1" customFormat="1" ht="15" customHeight="1">
      <c r="B194" s="371"/>
      <c r="C194" s="380"/>
      <c r="D194" s="351"/>
      <c r="E194" s="351"/>
      <c r="F194" s="351"/>
      <c r="G194" s="351"/>
      <c r="H194" s="351"/>
      <c r="I194" s="351"/>
      <c r="J194" s="351"/>
      <c r="K194" s="372"/>
    </row>
    <row r="195" s="1" customFormat="1" ht="18.75" customHeight="1">
      <c r="B195" s="353"/>
      <c r="C195" s="363"/>
      <c r="D195" s="363"/>
      <c r="E195" s="363"/>
      <c r="F195" s="373"/>
      <c r="G195" s="363"/>
      <c r="H195" s="363"/>
      <c r="I195" s="363"/>
      <c r="J195" s="363"/>
      <c r="K195" s="353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</row>
    <row r="198" s="1" customFormat="1" ht="13.5">
      <c r="B198" s="304"/>
      <c r="C198" s="305"/>
      <c r="D198" s="305"/>
      <c r="E198" s="305"/>
      <c r="F198" s="305"/>
      <c r="G198" s="305"/>
      <c r="H198" s="305"/>
      <c r="I198" s="305"/>
      <c r="J198" s="305"/>
      <c r="K198" s="306"/>
    </row>
    <row r="199" s="1" customFormat="1" ht="21">
      <c r="B199" s="307"/>
      <c r="C199" s="308" t="s">
        <v>837</v>
      </c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5.5" customHeight="1">
      <c r="B200" s="307"/>
      <c r="C200" s="381" t="s">
        <v>838</v>
      </c>
      <c r="D200" s="381"/>
      <c r="E200" s="381"/>
      <c r="F200" s="381" t="s">
        <v>839</v>
      </c>
      <c r="G200" s="382"/>
      <c r="H200" s="381" t="s">
        <v>840</v>
      </c>
      <c r="I200" s="381"/>
      <c r="J200" s="381"/>
      <c r="K200" s="309"/>
    </row>
    <row r="201" s="1" customFormat="1" ht="5.25" customHeight="1">
      <c r="B201" s="342"/>
      <c r="C201" s="337"/>
      <c r="D201" s="337"/>
      <c r="E201" s="337"/>
      <c r="F201" s="337"/>
      <c r="G201" s="363"/>
      <c r="H201" s="337"/>
      <c r="I201" s="337"/>
      <c r="J201" s="337"/>
      <c r="K201" s="365"/>
    </row>
    <row r="202" s="1" customFormat="1" ht="15" customHeight="1">
      <c r="B202" s="342"/>
      <c r="C202" s="317" t="s">
        <v>830</v>
      </c>
      <c r="D202" s="317"/>
      <c r="E202" s="317"/>
      <c r="F202" s="340" t="s">
        <v>43</v>
      </c>
      <c r="G202" s="317"/>
      <c r="H202" s="317" t="s">
        <v>841</v>
      </c>
      <c r="I202" s="317"/>
      <c r="J202" s="317"/>
      <c r="K202" s="365"/>
    </row>
    <row r="203" s="1" customFormat="1" ht="15" customHeight="1">
      <c r="B203" s="342"/>
      <c r="C203" s="317"/>
      <c r="D203" s="317"/>
      <c r="E203" s="317"/>
      <c r="F203" s="340" t="s">
        <v>44</v>
      </c>
      <c r="G203" s="317"/>
      <c r="H203" s="317" t="s">
        <v>842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47</v>
      </c>
      <c r="G204" s="317"/>
      <c r="H204" s="317" t="s">
        <v>843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45</v>
      </c>
      <c r="G205" s="317"/>
      <c r="H205" s="317" t="s">
        <v>844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46</v>
      </c>
      <c r="G206" s="317"/>
      <c r="H206" s="317" t="s">
        <v>845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/>
      <c r="G207" s="317"/>
      <c r="H207" s="317"/>
      <c r="I207" s="317"/>
      <c r="J207" s="317"/>
      <c r="K207" s="365"/>
    </row>
    <row r="208" s="1" customFormat="1" ht="15" customHeight="1">
      <c r="B208" s="342"/>
      <c r="C208" s="317" t="s">
        <v>786</v>
      </c>
      <c r="D208" s="317"/>
      <c r="E208" s="317"/>
      <c r="F208" s="340" t="s">
        <v>78</v>
      </c>
      <c r="G208" s="317"/>
      <c r="H208" s="317" t="s">
        <v>846</v>
      </c>
      <c r="I208" s="317"/>
      <c r="J208" s="317"/>
      <c r="K208" s="365"/>
    </row>
    <row r="209" s="1" customFormat="1" ht="15" customHeight="1">
      <c r="B209" s="342"/>
      <c r="C209" s="317"/>
      <c r="D209" s="317"/>
      <c r="E209" s="317"/>
      <c r="F209" s="340" t="s">
        <v>682</v>
      </c>
      <c r="G209" s="317"/>
      <c r="H209" s="317" t="s">
        <v>683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680</v>
      </c>
      <c r="G210" s="317"/>
      <c r="H210" s="317" t="s">
        <v>847</v>
      </c>
      <c r="I210" s="317"/>
      <c r="J210" s="317"/>
      <c r="K210" s="365"/>
    </row>
    <row r="211" s="1" customFormat="1" ht="15" customHeight="1">
      <c r="B211" s="383"/>
      <c r="C211" s="317"/>
      <c r="D211" s="317"/>
      <c r="E211" s="317"/>
      <c r="F211" s="340" t="s">
        <v>684</v>
      </c>
      <c r="G211" s="378"/>
      <c r="H211" s="369" t="s">
        <v>685</v>
      </c>
      <c r="I211" s="369"/>
      <c r="J211" s="369"/>
      <c r="K211" s="384"/>
    </row>
    <row r="212" s="1" customFormat="1" ht="15" customHeight="1">
      <c r="B212" s="383"/>
      <c r="C212" s="317"/>
      <c r="D212" s="317"/>
      <c r="E212" s="317"/>
      <c r="F212" s="340" t="s">
        <v>81</v>
      </c>
      <c r="G212" s="378"/>
      <c r="H212" s="369" t="s">
        <v>848</v>
      </c>
      <c r="I212" s="369"/>
      <c r="J212" s="369"/>
      <c r="K212" s="384"/>
    </row>
    <row r="213" s="1" customFormat="1" ht="15" customHeight="1">
      <c r="B213" s="383"/>
      <c r="C213" s="317"/>
      <c r="D213" s="317"/>
      <c r="E213" s="317"/>
      <c r="F213" s="340"/>
      <c r="G213" s="378"/>
      <c r="H213" s="369"/>
      <c r="I213" s="369"/>
      <c r="J213" s="369"/>
      <c r="K213" s="384"/>
    </row>
    <row r="214" s="1" customFormat="1" ht="15" customHeight="1">
      <c r="B214" s="383"/>
      <c r="C214" s="317" t="s">
        <v>810</v>
      </c>
      <c r="D214" s="317"/>
      <c r="E214" s="317"/>
      <c r="F214" s="340">
        <v>1</v>
      </c>
      <c r="G214" s="378"/>
      <c r="H214" s="369" t="s">
        <v>849</v>
      </c>
      <c r="I214" s="369"/>
      <c r="J214" s="369"/>
      <c r="K214" s="384"/>
    </row>
    <row r="215" s="1" customFormat="1" ht="15" customHeight="1">
      <c r="B215" s="383"/>
      <c r="C215" s="317"/>
      <c r="D215" s="317"/>
      <c r="E215" s="317"/>
      <c r="F215" s="340">
        <v>2</v>
      </c>
      <c r="G215" s="378"/>
      <c r="H215" s="369" t="s">
        <v>850</v>
      </c>
      <c r="I215" s="369"/>
      <c r="J215" s="369"/>
      <c r="K215" s="384"/>
    </row>
    <row r="216" s="1" customFormat="1" ht="15" customHeight="1">
      <c r="B216" s="383"/>
      <c r="C216" s="317"/>
      <c r="D216" s="317"/>
      <c r="E216" s="317"/>
      <c r="F216" s="340">
        <v>3</v>
      </c>
      <c r="G216" s="378"/>
      <c r="H216" s="369" t="s">
        <v>851</v>
      </c>
      <c r="I216" s="369"/>
      <c r="J216" s="369"/>
      <c r="K216" s="384"/>
    </row>
    <row r="217" s="1" customFormat="1" ht="15" customHeight="1">
      <c r="B217" s="383"/>
      <c r="C217" s="317"/>
      <c r="D217" s="317"/>
      <c r="E217" s="317"/>
      <c r="F217" s="340">
        <v>4</v>
      </c>
      <c r="G217" s="378"/>
      <c r="H217" s="369" t="s">
        <v>852</v>
      </c>
      <c r="I217" s="369"/>
      <c r="J217" s="369"/>
      <c r="K217" s="384"/>
    </row>
    <row r="218" s="1" customFormat="1" ht="12.75" customHeight="1">
      <c r="B218" s="385"/>
      <c r="C218" s="386"/>
      <c r="D218" s="386"/>
      <c r="E218" s="386"/>
      <c r="F218" s="386"/>
      <c r="G218" s="386"/>
      <c r="H218" s="386"/>
      <c r="I218" s="386"/>
      <c r="J218" s="386"/>
      <c r="K218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Zahradnikova-PC\Zahradnikova</dc:creator>
  <cp:lastModifiedBy>Zahradnikova-PC\Zahradnikova</cp:lastModifiedBy>
  <dcterms:created xsi:type="dcterms:W3CDTF">2023-06-01T13:58:05Z</dcterms:created>
  <dcterms:modified xsi:type="dcterms:W3CDTF">2023-06-01T13:58:22Z</dcterms:modified>
</cp:coreProperties>
</file>