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Astra 92\Astra\Dokumenty\N22_26\"/>
    </mc:Choice>
  </mc:AlternateContent>
  <xr:revisionPtr revIDLastSave="0" documentId="8_{9D169BEB-E1BD-4F10-990B-D6F7452F36D9}" xr6:coauthVersionLast="47" xr6:coauthVersionMax="47" xr10:uidLastSave="{00000000-0000-0000-0000-000000000000}"/>
  <bookViews>
    <workbookView xWindow="9000" yWindow="0" windowWidth="19575" windowHeight="20880" xr2:uid="{E1870B26-DA33-4F23-AA42-54E09F60D624}"/>
  </bookViews>
  <sheets>
    <sheet name="Rekapitulace" sheetId="3" r:id="rId1"/>
    <sheet name="Rozpočet" sheetId="2" r:id="rId2"/>
    <sheet name="Parametry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0" i="3"/>
  <c r="C29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I26" i="2"/>
  <c r="H26" i="2"/>
  <c r="I25" i="2"/>
  <c r="G25" i="2"/>
  <c r="E25" i="2"/>
  <c r="I24" i="2"/>
  <c r="H24" i="2"/>
  <c r="I23" i="2"/>
  <c r="H23" i="2"/>
  <c r="G23" i="2"/>
  <c r="E23" i="2"/>
  <c r="I22" i="2"/>
  <c r="H22" i="2"/>
  <c r="G22" i="2"/>
  <c r="E22" i="2"/>
  <c r="I21" i="2"/>
  <c r="H21" i="2"/>
  <c r="G21" i="2"/>
  <c r="E21" i="2"/>
  <c r="I20" i="2"/>
  <c r="H20" i="2"/>
  <c r="G20" i="2"/>
  <c r="E20" i="2"/>
  <c r="I19" i="2"/>
  <c r="H19" i="2"/>
  <c r="G19" i="2"/>
  <c r="E19" i="2"/>
  <c r="I18" i="2"/>
  <c r="H18" i="2"/>
  <c r="G18" i="2"/>
  <c r="E18" i="2"/>
  <c r="I17" i="2"/>
  <c r="H17" i="2"/>
  <c r="G17" i="2"/>
  <c r="E17" i="2"/>
  <c r="I16" i="2"/>
  <c r="H16" i="2"/>
  <c r="G16" i="2"/>
  <c r="E16" i="2"/>
  <c r="I15" i="2"/>
  <c r="H15" i="2"/>
  <c r="G15" i="2"/>
  <c r="E15" i="2"/>
  <c r="I14" i="2"/>
  <c r="H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9" i="2"/>
  <c r="H9" i="2"/>
  <c r="G9" i="2"/>
  <c r="E9" i="2"/>
  <c r="I8" i="2"/>
  <c r="H8" i="2"/>
  <c r="G8" i="2"/>
  <c r="E8" i="2"/>
  <c r="I7" i="2"/>
  <c r="H7" i="2"/>
  <c r="G7" i="2"/>
  <c r="E7" i="2"/>
  <c r="I6" i="2"/>
  <c r="H6" i="2"/>
  <c r="G6" i="2"/>
  <c r="E6" i="2"/>
  <c r="I4" i="2"/>
  <c r="G4" i="2"/>
  <c r="E4" i="2"/>
  <c r="I3" i="2"/>
  <c r="H3" i="2"/>
  <c r="G3" i="2"/>
  <c r="E3" i="2"/>
</calcChain>
</file>

<file path=xl/sharedStrings.xml><?xml version="1.0" encoding="utf-8"?>
<sst xmlns="http://schemas.openxmlformats.org/spreadsheetml/2006/main" count="162" uniqueCount="109">
  <si>
    <t>Název</t>
  </si>
  <si>
    <t>Hodnota</t>
  </si>
  <si>
    <t>Nadpis rekapitulace</t>
  </si>
  <si>
    <t>Seznam prací a dodávek elektrotechnických zařízení</t>
  </si>
  <si>
    <t>Akce</t>
  </si>
  <si>
    <t>Přístavba dvojgaráže k požární zbrojnici
Podhůří-Harta, Vrchlabí 3</t>
  </si>
  <si>
    <t>Projekt</t>
  </si>
  <si>
    <t xml:space="preserve">Elektroinstalace
</t>
  </si>
  <si>
    <t>Investor</t>
  </si>
  <si>
    <t>Město Vrchlabí, Zámek 1, 54301 Vrchlabí</t>
  </si>
  <si>
    <t>Z. č.</t>
  </si>
  <si>
    <t>N22_26</t>
  </si>
  <si>
    <t>A. č.</t>
  </si>
  <si>
    <t>Smlouva</t>
  </si>
  <si>
    <t/>
  </si>
  <si>
    <t>Vypracoval</t>
  </si>
  <si>
    <t>Jaroslav Nič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</si>
  <si>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</si>
  <si>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</si>
  <si>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</si>
  <si>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</si>
  <si>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</si>
  <si>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</si>
  <si>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</si>
  <si>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</si>
  <si>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</si>
  <si>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</si>
  <si>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</si>
  <si>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</si>
  <si>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</si>
  <si>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</si>
  <si>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</si>
  <si>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</si>
  <si>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</si>
  <si>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</si>
  <si>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</si>
  <si>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</si>
  <si>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</si>
  <si>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</si>
  <si>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</si>
  <si>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</si>
  <si>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</si>
  <si>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</si>
  <si>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</si>
  <si>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</si>
  <si>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</si>
  <si>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</si>
  <si>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</si>
  <si>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</si>
  <si>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</si>
  <si>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</si>
  <si>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</si>
  <si>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</si>
  <si>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</si>
  <si>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</si>
  <si>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</si>
  <si>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Dodávky</t>
  </si>
  <si>
    <t>Uzemnění a LPS - budova</t>
  </si>
  <si>
    <t>ks</t>
  </si>
  <si>
    <t>Dodávky - celkem</t>
  </si>
  <si>
    <t>Páska 30x4 páska 30x4 (0,95 kg/m)</t>
  </si>
  <si>
    <t>m</t>
  </si>
  <si>
    <t>SR 2b svorka páska-páska</t>
  </si>
  <si>
    <t>Drát 10 drát o 10mm(0,62kg/m)</t>
  </si>
  <si>
    <t>SR03  S / 2xM8, litina zemnící pásek - drát</t>
  </si>
  <si>
    <t>Drát 8 AlMgSi T/2 drát ø 8mm AlMgSi  (0,135kg/m)  pevně</t>
  </si>
  <si>
    <t>zkušební svorky NEREZ</t>
  </si>
  <si>
    <t>označení svodu</t>
  </si>
  <si>
    <t>podpěra svislá na zateplenou zeď</t>
  </si>
  <si>
    <t>478 027 Uzemňovací bod typ M16 Závit M16</t>
  </si>
  <si>
    <t>svorka univerzální</t>
  </si>
  <si>
    <t>drát ISOFugal AL s izolací/100123</t>
  </si>
  <si>
    <t>jímací hrot na drátové jímače</t>
  </si>
  <si>
    <t>SOa na okapové žlaby</t>
  </si>
  <si>
    <t>830 208 vodič CUI 3500 mm</t>
  </si>
  <si>
    <t>103 410 Jímací tyč AlMgSi 1500 varianta E (dutý profil)</t>
  </si>
  <si>
    <t>106 246 Izolovaný držák</t>
  </si>
  <si>
    <t>106 342 Připojovací adaptér zalomený 130°</t>
  </si>
  <si>
    <t>Jímací tyč , výška 2,5 m + držáky</t>
  </si>
  <si>
    <t>Podružný materiál</t>
  </si>
  <si>
    <t>Uzemnění a LPS  - budova-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</si>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</sst>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0DF5-18F3-4BA6-ADA8-9408E8893677}">
  <dimension ref="A1:F34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81</v>
      </c>
      <c r="C1" s="12" t="s">
        <v>82</v>
      </c>
      <c r="D1" s="3"/>
    </row>
    <row r="2" spans="1:4">
      <c r="A2" s="6" t="s">
        <v>83</v>
      </c>
      <c r="B2" s="17"/>
      <c r="C2" s="17"/>
      <c r="D2" s="3"/>
    </row>
    <row r="3" spans="1:4">
      <c r="A3" s="7" t="s">
        <v>84</v>
      </c>
      <c r="B3" s="14">
        <f>(Rozpočet!E4)</f>
        <v>0</v>
      </c>
      <c r="C3" s="14"/>
      <c r="D3" s="3"/>
    </row>
    <row r="4" spans="1:4">
      <c r="A4" s="7" t="s">
        <v>85</v>
      </c>
      <c r="B4" s="14">
        <f>B3 * Parametry!B16 / 100</f>
        <v>0</v>
      </c>
      <c r="C4" s="14">
        <f>B3 * Parametry!B17 / 100</f>
        <v>0</v>
      </c>
      <c r="D4" s="3"/>
    </row>
    <row r="5" spans="1:4">
      <c r="A5" s="7" t="s">
        <v>86</v>
      </c>
      <c r="B5" s="14"/>
      <c r="C5" s="14">
        <f>0 + 0</f>
        <v>0</v>
      </c>
      <c r="D5" s="3"/>
    </row>
    <row r="6" spans="1:4">
      <c r="A6" s="7" t="s">
        <v>87</v>
      </c>
      <c r="B6" s="14"/>
      <c r="C6" s="14">
        <f>(Rozpočet!G4) + 0 + 0</f>
        <v>0</v>
      </c>
      <c r="D6" s="3"/>
    </row>
    <row r="7" spans="1:4">
      <c r="A7" s="8" t="s">
        <v>88</v>
      </c>
      <c r="B7" s="18">
        <f>B3 + B4</f>
        <v>0</v>
      </c>
      <c r="C7" s="18">
        <f>C3 + C4 + C5 + C6</f>
        <v>0</v>
      </c>
      <c r="D7" s="3"/>
    </row>
    <row r="8" spans="1:4">
      <c r="A8" s="7" t="s">
        <v>89</v>
      </c>
      <c r="B8" s="14"/>
      <c r="C8" s="14">
        <f>(C5 + C6) * Parametry!B18 / 100</f>
        <v>0</v>
      </c>
      <c r="D8" s="3"/>
    </row>
    <row r="9" spans="1:4">
      <c r="A9" s="7" t="s">
        <v>90</v>
      </c>
      <c r="B9" s="14"/>
      <c r="C9" s="14">
        <f>0 + 0</f>
        <v>0</v>
      </c>
      <c r="D9" s="3"/>
    </row>
    <row r="10" spans="1:4">
      <c r="A10" s="7" t="s">
        <v>91</v>
      </c>
      <c r="B10" s="14"/>
      <c r="C10" s="14">
        <f>0 + 0</f>
        <v>0</v>
      </c>
      <c r="D10" s="3"/>
    </row>
    <row r="11" spans="1:4">
      <c r="A11" s="7" t="s">
        <v>92</v>
      </c>
      <c r="B11" s="14"/>
      <c r="C11" s="14">
        <f>(C9 + C10) * Parametry!B19 / 100</f>
        <v>0</v>
      </c>
      <c r="D11" s="3"/>
    </row>
    <row r="12" spans="1:4">
      <c r="A12" s="8" t="s">
        <v>93</v>
      </c>
      <c r="B12" s="18">
        <f>B7</f>
        <v>0</v>
      </c>
      <c r="C12" s="18">
        <f>C7 + C8 + C9 + C10 + C11</f>
        <v>0</v>
      </c>
      <c r="D12" s="3"/>
    </row>
    <row r="13" spans="1:4">
      <c r="A13" s="7" t="s">
        <v>94</v>
      </c>
      <c r="B13" s="14"/>
      <c r="C13" s="14">
        <f>(B12 + C12) * Parametry!B20 / 100</f>
        <v>0</v>
      </c>
      <c r="D13" s="3"/>
    </row>
    <row r="14" spans="1:4">
      <c r="A14" s="7" t="s">
        <v>95</v>
      </c>
      <c r="B14" s="14"/>
      <c r="C14" s="14">
        <f>(B12 + C12) * Parametry!B21 / 100</f>
        <v>0</v>
      </c>
      <c r="D14" s="3"/>
    </row>
    <row r="15" spans="1:4">
      <c r="A15" s="7" t="s">
        <v>96</v>
      </c>
      <c r="B15" s="14"/>
      <c r="C15" s="14">
        <f>(B7 + C7) * Parametry!B22 / 100</f>
        <v>0</v>
      </c>
      <c r="D15" s="3"/>
    </row>
    <row r="16" spans="1:4">
      <c r="A16" s="6" t="s">
        <v>97</v>
      </c>
      <c r="B16" s="17"/>
      <c r="C16" s="17">
        <f>B12 + C12 + C13 + C14 + C15</f>
        <v>0</v>
      </c>
      <c r="D16" s="3"/>
    </row>
    <row r="17" spans="1:4">
      <c r="A17" s="7" t="s">
        <v>14</v>
      </c>
      <c r="B17" s="14"/>
      <c r="C17" s="14"/>
      <c r="D17" s="3"/>
    </row>
    <row r="18" spans="1:4">
      <c r="A18" s="6" t="s">
        <v>98</v>
      </c>
      <c r="B18" s="17"/>
      <c r="C18" s="17"/>
      <c r="D18" s="3"/>
    </row>
    <row r="19" spans="1:4">
      <c r="A19" s="7" t="s">
        <v>99</v>
      </c>
      <c r="B19" s="14"/>
      <c r="C19" s="14">
        <f>C12 * Parametry!B23 / 100</f>
        <v>0</v>
      </c>
      <c r="D19" s="3"/>
    </row>
    <row r="20" spans="1:4">
      <c r="A20" s="7" t="s">
        <v>100</v>
      </c>
      <c r="B20" s="14"/>
      <c r="C20" s="14">
        <f>C12 * Parametry!B24 / 100</f>
        <v>0</v>
      </c>
      <c r="D20" s="3"/>
    </row>
    <row r="21" spans="1:4">
      <c r="A21" s="6" t="s">
        <v>101</v>
      </c>
      <c r="B21" s="17"/>
      <c r="C21" s="17">
        <f>C19 + C20</f>
        <v>0</v>
      </c>
      <c r="D21" s="3"/>
    </row>
    <row r="22" spans="1:4">
      <c r="A22" s="7" t="s">
        <v>102</v>
      </c>
      <c r="B22" s="14"/>
      <c r="C22" s="14">
        <f>Parametry!B25 * Parametry!B28 * (C16 * Parametry!B27)^Parametry!B26</f>
        <v>0</v>
      </c>
      <c r="D22" s="3"/>
    </row>
    <row r="23" spans="1:4">
      <c r="A23" s="7" t="s">
        <v>14</v>
      </c>
      <c r="B23" s="14"/>
      <c r="C23" s="14"/>
      <c r="D23" s="3"/>
    </row>
    <row r="24" spans="1:4">
      <c r="A24" s="4" t="s">
        <v>103</v>
      </c>
      <c r="B24" s="16"/>
      <c r="C24" s="16">
        <f>C16 + C21 + C22</f>
        <v>0</v>
      </c>
      <c r="D24" s="3"/>
    </row>
    <row r="25" spans="1:4">
      <c r="A25" s="7" t="s">
        <v>104</v>
      </c>
      <c r="B25" s="14">
        <f>(SUM(Rozpočet!E3)) + (SUM(Rozpočet!G3)) + B4 + C4 + C8 + C11 + C13 + C14 + C15 + C21 + C22</f>
        <v>0</v>
      </c>
      <c r="C25" s="14">
        <f>B25 * Parametry!B31 / 100</f>
        <v>0</v>
      </c>
      <c r="D25" s="3"/>
    </row>
    <row r="26" spans="1:4">
      <c r="A26" s="7" t="s">
        <v>105</v>
      </c>
      <c r="B26" s="14">
        <f>0 + 0</f>
        <v>0</v>
      </c>
      <c r="C26" s="14">
        <f>B26 * Parametry!B32 / 100</f>
        <v>0</v>
      </c>
      <c r="D26" s="3"/>
    </row>
    <row r="27" spans="1:4">
      <c r="A27" s="4" t="s">
        <v>106</v>
      </c>
      <c r="B27" s="16"/>
      <c r="C27" s="16">
        <f>C24 + C25 + C26</f>
        <v>0</v>
      </c>
      <c r="D27" s="3"/>
    </row>
    <row r="28" spans="1:4">
      <c r="A28" s="7" t="s">
        <v>14</v>
      </c>
      <c r="B28" s="14"/>
      <c r="C28" s="14"/>
      <c r="D28" s="3"/>
    </row>
    <row r="29" spans="1:4">
      <c r="A29" s="7" t="s">
        <v>107</v>
      </c>
      <c r="B29" s="14"/>
      <c r="C29" s="14">
        <f>C24 * Parametry!B29 / 100</f>
        <v>0</v>
      </c>
      <c r="D29" s="3"/>
    </row>
    <row r="30" spans="1:4">
      <c r="A30" s="7" t="s">
        <v>107</v>
      </c>
      <c r="B30" s="14"/>
      <c r="C30" s="14">
        <f>C24 * Parametry!B30 / 100</f>
        <v>0</v>
      </c>
      <c r="D30" s="3"/>
    </row>
    <row r="31" spans="1:4">
      <c r="A31" s="6" t="s">
        <v>108</v>
      </c>
      <c r="B31" s="19" t="s">
        <v>50</v>
      </c>
      <c r="C31" s="19" t="s">
        <v>52</v>
      </c>
      <c r="D31" s="3"/>
    </row>
    <row r="32" spans="1:4">
      <c r="A32" s="7" t="s">
        <v>56</v>
      </c>
      <c r="B32" s="14">
        <f>(Rozpočet!E4)</f>
        <v>0</v>
      </c>
      <c r="C32" s="14">
        <f>(Rozpočet!G4)</f>
        <v>0</v>
      </c>
      <c r="D32" s="3"/>
    </row>
    <row r="33" spans="1:4">
      <c r="A33" s="7" t="s">
        <v>57</v>
      </c>
      <c r="B33" s="14">
        <f>(Rozpočet!E25)</f>
        <v>0</v>
      </c>
      <c r="C33" s="14">
        <f>(Rozpočet!G25)</f>
        <v>0</v>
      </c>
      <c r="D33" s="3"/>
    </row>
    <row r="34" spans="1:4">
      <c r="A34" s="7" t="s">
        <v>14</v>
      </c>
      <c r="B34" s="14"/>
      <c r="C34" s="14"/>
      <c r="D3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52DF-4CAA-471A-A29A-5AF1BFCFE987}">
  <dimension ref="A1:L26"/>
  <sheetViews>
    <sheetView workbookViewId="0"/>
  </sheetViews>
  <sheetFormatPr defaultRowHeight="15"/>
  <cols>
    <col min="1" max="1" width="46.5703125" style="1" bestFit="1" customWidth="1"/>
    <col min="2" max="2" width="2.85546875" style="1" bestFit="1" customWidth="1"/>
    <col min="3" max="3" width="6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0" style="10" hidden="1" customWidth="1"/>
  </cols>
  <sheetData>
    <row r="1" spans="1:11">
      <c r="A1" s="2" t="s">
        <v>0</v>
      </c>
      <c r="B1" s="2" t="s">
        <v>48</v>
      </c>
      <c r="C1" s="12" t="s">
        <v>49</v>
      </c>
      <c r="D1" s="12" t="s">
        <v>50</v>
      </c>
      <c r="E1" s="12" t="s">
        <v>51</v>
      </c>
      <c r="F1" s="12" t="s">
        <v>52</v>
      </c>
      <c r="G1" s="12" t="s">
        <v>53</v>
      </c>
      <c r="H1" s="12" t="s">
        <v>54</v>
      </c>
      <c r="I1" s="12" t="s">
        <v>55</v>
      </c>
      <c r="J1" s="3"/>
      <c r="K1" s="3"/>
    </row>
    <row r="2" spans="1:11">
      <c r="A2" s="4" t="s">
        <v>56</v>
      </c>
      <c r="B2" s="4" t="s">
        <v>14</v>
      </c>
      <c r="C2" s="13"/>
      <c r="D2" s="13"/>
      <c r="E2" s="13"/>
      <c r="F2" s="13"/>
      <c r="G2" s="13"/>
      <c r="H2" s="13"/>
      <c r="I2" s="13"/>
      <c r="J2" s="3"/>
      <c r="K2" s="3"/>
    </row>
    <row r="3" spans="1:11">
      <c r="A3" s="7" t="s">
        <v>57</v>
      </c>
      <c r="B3" s="7" t="s">
        <v>58</v>
      </c>
      <c r="C3" s="14">
        <v>1</v>
      </c>
      <c r="D3" s="14"/>
      <c r="E3" s="14">
        <f>C3*D3</f>
        <v>0</v>
      </c>
      <c r="F3" s="15"/>
      <c r="G3" s="15">
        <f>C3*F3</f>
        <v>0</v>
      </c>
      <c r="H3" s="14">
        <f>D3+F3</f>
        <v>0</v>
      </c>
      <c r="I3" s="14">
        <f>E3+G3</f>
        <v>0</v>
      </c>
      <c r="J3" s="3"/>
      <c r="K3" s="3"/>
    </row>
    <row r="4" spans="1:11">
      <c r="A4" s="4" t="s">
        <v>59</v>
      </c>
      <c r="B4" s="4" t="s">
        <v>14</v>
      </c>
      <c r="C4" s="13"/>
      <c r="D4" s="13"/>
      <c r="E4" s="16">
        <f>SUM(E3:E3)</f>
        <v>0</v>
      </c>
      <c r="F4" s="13"/>
      <c r="G4" s="16">
        <f>SUM(G3:G3)</f>
        <v>0</v>
      </c>
      <c r="H4" s="13"/>
      <c r="I4" s="16">
        <f>SUM(I3:I3)</f>
        <v>0</v>
      </c>
      <c r="J4" s="3"/>
      <c r="K4" s="3"/>
    </row>
    <row r="5" spans="1:11">
      <c r="A5" s="4" t="s">
        <v>57</v>
      </c>
      <c r="B5" s="4" t="s">
        <v>14</v>
      </c>
      <c r="C5" s="16"/>
      <c r="D5" s="16"/>
      <c r="E5" s="16"/>
      <c r="F5" s="16"/>
      <c r="G5" s="16"/>
      <c r="H5" s="16"/>
      <c r="I5" s="16"/>
      <c r="J5" s="3"/>
      <c r="K5" s="3"/>
    </row>
    <row r="6" spans="1:11">
      <c r="A6" s="7" t="s">
        <v>60</v>
      </c>
      <c r="B6" s="7" t="s">
        <v>61</v>
      </c>
      <c r="C6" s="14">
        <v>70</v>
      </c>
      <c r="D6" s="14"/>
      <c r="E6" s="14">
        <f>C6*D6</f>
        <v>0</v>
      </c>
      <c r="F6" s="14"/>
      <c r="G6" s="14">
        <f>C6*F6</f>
        <v>0</v>
      </c>
      <c r="H6" s="14">
        <f>D6+F6</f>
        <v>0</v>
      </c>
      <c r="I6" s="14">
        <f>E6+G6</f>
        <v>0</v>
      </c>
      <c r="J6" s="3"/>
      <c r="K6" s="3"/>
    </row>
    <row r="7" spans="1:11">
      <c r="A7" s="7" t="s">
        <v>62</v>
      </c>
      <c r="B7" s="7" t="s">
        <v>58</v>
      </c>
      <c r="C7" s="14">
        <v>10</v>
      </c>
      <c r="D7" s="14"/>
      <c r="E7" s="14">
        <f>C7*D7</f>
        <v>0</v>
      </c>
      <c r="F7" s="14"/>
      <c r="G7" s="14">
        <f>C7*F7</f>
        <v>0</v>
      </c>
      <c r="H7" s="14">
        <f>D7+F7</f>
        <v>0</v>
      </c>
      <c r="I7" s="14">
        <f>E7+G7</f>
        <v>0</v>
      </c>
      <c r="J7" s="3"/>
      <c r="K7" s="3"/>
    </row>
    <row r="8" spans="1:11">
      <c r="A8" s="7" t="s">
        <v>63</v>
      </c>
      <c r="B8" s="7" t="s">
        <v>61</v>
      </c>
      <c r="C8" s="14">
        <v>40</v>
      </c>
      <c r="D8" s="14"/>
      <c r="E8" s="14">
        <f>C8*D8</f>
        <v>0</v>
      </c>
      <c r="F8" s="14"/>
      <c r="G8" s="14">
        <f>C8*F8</f>
        <v>0</v>
      </c>
      <c r="H8" s="14">
        <f>D8+F8</f>
        <v>0</v>
      </c>
      <c r="I8" s="14">
        <f>E8+G8</f>
        <v>0</v>
      </c>
      <c r="J8" s="3"/>
      <c r="K8" s="3"/>
    </row>
    <row r="9" spans="1:11">
      <c r="A9" s="7" t="s">
        <v>64</v>
      </c>
      <c r="B9" s="7" t="s">
        <v>58</v>
      </c>
      <c r="C9" s="14">
        <v>10</v>
      </c>
      <c r="D9" s="14"/>
      <c r="E9" s="14">
        <f>C9*D9</f>
        <v>0</v>
      </c>
      <c r="F9" s="14"/>
      <c r="G9" s="14">
        <f>C9*F9</f>
        <v>0</v>
      </c>
      <c r="H9" s="14">
        <f>D9+F9</f>
        <v>0</v>
      </c>
      <c r="I9" s="14">
        <f>E9+G9</f>
        <v>0</v>
      </c>
      <c r="J9" s="3"/>
      <c r="K9" s="3"/>
    </row>
    <row r="10" spans="1:11">
      <c r="A10" s="7" t="s">
        <v>65</v>
      </c>
      <c r="B10" s="7" t="s">
        <v>61</v>
      </c>
      <c r="C10" s="14">
        <v>144</v>
      </c>
      <c r="D10" s="14"/>
      <c r="E10" s="14">
        <f>C10*D10</f>
        <v>0</v>
      </c>
      <c r="F10" s="14"/>
      <c r="G10" s="14">
        <f>C10*F10</f>
        <v>0</v>
      </c>
      <c r="H10" s="14">
        <f>D10+F10</f>
        <v>0</v>
      </c>
      <c r="I10" s="14">
        <f>E10+G10</f>
        <v>0</v>
      </c>
      <c r="J10" s="3"/>
      <c r="K10" s="3"/>
    </row>
    <row r="11" spans="1:11">
      <c r="A11" s="7" t="s">
        <v>66</v>
      </c>
      <c r="B11" s="7" t="s">
        <v>58</v>
      </c>
      <c r="C11" s="14">
        <v>4</v>
      </c>
      <c r="D11" s="14"/>
      <c r="E11" s="14">
        <f>C11*D11</f>
        <v>0</v>
      </c>
      <c r="F11" s="14"/>
      <c r="G11" s="14">
        <f>C11*F11</f>
        <v>0</v>
      </c>
      <c r="H11" s="14">
        <f>D11+F11</f>
        <v>0</v>
      </c>
      <c r="I11" s="14">
        <f>E11+G11</f>
        <v>0</v>
      </c>
      <c r="J11" s="3"/>
      <c r="K11" s="3"/>
    </row>
    <row r="12" spans="1:11">
      <c r="A12" s="7" t="s">
        <v>67</v>
      </c>
      <c r="B12" s="7" t="s">
        <v>58</v>
      </c>
      <c r="C12" s="14">
        <v>4</v>
      </c>
      <c r="D12" s="14"/>
      <c r="E12" s="14">
        <f>C12*D12</f>
        <v>0</v>
      </c>
      <c r="F12" s="14"/>
      <c r="G12" s="14">
        <f>C12*F12</f>
        <v>0</v>
      </c>
      <c r="H12" s="14">
        <f>D12+F12</f>
        <v>0</v>
      </c>
      <c r="I12" s="14">
        <f>E12+G12</f>
        <v>0</v>
      </c>
      <c r="J12" s="3"/>
      <c r="K12" s="3"/>
    </row>
    <row r="13" spans="1:11">
      <c r="A13" s="7" t="s">
        <v>68</v>
      </c>
      <c r="B13" s="7" t="s">
        <v>58</v>
      </c>
      <c r="C13" s="14">
        <v>36</v>
      </c>
      <c r="D13" s="14"/>
      <c r="E13" s="14">
        <f>C13*D13</f>
        <v>0</v>
      </c>
      <c r="F13" s="14"/>
      <c r="G13" s="14">
        <f>C13*F13</f>
        <v>0</v>
      </c>
      <c r="H13" s="14">
        <f>D13+F13</f>
        <v>0</v>
      </c>
      <c r="I13" s="14">
        <f>E13+G13</f>
        <v>0</v>
      </c>
      <c r="J13" s="3"/>
      <c r="K13" s="3"/>
    </row>
    <row r="14" spans="1:11">
      <c r="A14" s="7" t="s">
        <v>69</v>
      </c>
      <c r="B14" s="7" t="s">
        <v>58</v>
      </c>
      <c r="C14" s="14">
        <v>1</v>
      </c>
      <c r="D14" s="14"/>
      <c r="E14" s="14">
        <f>C14*D14</f>
        <v>0</v>
      </c>
      <c r="F14" s="14"/>
      <c r="G14" s="14">
        <f>C14*F14</f>
        <v>0</v>
      </c>
      <c r="H14" s="14">
        <f>D14+F14</f>
        <v>0</v>
      </c>
      <c r="I14" s="14">
        <f>E14+G14</f>
        <v>0</v>
      </c>
      <c r="J14" s="3"/>
      <c r="K14" s="3"/>
    </row>
    <row r="15" spans="1:11">
      <c r="A15" s="7" t="s">
        <v>70</v>
      </c>
      <c r="B15" s="7" t="s">
        <v>58</v>
      </c>
      <c r="C15" s="14">
        <v>220</v>
      </c>
      <c r="D15" s="14"/>
      <c r="E15" s="14">
        <f>C15*D15</f>
        <v>0</v>
      </c>
      <c r="F15" s="14"/>
      <c r="G15" s="14">
        <f>C15*F15</f>
        <v>0</v>
      </c>
      <c r="H15" s="14">
        <f>D15+F15</f>
        <v>0</v>
      </c>
      <c r="I15" s="14">
        <f>E15+G15</f>
        <v>0</v>
      </c>
      <c r="J15" s="3"/>
      <c r="K15" s="3"/>
    </row>
    <row r="16" spans="1:11">
      <c r="A16" s="7" t="s">
        <v>71</v>
      </c>
      <c r="B16" s="7" t="s">
        <v>61</v>
      </c>
      <c r="C16" s="14">
        <v>54</v>
      </c>
      <c r="D16" s="14"/>
      <c r="E16" s="14">
        <f>C16*D16</f>
        <v>0</v>
      </c>
      <c r="F16" s="14"/>
      <c r="G16" s="14">
        <f>C16*F16</f>
        <v>0</v>
      </c>
      <c r="H16" s="14">
        <f>D16+F16</f>
        <v>0</v>
      </c>
      <c r="I16" s="14">
        <f>E16+G16</f>
        <v>0</v>
      </c>
      <c r="J16" s="3"/>
      <c r="K16" s="3"/>
    </row>
    <row r="17" spans="1:11">
      <c r="A17" s="7" t="s">
        <v>72</v>
      </c>
      <c r="B17" s="7" t="s">
        <v>58</v>
      </c>
      <c r="C17" s="14">
        <v>2</v>
      </c>
      <c r="D17" s="14"/>
      <c r="E17" s="14">
        <f>C17*D17</f>
        <v>0</v>
      </c>
      <c r="F17" s="14"/>
      <c r="G17" s="14">
        <f>C17*F17</f>
        <v>0</v>
      </c>
      <c r="H17" s="14">
        <f>D17+F17</f>
        <v>0</v>
      </c>
      <c r="I17" s="14">
        <f>E17+G17</f>
        <v>0</v>
      </c>
      <c r="J17" s="3"/>
      <c r="K17" s="3"/>
    </row>
    <row r="18" spans="1:11">
      <c r="A18" s="7" t="s">
        <v>73</v>
      </c>
      <c r="B18" s="7" t="s">
        <v>58</v>
      </c>
      <c r="C18" s="14">
        <v>6</v>
      </c>
      <c r="D18" s="14"/>
      <c r="E18" s="14">
        <f>C18*D18</f>
        <v>0</v>
      </c>
      <c r="F18" s="14"/>
      <c r="G18" s="14">
        <f>C18*F18</f>
        <v>0</v>
      </c>
      <c r="H18" s="14">
        <f>D18+F18</f>
        <v>0</v>
      </c>
      <c r="I18" s="14">
        <f>E18+G18</f>
        <v>0</v>
      </c>
      <c r="J18" s="3"/>
      <c r="K18" s="3"/>
    </row>
    <row r="19" spans="1:11">
      <c r="A19" s="7" t="s">
        <v>74</v>
      </c>
      <c r="B19" s="7" t="s">
        <v>58</v>
      </c>
      <c r="C19" s="14">
        <v>8</v>
      </c>
      <c r="D19" s="14"/>
      <c r="E19" s="14">
        <f>C19*D19</f>
        <v>0</v>
      </c>
      <c r="F19" s="14"/>
      <c r="G19" s="14">
        <f>C19*F19</f>
        <v>0</v>
      </c>
      <c r="H19" s="14">
        <f>D19+F19</f>
        <v>0</v>
      </c>
      <c r="I19" s="14">
        <f>E19+G19</f>
        <v>0</v>
      </c>
      <c r="J19" s="3"/>
      <c r="K19" s="3"/>
    </row>
    <row r="20" spans="1:11">
      <c r="A20" s="7" t="s">
        <v>75</v>
      </c>
      <c r="B20" s="7" t="s">
        <v>58</v>
      </c>
      <c r="C20" s="14">
        <v>1</v>
      </c>
      <c r="D20" s="14"/>
      <c r="E20" s="14">
        <f>C20*D20</f>
        <v>0</v>
      </c>
      <c r="F20" s="14"/>
      <c r="G20" s="14">
        <f>C20*F20</f>
        <v>0</v>
      </c>
      <c r="H20" s="14">
        <f>D20+F20</f>
        <v>0</v>
      </c>
      <c r="I20" s="14">
        <f>E20+G20</f>
        <v>0</v>
      </c>
      <c r="J20" s="3"/>
      <c r="K20" s="3"/>
    </row>
    <row r="21" spans="1:11">
      <c r="A21" s="7" t="s">
        <v>76</v>
      </c>
      <c r="B21" s="7" t="s">
        <v>58</v>
      </c>
      <c r="C21" s="14">
        <v>2</v>
      </c>
      <c r="D21" s="14"/>
      <c r="E21" s="14">
        <f>C21*D21</f>
        <v>0</v>
      </c>
      <c r="F21" s="14"/>
      <c r="G21" s="14">
        <f>C21*F21</f>
        <v>0</v>
      </c>
      <c r="H21" s="14">
        <f>D21+F21</f>
        <v>0</v>
      </c>
      <c r="I21" s="14">
        <f>E21+G21</f>
        <v>0</v>
      </c>
      <c r="J21" s="3"/>
      <c r="K21" s="3"/>
    </row>
    <row r="22" spans="1:11">
      <c r="A22" s="7" t="s">
        <v>77</v>
      </c>
      <c r="B22" s="7" t="s">
        <v>58</v>
      </c>
      <c r="C22" s="14">
        <v>2</v>
      </c>
      <c r="D22" s="14"/>
      <c r="E22" s="14">
        <f>C22*D22</f>
        <v>0</v>
      </c>
      <c r="F22" s="14"/>
      <c r="G22" s="14">
        <f>C22*F22</f>
        <v>0</v>
      </c>
      <c r="H22" s="14">
        <f>D22+F22</f>
        <v>0</v>
      </c>
      <c r="I22" s="14">
        <f>E22+G22</f>
        <v>0</v>
      </c>
      <c r="J22" s="3"/>
      <c r="K22" s="3"/>
    </row>
    <row r="23" spans="1:11">
      <c r="A23" s="7" t="s">
        <v>78</v>
      </c>
      <c r="B23" s="7" t="s">
        <v>58</v>
      </c>
      <c r="C23" s="14">
        <v>5</v>
      </c>
      <c r="D23" s="14"/>
      <c r="E23" s="14">
        <f>C23*D23</f>
        <v>0</v>
      </c>
      <c r="F23" s="14"/>
      <c r="G23" s="14">
        <f>C23*F23</f>
        <v>0</v>
      </c>
      <c r="H23" s="14">
        <f>D23+F23</f>
        <v>0</v>
      </c>
      <c r="I23" s="14">
        <f>E23+G23</f>
        <v>0</v>
      </c>
      <c r="J23" s="3"/>
      <c r="K23" s="3"/>
    </row>
    <row r="24" spans="1:11">
      <c r="A24" s="7" t="s">
        <v>79</v>
      </c>
      <c r="B24" s="7" t="s">
        <v>14</v>
      </c>
      <c r="C24" s="14"/>
      <c r="D24" s="14"/>
      <c r="E24" s="14"/>
      <c r="F24" s="14"/>
      <c r="G24" s="14"/>
      <c r="H24" s="14">
        <f>D24+F24</f>
        <v>0</v>
      </c>
      <c r="I24" s="14">
        <f>E24+G24</f>
        <v>0</v>
      </c>
      <c r="J24" s="3"/>
      <c r="K24" s="3"/>
    </row>
    <row r="25" spans="1:11">
      <c r="A25" s="4" t="s">
        <v>80</v>
      </c>
      <c r="B25" s="4" t="s">
        <v>14</v>
      </c>
      <c r="C25" s="16"/>
      <c r="D25" s="16"/>
      <c r="E25" s="16">
        <f>SUM(E6:E24)</f>
        <v>0</v>
      </c>
      <c r="F25" s="16"/>
      <c r="G25" s="16">
        <f>SUM(G6:G24)</f>
        <v>0</v>
      </c>
      <c r="H25" s="16"/>
      <c r="I25" s="16">
        <f>SUM(I6:I24)</f>
        <v>0</v>
      </c>
      <c r="J25" s="3"/>
      <c r="K25" s="3"/>
    </row>
    <row r="26" spans="1:11">
      <c r="A26" s="7" t="s">
        <v>14</v>
      </c>
      <c r="B26" s="7" t="s">
        <v>14</v>
      </c>
      <c r="C26" s="14"/>
      <c r="D26" s="14"/>
      <c r="E26" s="14"/>
      <c r="F26" s="14"/>
      <c r="G26" s="14"/>
      <c r="H26" s="14">
        <f>D26+F26</f>
        <v>0</v>
      </c>
      <c r="I26" s="14">
        <f>E26+G26</f>
        <v>0</v>
      </c>
      <c r="J26" s="3"/>
      <c r="K26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2448-1812-4A15-9D30-7E0FD57F5F3F}">
  <dimension ref="A1:D33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 ht="26.25">
      <c r="A4" s="2" t="s">
        <v>6</v>
      </c>
      <c r="B4" s="5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11</v>
      </c>
      <c r="C7" s="3"/>
    </row>
    <row r="8" spans="1:3">
      <c r="A8" s="2" t="s">
        <v>13</v>
      </c>
      <c r="B8" s="6" t="s">
        <v>14</v>
      </c>
      <c r="C8" s="3"/>
    </row>
    <row r="9" spans="1:3">
      <c r="A9" s="2" t="s">
        <v>15</v>
      </c>
      <c r="B9" s="6" t="s">
        <v>16</v>
      </c>
      <c r="C9" s="3"/>
    </row>
    <row r="10" spans="1:3">
      <c r="A10" s="2" t="s">
        <v>17</v>
      </c>
      <c r="B10" s="6" t="s">
        <v>14</v>
      </c>
      <c r="C10" s="3"/>
    </row>
    <row r="11" spans="1:3">
      <c r="A11" s="2" t="s">
        <v>18</v>
      </c>
      <c r="B11" s="6" t="s">
        <v>14</v>
      </c>
      <c r="C11" s="3"/>
    </row>
    <row r="12" spans="1:3">
      <c r="A12" s="2" t="s">
        <v>19</v>
      </c>
      <c r="B12" s="6" t="s">
        <v>14</v>
      </c>
      <c r="C12" s="3"/>
    </row>
    <row r="13" spans="1:3">
      <c r="A13" s="2" t="s">
        <v>20</v>
      </c>
      <c r="B13" s="6" t="s">
        <v>14</v>
      </c>
      <c r="C13" s="3"/>
    </row>
    <row r="14" spans="1:3">
      <c r="A14" s="2" t="s">
        <v>21</v>
      </c>
      <c r="B14" s="6" t="s">
        <v>22</v>
      </c>
      <c r="C14" s="3"/>
    </row>
    <row r="15" spans="1:3">
      <c r="A15" s="2" t="s">
        <v>14</v>
      </c>
      <c r="B15" s="7" t="s">
        <v>14</v>
      </c>
      <c r="C15" s="3"/>
    </row>
    <row r="16" spans="1:3">
      <c r="A16" s="2" t="s">
        <v>23</v>
      </c>
      <c r="B16" s="8" t="s">
        <v>24</v>
      </c>
      <c r="C16" s="3"/>
    </row>
    <row r="17" spans="1:3">
      <c r="A17" s="2" t="s">
        <v>25</v>
      </c>
      <c r="B17" s="8" t="s">
        <v>26</v>
      </c>
      <c r="C17" s="3"/>
    </row>
    <row r="18" spans="1:3">
      <c r="A18" s="2" t="s">
        <v>27</v>
      </c>
      <c r="B18" s="8" t="s">
        <v>28</v>
      </c>
      <c r="C18" s="3"/>
    </row>
    <row r="19" spans="1:3">
      <c r="A19" s="2" t="s">
        <v>29</v>
      </c>
      <c r="B19" s="8" t="s">
        <v>30</v>
      </c>
      <c r="C19" s="3"/>
    </row>
    <row r="20" spans="1:3">
      <c r="A20" s="2" t="s">
        <v>31</v>
      </c>
      <c r="B20" s="8" t="s">
        <v>30</v>
      </c>
      <c r="C20" s="3"/>
    </row>
    <row r="21" spans="1:3">
      <c r="A21" s="2" t="s">
        <v>32</v>
      </c>
      <c r="B21" s="8" t="s">
        <v>30</v>
      </c>
      <c r="C21" s="3"/>
    </row>
    <row r="22" spans="1:3">
      <c r="A22" s="2" t="s">
        <v>33</v>
      </c>
      <c r="B22" s="8" t="s">
        <v>30</v>
      </c>
      <c r="C22" s="3"/>
    </row>
    <row r="23" spans="1:3">
      <c r="A23" s="2" t="s">
        <v>34</v>
      </c>
      <c r="B23" s="8" t="s">
        <v>30</v>
      </c>
      <c r="C23" s="3"/>
    </row>
    <row r="24" spans="1:3">
      <c r="A24" s="2" t="s">
        <v>35</v>
      </c>
      <c r="B24" s="8" t="s">
        <v>30</v>
      </c>
      <c r="C24" s="3"/>
    </row>
    <row r="25" spans="1:3">
      <c r="A25" s="2" t="s">
        <v>36</v>
      </c>
      <c r="B25" s="8" t="s">
        <v>30</v>
      </c>
      <c r="C25" s="3"/>
    </row>
    <row r="26" spans="1:3">
      <c r="A26" s="2" t="s">
        <v>37</v>
      </c>
      <c r="B26" s="8" t="s">
        <v>38</v>
      </c>
      <c r="C26" s="3"/>
    </row>
    <row r="27" spans="1:3">
      <c r="A27" s="2" t="s">
        <v>39</v>
      </c>
      <c r="B27" s="8" t="s">
        <v>30</v>
      </c>
      <c r="C27" s="3"/>
    </row>
    <row r="28" spans="1:3">
      <c r="A28" s="2" t="s">
        <v>40</v>
      </c>
      <c r="B28" s="8" t="s">
        <v>30</v>
      </c>
      <c r="C28" s="3"/>
    </row>
    <row r="29" spans="1:3">
      <c r="A29" s="2" t="s">
        <v>41</v>
      </c>
      <c r="B29" s="8" t="s">
        <v>30</v>
      </c>
      <c r="C29" s="3"/>
    </row>
    <row r="30" spans="1:3">
      <c r="A30" s="2" t="s">
        <v>42</v>
      </c>
      <c r="B30" s="8" t="s">
        <v>30</v>
      </c>
      <c r="C30" s="3"/>
    </row>
    <row r="31" spans="1:3" ht="24.75">
      <c r="A31" s="9" t="s">
        <v>43</v>
      </c>
      <c r="B31" s="8" t="s">
        <v>44</v>
      </c>
      <c r="C31" s="3"/>
    </row>
    <row r="32" spans="1:3">
      <c r="A32" s="2" t="s">
        <v>45</v>
      </c>
      <c r="B32" s="8" t="s">
        <v>46</v>
      </c>
      <c r="C32" s="3"/>
    </row>
    <row r="33" spans="1:2">
      <c r="A33" s="1" t="s">
        <v>47</v>
      </c>
      <c r="B33" s="1">
        <v>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JN</cp:lastModifiedBy>
  <dcterms:created xsi:type="dcterms:W3CDTF">2022-09-09T07:09:04Z</dcterms:created>
  <dcterms:modified xsi:type="dcterms:W3CDTF">2022-09-09T07:09:12Z</dcterms:modified>
</cp:coreProperties>
</file>