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Tisk\"/>
    </mc:Choice>
  </mc:AlternateContent>
  <bookViews>
    <workbookView xWindow="0" yWindow="0" windowWidth="0" windowHeight="0"/>
  </bookViews>
  <sheets>
    <sheet name="Rekapitulace stavby" sheetId="1" r:id="rId1"/>
    <sheet name="01 - Výroba a dodávka pre..." sheetId="2" r:id="rId2"/>
    <sheet name="02 - Oprava římsy z dodan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Výroba a dodávka pre...'!$C$80:$K$91</definedName>
    <definedName name="_xlnm.Print_Area" localSheetId="1">'01 - Výroba a dodávka pre...'!$C$4:$J$39,'01 - Výroba a dodávka pre...'!$C$45:$J$62,'01 - Výroba a dodávka pre...'!$C$68:$K$91</definedName>
    <definedName name="_xlnm.Print_Titles" localSheetId="1">'01 - Výroba a dodávka pre...'!$80:$80</definedName>
    <definedName name="_xlnm._FilterDatabase" localSheetId="2" hidden="1">'02 - Oprava římsy z dodan...'!$C$91:$K$176</definedName>
    <definedName name="_xlnm.Print_Area" localSheetId="2">'02 - Oprava římsy z dodan...'!$C$4:$J$39,'02 - Oprava římsy z dodan...'!$C$45:$J$73,'02 - Oprava římsy z dodan...'!$C$79:$K$176</definedName>
    <definedName name="_xlnm.Print_Titles" localSheetId="2">'02 - Oprava římsy z dodan...'!$91:$91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T171"/>
  <c r="T170"/>
  <c r="R172"/>
  <c r="R171"/>
  <c r="R170"/>
  <c r="P172"/>
  <c r="P171"/>
  <c r="P170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2" r="J37"/>
  <c r="J36"/>
  <c i="1" r="AY55"/>
  <c i="2" r="J35"/>
  <c i="1" r="AX55"/>
  <c i="2"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3" r="J176"/>
  <c r="J174"/>
  <c r="J172"/>
  <c r="BK166"/>
  <c r="J164"/>
  <c r="BK163"/>
  <c r="BK162"/>
  <c r="BK161"/>
  <c r="BK160"/>
  <c r="J159"/>
  <c r="J157"/>
  <c r="J156"/>
  <c r="J154"/>
  <c r="J153"/>
  <c r="J150"/>
  <c r="BK148"/>
  <c r="J147"/>
  <c r="BK146"/>
  <c r="BK145"/>
  <c r="J142"/>
  <c r="BK140"/>
  <c r="J140"/>
  <c r="J138"/>
  <c r="J136"/>
  <c r="BK135"/>
  <c r="J134"/>
  <c r="BK132"/>
  <c r="J131"/>
  <c r="J130"/>
  <c r="J129"/>
  <c r="BK128"/>
  <c r="J125"/>
  <c r="J123"/>
  <c r="BK121"/>
  <c r="BK119"/>
  <c r="BK112"/>
  <c r="J110"/>
  <c r="J108"/>
  <c r="BK107"/>
  <c r="J105"/>
  <c r="BK101"/>
  <c r="BK98"/>
  <c r="J98"/>
  <c r="J96"/>
  <c r="J95"/>
  <c i="2" r="BK91"/>
  <c r="J90"/>
  <c r="J89"/>
  <c r="BK87"/>
  <c r="J86"/>
  <c r="J84"/>
  <c i="1" r="AS54"/>
  <c i="3" r="BK176"/>
  <c r="BK174"/>
  <c r="BK172"/>
  <c r="J166"/>
  <c r="BK164"/>
  <c r="J163"/>
  <c r="J162"/>
  <c r="J161"/>
  <c r="J160"/>
  <c r="BK159"/>
  <c r="BK157"/>
  <c r="BK156"/>
  <c r="BK154"/>
  <c r="BK153"/>
  <c r="BK150"/>
  <c r="J148"/>
  <c r="BK147"/>
  <c r="J146"/>
  <c r="J145"/>
  <c r="BK142"/>
  <c r="BK138"/>
  <c r="BK136"/>
  <c r="J135"/>
  <c r="BK134"/>
  <c r="BK133"/>
  <c r="J133"/>
  <c r="J132"/>
  <c r="BK131"/>
  <c r="BK130"/>
  <c r="BK129"/>
  <c r="J128"/>
  <c r="BK125"/>
  <c r="BK123"/>
  <c r="J121"/>
  <c r="J119"/>
  <c r="J112"/>
  <c r="BK110"/>
  <c r="BK108"/>
  <c r="J107"/>
  <c r="BK105"/>
  <c r="J101"/>
  <c r="BK96"/>
  <c r="BK95"/>
  <c i="2" r="J91"/>
  <c r="BK90"/>
  <c r="BK89"/>
  <c r="J87"/>
  <c r="BK86"/>
  <c r="BK84"/>
  <c l="1" r="P83"/>
  <c r="P82"/>
  <c r="P81"/>
  <c i="1" r="AU55"/>
  <c i="2" r="R83"/>
  <c r="R82"/>
  <c r="R81"/>
  <c i="3" r="T94"/>
  <c i="2" r="BK83"/>
  <c r="J83"/>
  <c r="J61"/>
  <c r="T83"/>
  <c r="T82"/>
  <c r="T81"/>
  <c i="3" r="BK94"/>
  <c r="J94"/>
  <c r="J61"/>
  <c r="P94"/>
  <c r="R94"/>
  <c r="BK100"/>
  <c r="J100"/>
  <c r="J62"/>
  <c r="P100"/>
  <c r="R100"/>
  <c r="T100"/>
  <c r="BK127"/>
  <c r="J127"/>
  <c r="J63"/>
  <c r="P127"/>
  <c r="R127"/>
  <c r="T127"/>
  <c r="BK144"/>
  <c r="J144"/>
  <c r="J64"/>
  <c r="P144"/>
  <c r="R144"/>
  <c r="T144"/>
  <c r="BK152"/>
  <c r="J152"/>
  <c r="J67"/>
  <c r="P152"/>
  <c r="P151"/>
  <c r="R152"/>
  <c r="R151"/>
  <c r="T152"/>
  <c r="T151"/>
  <c i="2" r="E48"/>
  <c r="J52"/>
  <c r="F55"/>
  <c r="BE84"/>
  <c r="BE87"/>
  <c r="BE89"/>
  <c i="3" r="E48"/>
  <c r="F55"/>
  <c r="BE96"/>
  <c r="BE98"/>
  <c r="BE101"/>
  <c r="BE108"/>
  <c r="BE125"/>
  <c r="BE128"/>
  <c r="BE129"/>
  <c r="BE131"/>
  <c r="BE133"/>
  <c r="BE135"/>
  <c r="BE140"/>
  <c r="BE146"/>
  <c r="BE148"/>
  <c r="BE150"/>
  <c r="BE153"/>
  <c r="BE154"/>
  <c r="BE156"/>
  <c r="BE157"/>
  <c r="BE159"/>
  <c r="BE160"/>
  <c r="BE162"/>
  <c r="BE163"/>
  <c r="BE164"/>
  <c i="2" r="BE86"/>
  <c r="BE90"/>
  <c r="BE91"/>
  <c i="3" r="J52"/>
  <c r="BE95"/>
  <c r="BE105"/>
  <c r="BE107"/>
  <c r="BE110"/>
  <c r="BE112"/>
  <c r="BE119"/>
  <c r="BE121"/>
  <c r="BE123"/>
  <c r="BE130"/>
  <c r="BE132"/>
  <c r="BE134"/>
  <c r="BE136"/>
  <c r="BE138"/>
  <c r="BE142"/>
  <c r="BE145"/>
  <c r="BE147"/>
  <c r="BE161"/>
  <c r="BE166"/>
  <c r="BE172"/>
  <c r="BE174"/>
  <c r="BE176"/>
  <c r="BK149"/>
  <c r="J149"/>
  <c r="J65"/>
  <c r="BK165"/>
  <c r="J165"/>
  <c r="J68"/>
  <c r="BK171"/>
  <c r="J171"/>
  <c r="J70"/>
  <c r="BK173"/>
  <c r="J173"/>
  <c r="J71"/>
  <c r="BK175"/>
  <c r="J175"/>
  <c r="J72"/>
  <c i="2" r="J34"/>
  <c i="1" r="AW55"/>
  <c i="3" r="F34"/>
  <c i="1" r="BA56"/>
  <c i="3" r="J34"/>
  <c i="1" r="AW56"/>
  <c i="3" r="F36"/>
  <c i="1" r="BC56"/>
  <c i="2" r="F36"/>
  <c i="1" r="BC55"/>
  <c i="2" r="F34"/>
  <c i="1" r="BA55"/>
  <c i="2" r="F35"/>
  <c i="1" r="BB55"/>
  <c i="2" r="F37"/>
  <c i="1" r="BD55"/>
  <c i="3" r="F35"/>
  <c i="1" r="BB56"/>
  <c i="3" r="F37"/>
  <c i="1" r="BD56"/>
  <c i="3" l="1" r="T93"/>
  <c r="T92"/>
  <c r="R93"/>
  <c r="R92"/>
  <c r="P93"/>
  <c r="P92"/>
  <c i="1" r="AU56"/>
  <c i="2" r="BK82"/>
  <c r="J82"/>
  <c r="J60"/>
  <c i="3" r="BK93"/>
  <c r="J93"/>
  <c r="J60"/>
  <c r="BK151"/>
  <c r="J151"/>
  <c r="J66"/>
  <c r="BK170"/>
  <c r="J170"/>
  <c r="J69"/>
  <c i="1" r="AU54"/>
  <c r="BD54"/>
  <c r="W33"/>
  <c i="3" r="F33"/>
  <c i="1" r="AZ56"/>
  <c i="3" r="J33"/>
  <c i="1" r="AV56"/>
  <c r="AT56"/>
  <c r="BB54"/>
  <c r="AX54"/>
  <c i="2" r="J33"/>
  <c i="1" r="AV55"/>
  <c r="AT55"/>
  <c r="BA54"/>
  <c r="AW54"/>
  <c r="AK30"/>
  <c r="BC54"/>
  <c r="W32"/>
  <c i="2" r="F33"/>
  <c i="1" r="AZ55"/>
  <c i="2" l="1" r="BK81"/>
  <c r="J81"/>
  <c r="J59"/>
  <c i="3" r="BK92"/>
  <c r="J92"/>
  <c r="J59"/>
  <c i="1" r="AZ54"/>
  <c r="AV54"/>
  <c r="AK29"/>
  <c r="W30"/>
  <c r="W31"/>
  <c r="AY54"/>
  <c l="1" r="AT54"/>
  <c r="W29"/>
  <c i="2" r="J30"/>
  <c i="1" r="AG55"/>
  <c r="AN55"/>
  <c i="3" r="J30"/>
  <c i="1" r="AG56"/>
  <c r="AN56"/>
  <c i="2" l="1" r="J39"/>
  <c i="3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<sst xmlns="http://schemas.openxmlformats.org/spreadsheetml/2006/main">
  <si>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</si>
  <si>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</si>
  <si>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</si>
  <si>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</si>
  <si>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</si>
  <si>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{6468a031-940a-49ea-aadb-38af8f688706}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</si>
  <si>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</si>
  <si>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</si>
  <si>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</si>
  <si>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</si>
  <si>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</si>
  <si>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</si>
  <si>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</si>
  <si>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</si>
  <si>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2006a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</si>
  <si>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</si>
  <si>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</si>
  <si>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Vrchlabí, Zámek čp.1 - Oprava římsy na jižním průčelí (Var.a - prefabrikát)</t>
  </si>
  <si>
    <t>KSO:</t>
  </si>
  <si>
    <t>801 61</t>
  </si>
  <si>
    <t>CC-CZ:</t>
  </si>
  <si>
    <t/>
  </si>
  <si>
    <t>Místo:</t>
  </si>
  <si>
    <t xml:space="preserve"> </t>
  </si>
  <si>
    <t>Datum:</t>
  </si>
  <si>
    <t>26. 2. 2020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</si>
  <si>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</si>
  <si>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</si>
  <si>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</si>
  <si>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</si>
  <si>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</si>
  <si>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</si>
  <si>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</si>
  <si>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J.Chaloupský, Trutnov</t>
  </si>
  <si>
    <t>True</t>
  </si>
  <si>
    <t>Zpracovatel:</t>
  </si>
  <si>
    <t>Ing.Jiřičková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</si>
  <si>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</si>
  <si>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</si>
  <si>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</si>
  <si>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</si>
  <si>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</si>
  <si>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</si>
  <si>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</si>
  <si>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</si>
  <si>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</si>
  <si>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</si>
  <si>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</si>
  <si>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</si>
  <si>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</si>
  <si>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</si>
  <si>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</si>
  <si>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</si>
  <si>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</si>
  <si>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</si>
  <si>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</si>
  <si>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</si>
  <si>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</si>
  <si>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</si>
  <si>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</si>
  <si>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</si>
  <si>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</si>
  <si>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</si>
  <si>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</si>
  <si>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</si>
  <si>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</si>
  <si>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</si>
  <si>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</si>
  <si>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</si>
  <si>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</si>
  <si>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</si>
  <si>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</si>
  <si>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</si>
  <si>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</si>
  <si>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</si>
  <si>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</si>
  <si>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</si>
  <si>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</si>
  <si>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</si>
  <si>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Výroba a dodávka prefabrikované římsy</t>
  </si>
  <si>
    <t>STA</t>
  </si>
  <si>
    <t>1</t>
  </si>
  <si>
    <t>{fbaff243-5349-4473-b84f-397afc96bf5e}</t>
  </si>
  <si>
    <t>2</t>
  </si>
  <si>
    <t>02</t>
  </si>
  <si>
    <t>Oprava římsy z dodaných prefabrikátů</t>
  </si>
  <si>
    <t>{80bc6cb4-babe-410a-adfc-08cef247f07f}</t>
  </si>
  <si>
    <t>KRYCÍ LIST SOUPISU PRACÍ</t>
  </si>
  <si>
    <t>Objekt:</t>
  </si>
  <si>
    <t>01 - Výroba a dodávka prefabrikované římsy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</si>
  <si>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</si>
  <si>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</si>
  <si>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</si>
  <si>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</si>
  <si>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</si>
  <si>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</si>
  <si>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</si>
  <si>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</si>
  <si>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</si>
  <si>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</si>
  <si>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</si>
  <si>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</si>
  <si>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</si>
  <si>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</si>
  <si>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</si>
  <si>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</si>
  <si>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</si>
  <si>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</si>
  <si>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</si>
  <si>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</si>
  <si>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</si>
  <si>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</si>
  <si>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</si>
  <si>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</si>
  <si>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</si>
  <si>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317322R11</t>
  </si>
  <si>
    <t xml:space="preserve">Forma/formy římsy dl cca 1,5m </t>
  </si>
  <si>
    <t>soub</t>
  </si>
  <si>
    <t>4</t>
  </si>
  <si>
    <t>-334003095</t>
  </si>
  <si>
    <t>VV</t>
  </si>
  <si>
    <t>"množstní forem si stanoví zhotovitel na základě své technologie"1</t>
  </si>
  <si>
    <t>317322R12</t>
  </si>
  <si>
    <t xml:space="preserve">Forma/formy římsy dl cca 1m </t>
  </si>
  <si>
    <t>-1531571603</t>
  </si>
  <si>
    <t>317322R21</t>
  </si>
  <si>
    <t>Prefabrikát římsy dl cca 1,5m z betonu C30/37 XA1, XF1 alt. z polymerbetonu tř.C30/37 vč.výztuže dle schematu a otvorů D=14mm pro kotevní tyče (vč.místa pro matici)</t>
  </si>
  <si>
    <t>kus</t>
  </si>
  <si>
    <t>1792891619</t>
  </si>
  <si>
    <t>"v ceně 1kusu prefabr je cca 0,023kg výztuže a kotevních 8 otvorů :"18</t>
  </si>
  <si>
    <t>317322R22</t>
  </si>
  <si>
    <t>Prefabrikát římsy dl cca 1,0m z betonu C30/37 XA1, XF1 alt. z polymerbetonu tř.C30/37 vč.výztuže dle schematu a otvorů D=14mm pro kotevní tyče</t>
  </si>
  <si>
    <t>-723923480</t>
  </si>
  <si>
    <t>5</t>
  </si>
  <si>
    <t>317322R31</t>
  </si>
  <si>
    <t>Příplatek k prefabrikátu římsy za tvor pro svod</t>
  </si>
  <si>
    <t>532275228</t>
  </si>
  <si>
    <t>6</t>
  </si>
  <si>
    <t>317900R01</t>
  </si>
  <si>
    <t>Doprava prefabrikátů na místo stavby</t>
  </si>
  <si>
    <t>-414730849</t>
  </si>
  <si>
    <t>02 - Oprava římsy z dodaných prefabrikátů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</si>
  <si>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</si>
  <si>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</si>
  <si>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</si>
  <si>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</si>
  <si>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</si>
  <si>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</si>
  <si>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</si>
  <si>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</si>
  <si>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</si>
  <si>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</si>
  <si>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</si>
  <si>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317110110</t>
  </si>
  <si>
    <t xml:space="preserve">Montáž prefabrikátu římsy - zaměření, přesuny, osazení se stabilizací před montáží kotev, proinjektování spáry se zdivem VPC maltou, vyplnění spáry mezi prefabrikáty trvale pružným tmelem, odžíznutí montážní výztuže._x000d_
</t>
  </si>
  <si>
    <t>-1383921889</t>
  </si>
  <si>
    <t>317110121</t>
  </si>
  <si>
    <t xml:space="preserve">Vrchní kotva, dodávka a montáž vč.chem.kotvy - závitová tyč dl.cca 520mm (galvanicky pozink. pevnosti 8.8), konec seříznout, matice, podložka, tmel obdobných vlastností jako Hilti Hit Hy 270 , požadovaná únosnost v tlaku 3,5kN ve smyku 4.0kN_x000d_
</t>
  </si>
  <si>
    <t>1035109841</t>
  </si>
  <si>
    <t>19,000*4</t>
  </si>
  <si>
    <t>317110122</t>
  </si>
  <si>
    <t xml:space="preserve">Spodní kotva, dodávka a montáž vč.chem.kotvy - závitová tyč dl.cca 350mm (galvanicky pozink. pevnosti 8.8), konec seříznout, matice, podložka, tmel obdobných vlastností jako Hilti Hit Hy 270 , požadovaná únosnost v tlaku 3,5kN ve smyku 4.0kN_x000d_
</t>
  </si>
  <si>
    <t>-428211225</t>
  </si>
  <si>
    <t>Úpravy povrchů, podlahy a osazování výplní</t>
  </si>
  <si>
    <t>622135001</t>
  </si>
  <si>
    <t>Vyrovnání nerovností podkladu vnějších omítaných ploch maltou, tloušťky do 10 mm vápenocementovou stěn</t>
  </si>
  <si>
    <t>m2</t>
  </si>
  <si>
    <t>CS ÚRS 2020 01</t>
  </si>
  <si>
    <t>1484132721</t>
  </si>
  <si>
    <t>0,12*28</t>
  </si>
  <si>
    <t>0,35*28</t>
  </si>
  <si>
    <t>Součet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</si>
  <si>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</si>
  <si>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</si>
  <si>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7236185</t>
  </si>
  <si>
    <t>(0,35*28)*2</t>
  </si>
  <si>
    <t>62232556R1</t>
  </si>
  <si>
    <t>Šablony profilační pro omítku říms</t>
  </si>
  <si>
    <t>soun</t>
  </si>
  <si>
    <t>1497911595</t>
  </si>
  <si>
    <t>7</t>
  </si>
  <si>
    <t>62232556R2</t>
  </si>
  <si>
    <t>Omítka a štuk do exteriéru pro tvarování a tažení říms, složitost profilovaná římsa</t>
  </si>
  <si>
    <t>-189576699</t>
  </si>
  <si>
    <t>0,68*28</t>
  </si>
  <si>
    <t>8</t>
  </si>
  <si>
    <t>62232556R4</t>
  </si>
  <si>
    <t>Oprava zakončení stávající omítky s doplněním omítkou vápenocementovou s přeštukováním</t>
  </si>
  <si>
    <t>m</t>
  </si>
  <si>
    <t>1858330061</t>
  </si>
  <si>
    <t>28*2</t>
  </si>
  <si>
    <t>9</t>
  </si>
  <si>
    <t>62313111R1</t>
  </si>
  <si>
    <t>Podkladní a spojovací vrstva vnějších omítaných ploch - adhézní nátěr říms</t>
  </si>
  <si>
    <t>-2106317780</t>
  </si>
  <si>
    <t>"nátěr na cihly:" 0,55*28</t>
  </si>
  <si>
    <t>"na vyrovnávací omítku:" 0,35*28</t>
  </si>
  <si>
    <t>"pod perlinku:" 0,68*28</t>
  </si>
  <si>
    <t>"na perlinku:" 0,68*28</t>
  </si>
  <si>
    <t>"pod vyrovnávací cem.potěr:" 0,37*28</t>
  </si>
  <si>
    <t>Mezisoučet</t>
  </si>
  <si>
    <t>10</t>
  </si>
  <si>
    <t>62314200R1</t>
  </si>
  <si>
    <t>Potažení říms pletivem na plném podkladu sklovláknitým vtlačením do tmelu (vč.dodávky perlinky a tmelu)</t>
  </si>
  <si>
    <t>1102583223</t>
  </si>
  <si>
    <t>0,7*28</t>
  </si>
  <si>
    <t>11</t>
  </si>
  <si>
    <t>629991011</t>
  </si>
  <si>
    <t>Zakrytí vnějších ploch před znečištěním včetně pozdějšího odkrytí výplní otvorů a svislých ploch fólií přilepenou lepící páskou</t>
  </si>
  <si>
    <t>1287621204</t>
  </si>
  <si>
    <t>"římsa:" 0,6*30</t>
  </si>
  <si>
    <t>12</t>
  </si>
  <si>
    <t>629991012</t>
  </si>
  <si>
    <t>Zakrytí vnějších ploch před znečištěním včetně pozdějšího odkrytí výplní otvorů a svislých ploch fólií přilepenou na začišťovací lištu</t>
  </si>
  <si>
    <t>112125247</t>
  </si>
  <si>
    <t>5*30</t>
  </si>
  <si>
    <t>13</t>
  </si>
  <si>
    <t>632451021</t>
  </si>
  <si>
    <t>Potěr cementový vyrovnávací z malty (MC-15) v pásu o průměrné (střední) tl. od 10 do 20 mm</t>
  </si>
  <si>
    <t>-2110310629</t>
  </si>
  <si>
    <t>"pod klemp.prvky:" 0,37*28</t>
  </si>
  <si>
    <t>Ostatní konstrukce a práce, bourání</t>
  </si>
  <si>
    <t>14</t>
  </si>
  <si>
    <t>94111113R4</t>
  </si>
  <si>
    <t>Průchod pod lešením š. 2,5m vč.bezpečnostních prvků</t>
  </si>
  <si>
    <t>-1965210206</t>
  </si>
  <si>
    <t>941311111</t>
  </si>
  <si>
    <t>Montáž lešení řadového modulového lehkého pracovního s podlahami s provozním zatížením tř. 3 do 200 kg/m2 šířky tř. SW06 přes 0,6 do 0,9 m, výšky do 10 m</t>
  </si>
  <si>
    <t>283523551</t>
  </si>
  <si>
    <t>16</t>
  </si>
  <si>
    <t>94131121R3</t>
  </si>
  <si>
    <t>Příplatek k lešení řadovému modulovému lehkému za pronájem po dobu použití</t>
  </si>
  <si>
    <t>1877409372</t>
  </si>
  <si>
    <t>17</t>
  </si>
  <si>
    <t>941311811</t>
  </si>
  <si>
    <t>Demontáž lešení řadového modulového lehkého pracovního s podlahami s provozním zatížením tř. 3 do 200 kg/m2 šířky SW06 přes 0,6 do 0,9 m, výšky do 10 m</t>
  </si>
  <si>
    <t>1753909705</t>
  </si>
  <si>
    <t>18</t>
  </si>
  <si>
    <t>944411112</t>
  </si>
  <si>
    <t>Montáž záchytné sítě umístěné max. 6 m pod chráněnou úrovní třída B</t>
  </si>
  <si>
    <t>-447452225</t>
  </si>
  <si>
    <t>19</t>
  </si>
  <si>
    <t>94441121R2</t>
  </si>
  <si>
    <t>Montáž záchytné sítě Příplatek za za pronájem po dobu použití</t>
  </si>
  <si>
    <t>1001638759</t>
  </si>
  <si>
    <t>20</t>
  </si>
  <si>
    <t>944411812</t>
  </si>
  <si>
    <t>Demontáž záchytné sítě umístěné max. 6 m pod chráněnou úrovní třída B</t>
  </si>
  <si>
    <t>505529013</t>
  </si>
  <si>
    <t>966031314</t>
  </si>
  <si>
    <t>Vybourání částí říms z cihel vyložených do 250 mm tl. přes 300 mm</t>
  </si>
  <si>
    <t>1843202566</t>
  </si>
  <si>
    <t>22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</si>
  <si>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</si>
  <si>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</si>
  <si>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-1408243316</t>
  </si>
  <si>
    <t>23</t>
  </si>
  <si>
    <t>974082116</t>
  </si>
  <si>
    <t>Vysekání rýh pro vodiče v omítce vápenné nebo vápenocementové stěn, šířky do 150 mm</t>
  </si>
  <si>
    <t>1555299608</t>
  </si>
  <si>
    <t>"alternativní položka - vysekání pásu omítky nad římsou:" 28</t>
  </si>
  <si>
    <t>24</t>
  </si>
  <si>
    <t>977131116</t>
  </si>
  <si>
    <t>Vrty příklepovými vrtáky do cihelného zdiva nebo prostého betonu průměru přes 16 do 20 mm</t>
  </si>
  <si>
    <t>-412585074</t>
  </si>
  <si>
    <t>0,3*(8*19)</t>
  </si>
  <si>
    <t>25</t>
  </si>
  <si>
    <t>9780364R1</t>
  </si>
  <si>
    <t>Řezní oddělovací spáry v omítkách</t>
  </si>
  <si>
    <t>-361731922</t>
  </si>
  <si>
    <t>28*2+0,55*2</t>
  </si>
  <si>
    <t>997</t>
  </si>
  <si>
    <t>Přesun sutě</t>
  </si>
  <si>
    <t>26</t>
  </si>
  <si>
    <t>997013111</t>
  </si>
  <si>
    <t>Vnitrostaveništní doprava suti a vybouraných hmot vodorovně do 50 m svisle s použitím mechanizace pro budovy a haly výšky do 6 m</t>
  </si>
  <si>
    <t>t</t>
  </si>
  <si>
    <t>-480116908</t>
  </si>
  <si>
    <t>27</t>
  </si>
  <si>
    <t>997013511</t>
  </si>
  <si>
    <t>Odvoz suti a vybouraných hmot z meziskládky na skládku s naložením a se složením, na vzdálenost do 1 km</t>
  </si>
  <si>
    <t>508361786</t>
  </si>
  <si>
    <t>28</t>
  </si>
  <si>
    <t>9970135R0</t>
  </si>
  <si>
    <t>Příplatek k odvozu suti a vybouraných hmot za dopravu na místo skládky</t>
  </si>
  <si>
    <t>-1990445555</t>
  </si>
  <si>
    <t>29</t>
  </si>
  <si>
    <t>997014R01</t>
  </si>
  <si>
    <t>Poplatek za uložení stavební suti na skládce (omítka, cihly,betonová drť )</t>
  </si>
  <si>
    <t>-270378034</t>
  </si>
  <si>
    <t>998</t>
  </si>
  <si>
    <t>Přesun hmot</t>
  </si>
  <si>
    <t>30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</si>
  <si>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</si>
  <si>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</si>
  <si>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158746912</t>
  </si>
  <si>
    <t>PSV</t>
  </si>
  <si>
    <t>Práce a dodávky PSV</t>
  </si>
  <si>
    <t>764</t>
  </si>
  <si>
    <t>Konstrukce klempířské</t>
  </si>
  <si>
    <t>31</t>
  </si>
  <si>
    <t>764001911</t>
  </si>
  <si>
    <t>Napojení na stávající klempířské konstrukce délky spoje přes 0,5 m</t>
  </si>
  <si>
    <t>-270854607</t>
  </si>
  <si>
    <t>32</t>
  </si>
  <si>
    <t>764001921</t>
  </si>
  <si>
    <t>Rozpojení klempířských konstrukcí na stávající délky spoje přes 0,5 m</t>
  </si>
  <si>
    <t>-1677223096</t>
  </si>
  <si>
    <t>0,6*2</t>
  </si>
  <si>
    <t>33</t>
  </si>
  <si>
    <t>764002861</t>
  </si>
  <si>
    <t>Demontáž klempířských konstrukcí oplechování říms do suti</t>
  </si>
  <si>
    <t>501143075</t>
  </si>
  <si>
    <t>34</t>
  </si>
  <si>
    <t>764004863</t>
  </si>
  <si>
    <t>Demontáž klempířských konstrukcí svodu k dalšímu použití</t>
  </si>
  <si>
    <t>1342409246</t>
  </si>
  <si>
    <t>6*2</t>
  </si>
  <si>
    <t>35</t>
  </si>
  <si>
    <t>7640048R8</t>
  </si>
  <si>
    <t>Náhradní systém odvádějící dešťové vody mimo pracovní prostor po dobu provádění oprav (zřízení,demontáž)</t>
  </si>
  <si>
    <t>-1169496929</t>
  </si>
  <si>
    <t>36</t>
  </si>
  <si>
    <t>76423842R7</t>
  </si>
  <si>
    <t>Oplechování říms z měděného plechu tl. 0,6mm rovných, bez rohů, celoplošně lepené rš 600 mm, spoje na dvojitou těsněnou drážku, stabilizace do fasády klempířskýmí skobami</t>
  </si>
  <si>
    <t>1290371628</t>
  </si>
  <si>
    <t>37</t>
  </si>
  <si>
    <t>764336520</t>
  </si>
  <si>
    <t>Lemování svodu z měděného plechu obvodu přes 100 do 200 mm - zhotovení otvoru a manžety pro prostup svodu římsou</t>
  </si>
  <si>
    <t>-592450647</t>
  </si>
  <si>
    <t>38</t>
  </si>
  <si>
    <t>764508131</t>
  </si>
  <si>
    <t>Montáž svodu kruhového, průměru svodu</t>
  </si>
  <si>
    <t>1745059860</t>
  </si>
  <si>
    <t>39</t>
  </si>
  <si>
    <t>998764101</t>
  </si>
  <si>
    <t>Přesun hmot pro konstrukce klempířské stanovený z hmotnosti přesunovaného materiálu vodorovná dopravní vzdálenost do 50 m v objektech výšky do 6 m</t>
  </si>
  <si>
    <t>-917566014</t>
  </si>
  <si>
    <t>40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</si>
  <si>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</si>
  <si>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</si>
  <si>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-2107906277</t>
  </si>
  <si>
    <t>783</t>
  </si>
  <si>
    <t>Dokončovací práce - nátěry</t>
  </si>
  <si>
    <t>41</t>
  </si>
  <si>
    <t>78389110</t>
  </si>
  <si>
    <t>Nátěr omítek štukových dvojnásobný vč.penetrace profilované římsy</t>
  </si>
  <si>
    <t>1492979809</t>
  </si>
  <si>
    <t>"oprava zakončení omítek zdiva:" 0,08*(28*2+0,68*2)</t>
  </si>
  <si>
    <t>VRN</t>
  </si>
  <si>
    <t>Vedlejší rozpočtové náklady</t>
  </si>
  <si>
    <t>VRN3</t>
  </si>
  <si>
    <t>Zařízení staveniště</t>
  </si>
  <si>
    <t>42</t>
  </si>
  <si>
    <t>030001001</t>
  </si>
  <si>
    <t>Zařízení staveniště - hygienické a provozní buňky,mobilní cisterna, mobilní elektrocentrála (zřízení, pronájem, odstranění)</t>
  </si>
  <si>
    <t>1024</t>
  </si>
  <si>
    <t>1009248406</t>
  </si>
  <si>
    <t>VRN4</t>
  </si>
  <si>
    <t>Inženýrská činnost</t>
  </si>
  <si>
    <t>43</t>
  </si>
  <si>
    <t>043194013</t>
  </si>
  <si>
    <t>Tahová zkouška kotvení</t>
  </si>
  <si>
    <t>-597927856</t>
  </si>
  <si>
    <t>VRN9</t>
  </si>
  <si>
    <t>Ostatní náklady</t>
  </si>
  <si>
    <t>44</t>
  </si>
  <si>
    <t>090001002</t>
  </si>
  <si>
    <t>Ostatní náklady zhotovitele (např.doprava/ubytování pracovníků, dopravné subdodavatelů, přeprava strojů .. a jiné...)</t>
  </si>
  <si>
    <t>209771897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</si>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</sst>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2006a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Vrchlabí, Zámek čp.1 - Oprava římsy na jižním průčelí (Var.a - prefabrikát)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26. 2. 2020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Vrchlabí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Ing. J.Chaloupský, Trutnov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Ing.Jiřičková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Výroba a dodávka pre...'!J30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'01 - Výroba a dodávka pre...'!P81</f>
        <v>0</v>
      </c>
      <c r="AV55" s="121">
        <f>'01 - Výroba a dodávka pre...'!J33</f>
        <v>0</v>
      </c>
      <c r="AW55" s="121">
        <f>'01 - Výroba a dodávka pre...'!J34</f>
        <v>0</v>
      </c>
      <c r="AX55" s="121">
        <f>'01 - Výroba a dodávka pre...'!J35</f>
        <v>0</v>
      </c>
      <c r="AY55" s="121">
        <f>'01 - Výroba a dodávka pre...'!J36</f>
        <v>0</v>
      </c>
      <c r="AZ55" s="121">
        <f>'01 - Výroba a dodávka pre...'!F33</f>
        <v>0</v>
      </c>
      <c r="BA55" s="121">
        <f>'01 - Výroba a dodávka pre...'!F34</f>
        <v>0</v>
      </c>
      <c r="BB55" s="121">
        <f>'01 - Výroba a dodávka pre...'!F35</f>
        <v>0</v>
      </c>
      <c r="BC55" s="121">
        <f>'01 - Výroba a dodávka pre...'!F36</f>
        <v>0</v>
      </c>
      <c r="BD55" s="123">
        <f>'01 - Výroba a dodávka pre...'!F37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Oprava římsy z dodan...'!J30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'02 - Oprava římsy z dodan...'!P92</f>
        <v>0</v>
      </c>
      <c r="AV56" s="126">
        <f>'02 - Oprava římsy z dodan...'!J33</f>
        <v>0</v>
      </c>
      <c r="AW56" s="126">
        <f>'02 - Oprava římsy z dodan...'!J34</f>
        <v>0</v>
      </c>
      <c r="AX56" s="126">
        <f>'02 - Oprava římsy z dodan...'!J35</f>
        <v>0</v>
      </c>
      <c r="AY56" s="126">
        <f>'02 - Oprava římsy z dodan...'!J36</f>
        <v>0</v>
      </c>
      <c r="AZ56" s="126">
        <f>'02 - Oprava římsy z dodan...'!F33</f>
        <v>0</v>
      </c>
      <c r="BA56" s="126">
        <f>'02 - Oprava římsy z dodan...'!F34</f>
        <v>0</v>
      </c>
      <c r="BB56" s="126">
        <f>'02 - Oprava římsy z dodan...'!F35</f>
        <v>0</v>
      </c>
      <c r="BC56" s="126">
        <f>'02 - Oprava římsy z dodan...'!F36</f>
        <v>0</v>
      </c>
      <c r="BD56" s="128">
        <f>'02 - Oprava římsy z dodan...'!F37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nGEXjQg4FjaGLelnBAQrfuBB/FUJq/pVu+si2oyxXRdlusMQBWn27kPEoR5GircDaX3d64gZs2p4srhOpGig1g==" hashValue="QK3iSU+RE4TM8FmG4FuaS7zmd14LUmFYc7osCpvAY8kbJ+cXeIK5u6hHE3pOTF5oCTmW2EvoMTPvDLl5JQoYE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Výroba a dodávka pre...'!C2" display="/"/>
    <hyperlink ref="A56" location="'02 - Oprava římsy z doda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83</v>
      </c>
    </row>
    <row r="4" s="1" customFormat="1" ht="24.96" customHeight="1">
      <c r="B4" s="21"/>
      <c r="D4" s="133" t="s">
        <v>87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Vrchlabí, Zámek čp.1 - Oprava římsy na jižním průčelí (Var.a - prefabrikát)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88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21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22</v>
      </c>
      <c r="E12" s="39"/>
      <c r="F12" s="140" t="s">
        <v>23</v>
      </c>
      <c r="G12" s="39"/>
      <c r="H12" s="39"/>
      <c r="I12" s="141" t="s">
        <v>24</v>
      </c>
      <c r="J12" s="142" t="str">
        <f>'Rekapitulace stavby'!AN8</f>
        <v>26. 2. 2020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26</v>
      </c>
      <c r="E14" s="39"/>
      <c r="F14" s="39"/>
      <c r="G14" s="39"/>
      <c r="H14" s="39"/>
      <c r="I14" s="141" t="s">
        <v>27</v>
      </c>
      <c r="J14" s="140" t="s">
        <v>21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21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27</v>
      </c>
      <c r="J20" s="140" t="s">
        <v>21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29</v>
      </c>
      <c r="J21" s="140" t="s">
        <v>21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27</v>
      </c>
      <c r="J23" s="140" t="s">
        <v>21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36</v>
      </c>
      <c r="F24" s="39"/>
      <c r="G24" s="39"/>
      <c r="H24" s="39"/>
      <c r="I24" s="141" t="s">
        <v>29</v>
      </c>
      <c r="J24" s="140" t="s">
        <v>21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37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21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39</v>
      </c>
      <c r="E30" s="39"/>
      <c r="F30" s="39"/>
      <c r="G30" s="39"/>
      <c r="H30" s="39"/>
      <c r="I30" s="137"/>
      <c r="J30" s="151">
        <f>ROUND(J81,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41</v>
      </c>
      <c r="G32" s="39"/>
      <c r="H32" s="39"/>
      <c r="I32" s="153" t="s">
        <v>40</v>
      </c>
      <c r="J32" s="152" t="s">
        <v>42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35" t="s">
        <v>44</v>
      </c>
      <c r="F33" s="155">
        <f>ROUND((SUM(BE81:BE91)),  2)</f>
        <v>0</v>
      </c>
      <c r="G33" s="39"/>
      <c r="H33" s="39"/>
      <c r="I33" s="156">
        <v>0.20999999999999999</v>
      </c>
      <c r="J33" s="155">
        <f>ROUND(((SUM(BE81:BE91))*I33),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45</v>
      </c>
      <c r="F34" s="155">
        <f>ROUND((SUM(BF81:BF91)),  2)</f>
        <v>0</v>
      </c>
      <c r="G34" s="39"/>
      <c r="H34" s="39"/>
      <c r="I34" s="156">
        <v>0.14999999999999999</v>
      </c>
      <c r="J34" s="155">
        <f>ROUND(((SUM(BF81:BF91))*I34),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46</v>
      </c>
      <c r="F35" s="155">
        <f>ROUND((SUM(BG81:BG91)),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47</v>
      </c>
      <c r="F36" s="155">
        <f>ROUND((SUM(BH81:BH91)),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48</v>
      </c>
      <c r="F37" s="155">
        <f>ROUND((SUM(BI81:BI91)),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Vrchlabí, Zámek čp.1 - Oprava římsy na jižním průčelí (Var.a - prefabrikát)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Výroba a dodávka prefabrikované římsy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 </v>
      </c>
      <c r="G52" s="41"/>
      <c r="H52" s="41"/>
      <c r="I52" s="141" t="s">
        <v>24</v>
      </c>
      <c r="J52" s="73" t="str">
        <f>IF(J12="","",J12)</f>
        <v>26. 2. 2020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Město Vrchlabí</v>
      </c>
      <c r="G54" s="41"/>
      <c r="H54" s="41"/>
      <c r="I54" s="141" t="s">
        <v>32</v>
      </c>
      <c r="J54" s="37" t="str">
        <f>E21</f>
        <v>Ing. J.Chaloupský, Trutnov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Ing.Jiřičková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91</v>
      </c>
      <c r="D57" s="173"/>
      <c r="E57" s="173"/>
      <c r="F57" s="173"/>
      <c r="G57" s="173"/>
      <c r="H57" s="173"/>
      <c r="I57" s="174"/>
      <c r="J57" s="175" t="s">
        <v>92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71</v>
      </c>
      <c r="D59" s="41"/>
      <c r="E59" s="41"/>
      <c r="F59" s="41"/>
      <c r="G59" s="41"/>
      <c r="H59" s="41"/>
      <c r="I59" s="137"/>
      <c r="J59" s="103">
        <f>J81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77"/>
      <c r="C60" s="178"/>
      <c r="D60" s="179" t="s">
        <v>94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95</v>
      </c>
      <c r="E61" s="187"/>
      <c r="F61" s="187"/>
      <c r="G61" s="187"/>
      <c r="H61" s="187"/>
      <c r="I61" s="188"/>
      <c r="J61" s="189">
        <f>J83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37"/>
      <c r="J62" s="41"/>
      <c r="K62" s="41"/>
      <c r="L62" s="13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67"/>
      <c r="J63" s="61"/>
      <c r="K63" s="61"/>
      <c r="L63" s="13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0"/>
      <c r="J67" s="63"/>
      <c r="K67" s="63"/>
      <c r="L67" s="13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96</v>
      </c>
      <c r="D68" s="41"/>
      <c r="E68" s="41"/>
      <c r="F68" s="41"/>
      <c r="G68" s="41"/>
      <c r="H68" s="41"/>
      <c r="I68" s="137"/>
      <c r="J68" s="41"/>
      <c r="K68" s="41"/>
      <c r="L68" s="13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71" t="str">
        <f>E7</f>
        <v>Vrchlabí, Zámek čp.1 - Oprava římsy na jižním průčelí (Var.a - prefabrikát)</v>
      </c>
      <c r="F71" s="33"/>
      <c r="G71" s="33"/>
      <c r="H71" s="33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88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01 - Výroba a dodávka prefabrikované římsy</v>
      </c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22</v>
      </c>
      <c r="D75" s="41"/>
      <c r="E75" s="41"/>
      <c r="F75" s="28" t="str">
        <f>F12</f>
        <v xml:space="preserve"> </v>
      </c>
      <c r="G75" s="41"/>
      <c r="H75" s="41"/>
      <c r="I75" s="141" t="s">
        <v>24</v>
      </c>
      <c r="J75" s="73" t="str">
        <f>IF(J12="","",J12)</f>
        <v>26. 2. 2020</v>
      </c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5.65" customHeight="1">
      <c r="A77" s="39"/>
      <c r="B77" s="40"/>
      <c r="C77" s="33" t="s">
        <v>26</v>
      </c>
      <c r="D77" s="41"/>
      <c r="E77" s="41"/>
      <c r="F77" s="28" t="str">
        <f>E15</f>
        <v>Město Vrchlabí</v>
      </c>
      <c r="G77" s="41"/>
      <c r="H77" s="41"/>
      <c r="I77" s="141" t="s">
        <v>32</v>
      </c>
      <c r="J77" s="37" t="str">
        <f>E21</f>
        <v>Ing. J.Chaloupský, Trutnov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141" t="s">
        <v>35</v>
      </c>
      <c r="J78" s="37" t="str">
        <f>E24</f>
        <v>Ing.Jiřičková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91"/>
      <c r="B80" s="192"/>
      <c r="C80" s="193" t="s">
        <v>97</v>
      </c>
      <c r="D80" s="194" t="s">
        <v>58</v>
      </c>
      <c r="E80" s="194" t="s">
        <v>54</v>
      </c>
      <c r="F80" s="194" t="s">
        <v>55</v>
      </c>
      <c r="G80" s="194" t="s">
        <v>98</v>
      </c>
      <c r="H80" s="194" t="s">
        <v>99</v>
      </c>
      <c r="I80" s="195" t="s">
        <v>100</v>
      </c>
      <c r="J80" s="194" t="s">
        <v>92</v>
      </c>
      <c r="K80" s="196" t="s">
        <v>101</v>
      </c>
      <c r="L80" s="197"/>
      <c r="M80" s="93" t="s">
        <v>21</v>
      </c>
      <c r="N80" s="94" t="s">
        <v>43</v>
      </c>
      <c r="O80" s="94" t="s">
        <v>102</v>
      </c>
      <c r="P80" s="94" t="s">
        <v>103</v>
      </c>
      <c r="Q80" s="94" t="s">
        <v>104</v>
      </c>
      <c r="R80" s="94" t="s">
        <v>105</v>
      </c>
      <c r="S80" s="94" t="s">
        <v>106</v>
      </c>
      <c r="T80" s="95" t="s">
        <v>107</v>
      </c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</row>
    <row r="81" s="2" customFormat="1" ht="22.8" customHeight="1">
      <c r="A81" s="39"/>
      <c r="B81" s="40"/>
      <c r="C81" s="100" t="s">
        <v>108</v>
      </c>
      <c r="D81" s="41"/>
      <c r="E81" s="41"/>
      <c r="F81" s="41"/>
      <c r="G81" s="41"/>
      <c r="H81" s="41"/>
      <c r="I81" s="137"/>
      <c r="J81" s="198">
        <f>BK81</f>
        <v>0</v>
      </c>
      <c r="K81" s="41"/>
      <c r="L81" s="45"/>
      <c r="M81" s="96"/>
      <c r="N81" s="199"/>
      <c r="O81" s="97"/>
      <c r="P81" s="200">
        <f>P82</f>
        <v>0</v>
      </c>
      <c r="Q81" s="97"/>
      <c r="R81" s="200">
        <f>R82</f>
        <v>0</v>
      </c>
      <c r="S81" s="97"/>
      <c r="T81" s="201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72</v>
      </c>
      <c r="AU81" s="18" t="s">
        <v>93</v>
      </c>
      <c r="BK81" s="202">
        <f>BK82</f>
        <v>0</v>
      </c>
    </row>
    <row r="82" s="12" customFormat="1" ht="25.92" customHeight="1">
      <c r="A82" s="12"/>
      <c r="B82" s="203"/>
      <c r="C82" s="204"/>
      <c r="D82" s="205" t="s">
        <v>72</v>
      </c>
      <c r="E82" s="206" t="s">
        <v>109</v>
      </c>
      <c r="F82" s="206" t="s">
        <v>110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</f>
        <v>0</v>
      </c>
      <c r="Q82" s="211"/>
      <c r="R82" s="212">
        <f>R83</f>
        <v>0</v>
      </c>
      <c r="S82" s="211"/>
      <c r="T82" s="213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4" t="s">
        <v>81</v>
      </c>
      <c r="AT82" s="215" t="s">
        <v>72</v>
      </c>
      <c r="AU82" s="215" t="s">
        <v>73</v>
      </c>
      <c r="AY82" s="214" t="s">
        <v>111</v>
      </c>
      <c r="BK82" s="216">
        <f>BK83</f>
        <v>0</v>
      </c>
    </row>
    <row r="83" s="12" customFormat="1" ht="22.8" customHeight="1">
      <c r="A83" s="12"/>
      <c r="B83" s="203"/>
      <c r="C83" s="204"/>
      <c r="D83" s="205" t="s">
        <v>72</v>
      </c>
      <c r="E83" s="217" t="s">
        <v>112</v>
      </c>
      <c r="F83" s="217" t="s">
        <v>113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SUM(P84:P91)</f>
        <v>0</v>
      </c>
      <c r="Q83" s="211"/>
      <c r="R83" s="212">
        <f>SUM(R84:R91)</f>
        <v>0</v>
      </c>
      <c r="S83" s="211"/>
      <c r="T83" s="213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4" t="s">
        <v>81</v>
      </c>
      <c r="AT83" s="215" t="s">
        <v>72</v>
      </c>
      <c r="AU83" s="215" t="s">
        <v>81</v>
      </c>
      <c r="AY83" s="214" t="s">
        <v>111</v>
      </c>
      <c r="BK83" s="216">
        <f>SUM(BK84:BK91)</f>
        <v>0</v>
      </c>
    </row>
    <row r="84" s="2" customFormat="1" ht="16.5" customHeight="1">
      <c r="A84" s="39"/>
      <c r="B84" s="40"/>
      <c r="C84" s="219" t="s">
        <v>81</v>
      </c>
      <c r="D84" s="219" t="s">
        <v>114</v>
      </c>
      <c r="E84" s="220" t="s">
        <v>115</v>
      </c>
      <c r="F84" s="221" t="s">
        <v>116</v>
      </c>
      <c r="G84" s="222" t="s">
        <v>117</v>
      </c>
      <c r="H84" s="223">
        <v>1</v>
      </c>
      <c r="I84" s="224"/>
      <c r="J84" s="225">
        <f>ROUND(I84*H84,2)</f>
        <v>0</v>
      </c>
      <c r="K84" s="221" t="s">
        <v>21</v>
      </c>
      <c r="L84" s="45"/>
      <c r="M84" s="226" t="s">
        <v>21</v>
      </c>
      <c r="N84" s="227" t="s">
        <v>44</v>
      </c>
      <c r="O84" s="85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30" t="s">
        <v>118</v>
      </c>
      <c r="AT84" s="230" t="s">
        <v>114</v>
      </c>
      <c r="AU84" s="230" t="s">
        <v>83</v>
      </c>
      <c r="AY84" s="18" t="s">
        <v>111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8" t="s">
        <v>81</v>
      </c>
      <c r="BK84" s="231">
        <f>ROUND(I84*H84,2)</f>
        <v>0</v>
      </c>
      <c r="BL84" s="18" t="s">
        <v>118</v>
      </c>
      <c r="BM84" s="230" t="s">
        <v>119</v>
      </c>
    </row>
    <row r="85" s="13" customFormat="1">
      <c r="A85" s="13"/>
      <c r="B85" s="232"/>
      <c r="C85" s="233"/>
      <c r="D85" s="234" t="s">
        <v>120</v>
      </c>
      <c r="E85" s="235" t="s">
        <v>21</v>
      </c>
      <c r="F85" s="236" t="s">
        <v>121</v>
      </c>
      <c r="G85" s="233"/>
      <c r="H85" s="237">
        <v>1</v>
      </c>
      <c r="I85" s="238"/>
      <c r="J85" s="233"/>
      <c r="K85" s="233"/>
      <c r="L85" s="239"/>
      <c r="M85" s="240"/>
      <c r="N85" s="241"/>
      <c r="O85" s="241"/>
      <c r="P85" s="241"/>
      <c r="Q85" s="241"/>
      <c r="R85" s="241"/>
      <c r="S85" s="241"/>
      <c r="T85" s="242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43" t="s">
        <v>120</v>
      </c>
      <c r="AU85" s="243" t="s">
        <v>83</v>
      </c>
      <c r="AV85" s="13" t="s">
        <v>83</v>
      </c>
      <c r="AW85" s="13" t="s">
        <v>34</v>
      </c>
      <c r="AX85" s="13" t="s">
        <v>81</v>
      </c>
      <c r="AY85" s="243" t="s">
        <v>111</v>
      </c>
    </row>
    <row r="86" s="2" customFormat="1" ht="16.5" customHeight="1">
      <c r="A86" s="39"/>
      <c r="B86" s="40"/>
      <c r="C86" s="219" t="s">
        <v>83</v>
      </c>
      <c r="D86" s="219" t="s">
        <v>114</v>
      </c>
      <c r="E86" s="220" t="s">
        <v>122</v>
      </c>
      <c r="F86" s="221" t="s">
        <v>123</v>
      </c>
      <c r="G86" s="222" t="s">
        <v>117</v>
      </c>
      <c r="H86" s="223">
        <v>1</v>
      </c>
      <c r="I86" s="224"/>
      <c r="J86" s="225">
        <f>ROUND(I86*H86,2)</f>
        <v>0</v>
      </c>
      <c r="K86" s="221" t="s">
        <v>21</v>
      </c>
      <c r="L86" s="45"/>
      <c r="M86" s="226" t="s">
        <v>21</v>
      </c>
      <c r="N86" s="227" t="s">
        <v>44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30" t="s">
        <v>118</v>
      </c>
      <c r="AT86" s="230" t="s">
        <v>114</v>
      </c>
      <c r="AU86" s="230" t="s">
        <v>83</v>
      </c>
      <c r="AY86" s="18" t="s">
        <v>111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8" t="s">
        <v>81</v>
      </c>
      <c r="BK86" s="231">
        <f>ROUND(I86*H86,2)</f>
        <v>0</v>
      </c>
      <c r="BL86" s="18" t="s">
        <v>118</v>
      </c>
      <c r="BM86" s="230" t="s">
        <v>124</v>
      </c>
    </row>
    <row r="87" s="2" customFormat="1" ht="21.75" customHeight="1">
      <c r="A87" s="39"/>
      <c r="B87" s="40"/>
      <c r="C87" s="219" t="s">
        <v>112</v>
      </c>
      <c r="D87" s="219" t="s">
        <v>114</v>
      </c>
      <c r="E87" s="220" t="s">
        <v>125</v>
      </c>
      <c r="F87" s="221" t="s">
        <v>126</v>
      </c>
      <c r="G87" s="222" t="s">
        <v>127</v>
      </c>
      <c r="H87" s="223">
        <v>18</v>
      </c>
      <c r="I87" s="224"/>
      <c r="J87" s="225">
        <f>ROUND(I87*H87,2)</f>
        <v>0</v>
      </c>
      <c r="K87" s="221" t="s">
        <v>21</v>
      </c>
      <c r="L87" s="45"/>
      <c r="M87" s="226" t="s">
        <v>21</v>
      </c>
      <c r="N87" s="227" t="s">
        <v>44</v>
      </c>
      <c r="O87" s="85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30" t="s">
        <v>118</v>
      </c>
      <c r="AT87" s="230" t="s">
        <v>114</v>
      </c>
      <c r="AU87" s="230" t="s">
        <v>83</v>
      </c>
      <c r="AY87" s="18" t="s">
        <v>111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8" t="s">
        <v>81</v>
      </c>
      <c r="BK87" s="231">
        <f>ROUND(I87*H87,2)</f>
        <v>0</v>
      </c>
      <c r="BL87" s="18" t="s">
        <v>118</v>
      </c>
      <c r="BM87" s="230" t="s">
        <v>128</v>
      </c>
    </row>
    <row r="88" s="13" customFormat="1">
      <c r="A88" s="13"/>
      <c r="B88" s="232"/>
      <c r="C88" s="233"/>
      <c r="D88" s="234" t="s">
        <v>120</v>
      </c>
      <c r="E88" s="235" t="s">
        <v>21</v>
      </c>
      <c r="F88" s="236" t="s">
        <v>129</v>
      </c>
      <c r="G88" s="233"/>
      <c r="H88" s="237">
        <v>18</v>
      </c>
      <c r="I88" s="238"/>
      <c r="J88" s="233"/>
      <c r="K88" s="233"/>
      <c r="L88" s="239"/>
      <c r="M88" s="240"/>
      <c r="N88" s="241"/>
      <c r="O88" s="241"/>
      <c r="P88" s="241"/>
      <c r="Q88" s="241"/>
      <c r="R88" s="241"/>
      <c r="S88" s="241"/>
      <c r="T88" s="24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3" t="s">
        <v>120</v>
      </c>
      <c r="AU88" s="243" t="s">
        <v>83</v>
      </c>
      <c r="AV88" s="13" t="s">
        <v>83</v>
      </c>
      <c r="AW88" s="13" t="s">
        <v>34</v>
      </c>
      <c r="AX88" s="13" t="s">
        <v>81</v>
      </c>
      <c r="AY88" s="243" t="s">
        <v>111</v>
      </c>
    </row>
    <row r="89" s="2" customFormat="1" ht="21.75" customHeight="1">
      <c r="A89" s="39"/>
      <c r="B89" s="40"/>
      <c r="C89" s="219" t="s">
        <v>118</v>
      </c>
      <c r="D89" s="219" t="s">
        <v>114</v>
      </c>
      <c r="E89" s="220" t="s">
        <v>130</v>
      </c>
      <c r="F89" s="221" t="s">
        <v>131</v>
      </c>
      <c r="G89" s="222" t="s">
        <v>127</v>
      </c>
      <c r="H89" s="223">
        <v>1</v>
      </c>
      <c r="I89" s="224"/>
      <c r="J89" s="225">
        <f>ROUND(I89*H89,2)</f>
        <v>0</v>
      </c>
      <c r="K89" s="221" t="s">
        <v>21</v>
      </c>
      <c r="L89" s="45"/>
      <c r="M89" s="226" t="s">
        <v>21</v>
      </c>
      <c r="N89" s="227" t="s">
        <v>44</v>
      </c>
      <c r="O89" s="8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0" t="s">
        <v>118</v>
      </c>
      <c r="AT89" s="230" t="s">
        <v>114</v>
      </c>
      <c r="AU89" s="230" t="s">
        <v>83</v>
      </c>
      <c r="AY89" s="18" t="s">
        <v>111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8" t="s">
        <v>81</v>
      </c>
      <c r="BK89" s="231">
        <f>ROUND(I89*H89,2)</f>
        <v>0</v>
      </c>
      <c r="BL89" s="18" t="s">
        <v>118</v>
      </c>
      <c r="BM89" s="230" t="s">
        <v>132</v>
      </c>
    </row>
    <row r="90" s="2" customFormat="1" ht="16.5" customHeight="1">
      <c r="A90" s="39"/>
      <c r="B90" s="40"/>
      <c r="C90" s="219" t="s">
        <v>133</v>
      </c>
      <c r="D90" s="219" t="s">
        <v>114</v>
      </c>
      <c r="E90" s="220" t="s">
        <v>134</v>
      </c>
      <c r="F90" s="221" t="s">
        <v>135</v>
      </c>
      <c r="G90" s="222" t="s">
        <v>127</v>
      </c>
      <c r="H90" s="223">
        <v>2</v>
      </c>
      <c r="I90" s="224"/>
      <c r="J90" s="225">
        <f>ROUND(I90*H90,2)</f>
        <v>0</v>
      </c>
      <c r="K90" s="221" t="s">
        <v>21</v>
      </c>
      <c r="L90" s="45"/>
      <c r="M90" s="226" t="s">
        <v>21</v>
      </c>
      <c r="N90" s="227" t="s">
        <v>44</v>
      </c>
      <c r="O90" s="85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0" t="s">
        <v>118</v>
      </c>
      <c r="AT90" s="230" t="s">
        <v>114</v>
      </c>
      <c r="AU90" s="230" t="s">
        <v>83</v>
      </c>
      <c r="AY90" s="18" t="s">
        <v>111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8" t="s">
        <v>81</v>
      </c>
      <c r="BK90" s="231">
        <f>ROUND(I90*H90,2)</f>
        <v>0</v>
      </c>
      <c r="BL90" s="18" t="s">
        <v>118</v>
      </c>
      <c r="BM90" s="230" t="s">
        <v>136</v>
      </c>
    </row>
    <row r="91" s="2" customFormat="1" ht="16.5" customHeight="1">
      <c r="A91" s="39"/>
      <c r="B91" s="40"/>
      <c r="C91" s="219" t="s">
        <v>137</v>
      </c>
      <c r="D91" s="219" t="s">
        <v>114</v>
      </c>
      <c r="E91" s="220" t="s">
        <v>138</v>
      </c>
      <c r="F91" s="221" t="s">
        <v>139</v>
      </c>
      <c r="G91" s="222" t="s">
        <v>117</v>
      </c>
      <c r="H91" s="223">
        <v>1</v>
      </c>
      <c r="I91" s="224"/>
      <c r="J91" s="225">
        <f>ROUND(I91*H91,2)</f>
        <v>0</v>
      </c>
      <c r="K91" s="221" t="s">
        <v>21</v>
      </c>
      <c r="L91" s="45"/>
      <c r="M91" s="244" t="s">
        <v>21</v>
      </c>
      <c r="N91" s="245" t="s">
        <v>44</v>
      </c>
      <c r="O91" s="246"/>
      <c r="P91" s="247">
        <f>O91*H91</f>
        <v>0</v>
      </c>
      <c r="Q91" s="247">
        <v>0</v>
      </c>
      <c r="R91" s="247">
        <f>Q91*H91</f>
        <v>0</v>
      </c>
      <c r="S91" s="247">
        <v>0</v>
      </c>
      <c r="T91" s="24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0" t="s">
        <v>118</v>
      </c>
      <c r="AT91" s="230" t="s">
        <v>114</v>
      </c>
      <c r="AU91" s="230" t="s">
        <v>83</v>
      </c>
      <c r="AY91" s="18" t="s">
        <v>111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8" t="s">
        <v>81</v>
      </c>
      <c r="BK91" s="231">
        <f>ROUND(I91*H91,2)</f>
        <v>0</v>
      </c>
      <c r="BL91" s="18" t="s">
        <v>118</v>
      </c>
      <c r="BM91" s="230" t="s">
        <v>140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167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3oPaa0MnPdoK8iu51sGbItlDgghaY8yzHnlSsdPmCezggIeIcDl3I+hI1cnUtqoE47gk3gnve+BenSxKrnKz8g==" hashValue="jmVL1BVbizTP4wN58ahheNNWC3PPuI16YBDptGEiBSd9cNSE3II8FyemvoZ1GwQ7TZafxLF5eB2zwAz/17vX9A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83</v>
      </c>
    </row>
    <row r="4" s="1" customFormat="1" ht="24.96" customHeight="1">
      <c r="B4" s="21"/>
      <c r="D4" s="133" t="s">
        <v>87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Vrchlabí, Zámek čp.1 - Oprava římsy na jižním průčelí (Var.a - prefabrikát)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88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141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21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22</v>
      </c>
      <c r="E12" s="39"/>
      <c r="F12" s="140" t="s">
        <v>23</v>
      </c>
      <c r="G12" s="39"/>
      <c r="H12" s="39"/>
      <c r="I12" s="141" t="s">
        <v>24</v>
      </c>
      <c r="J12" s="142" t="str">
        <f>'Rekapitulace stavby'!AN8</f>
        <v>26. 2. 2020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26</v>
      </c>
      <c r="E14" s="39"/>
      <c r="F14" s="39"/>
      <c r="G14" s="39"/>
      <c r="H14" s="39"/>
      <c r="I14" s="141" t="s">
        <v>27</v>
      </c>
      <c r="J14" s="140" t="s">
        <v>21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28</v>
      </c>
      <c r="F15" s="39"/>
      <c r="G15" s="39"/>
      <c r="H15" s="39"/>
      <c r="I15" s="141" t="s">
        <v>29</v>
      </c>
      <c r="J15" s="140" t="s">
        <v>21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27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29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27</v>
      </c>
      <c r="J20" s="140" t="s">
        <v>21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29</v>
      </c>
      <c r="J21" s="140" t="s">
        <v>21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27</v>
      </c>
      <c r="J23" s="140" t="s">
        <v>21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36</v>
      </c>
      <c r="F24" s="39"/>
      <c r="G24" s="39"/>
      <c r="H24" s="39"/>
      <c r="I24" s="141" t="s">
        <v>29</v>
      </c>
      <c r="J24" s="140" t="s">
        <v>21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37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21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39</v>
      </c>
      <c r="E30" s="39"/>
      <c r="F30" s="39"/>
      <c r="G30" s="39"/>
      <c r="H30" s="39"/>
      <c r="I30" s="137"/>
      <c r="J30" s="151">
        <f>ROUND(J92,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41</v>
      </c>
      <c r="G32" s="39"/>
      <c r="H32" s="39"/>
      <c r="I32" s="153" t="s">
        <v>40</v>
      </c>
      <c r="J32" s="152" t="s">
        <v>42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35" t="s">
        <v>44</v>
      </c>
      <c r="F33" s="155">
        <f>ROUND((SUM(BE92:BE176)),  2)</f>
        <v>0</v>
      </c>
      <c r="G33" s="39"/>
      <c r="H33" s="39"/>
      <c r="I33" s="156">
        <v>0.20999999999999999</v>
      </c>
      <c r="J33" s="155">
        <f>ROUND(((SUM(BE92:BE176))*I33),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45</v>
      </c>
      <c r="F34" s="155">
        <f>ROUND((SUM(BF92:BF176)),  2)</f>
        <v>0</v>
      </c>
      <c r="G34" s="39"/>
      <c r="H34" s="39"/>
      <c r="I34" s="156">
        <v>0.14999999999999999</v>
      </c>
      <c r="J34" s="155">
        <f>ROUND(((SUM(BF92:BF176))*I34),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46</v>
      </c>
      <c r="F35" s="155">
        <f>ROUND((SUM(BG92:BG176)),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47</v>
      </c>
      <c r="F36" s="155">
        <f>ROUND((SUM(BH92:BH176)),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48</v>
      </c>
      <c r="F37" s="155">
        <f>ROUND((SUM(BI92:BI176)),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Vrchlabí, Zámek čp.1 - Oprava římsy na jižním průčelí (Var.a - prefabrikát)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Oprava římsy z dodaných prefabrikátů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 xml:space="preserve"> </v>
      </c>
      <c r="G52" s="41"/>
      <c r="H52" s="41"/>
      <c r="I52" s="141" t="s">
        <v>24</v>
      </c>
      <c r="J52" s="73" t="str">
        <f>IF(J12="","",J12)</f>
        <v>26. 2. 2020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Město Vrchlabí</v>
      </c>
      <c r="G54" s="41"/>
      <c r="H54" s="41"/>
      <c r="I54" s="141" t="s">
        <v>32</v>
      </c>
      <c r="J54" s="37" t="str">
        <f>E21</f>
        <v>Ing. J.Chaloupský, Trutnov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Ing.Jiřičková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91</v>
      </c>
      <c r="D57" s="173"/>
      <c r="E57" s="173"/>
      <c r="F57" s="173"/>
      <c r="G57" s="173"/>
      <c r="H57" s="173"/>
      <c r="I57" s="174"/>
      <c r="J57" s="175" t="s">
        <v>92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71</v>
      </c>
      <c r="D59" s="41"/>
      <c r="E59" s="41"/>
      <c r="F59" s="41"/>
      <c r="G59" s="41"/>
      <c r="H59" s="41"/>
      <c r="I59" s="137"/>
      <c r="J59" s="103">
        <f>J92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77"/>
      <c r="C60" s="178"/>
      <c r="D60" s="179" t="s">
        <v>94</v>
      </c>
      <c r="E60" s="180"/>
      <c r="F60" s="180"/>
      <c r="G60" s="180"/>
      <c r="H60" s="180"/>
      <c r="I60" s="181"/>
      <c r="J60" s="182">
        <f>J93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95</v>
      </c>
      <c r="E61" s="187"/>
      <c r="F61" s="187"/>
      <c r="G61" s="187"/>
      <c r="H61" s="187"/>
      <c r="I61" s="188"/>
      <c r="J61" s="189">
        <f>J94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142</v>
      </c>
      <c r="E62" s="187"/>
      <c r="F62" s="187"/>
      <c r="G62" s="187"/>
      <c r="H62" s="187"/>
      <c r="I62" s="188"/>
      <c r="J62" s="189">
        <f>J100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143</v>
      </c>
      <c r="E63" s="187"/>
      <c r="F63" s="187"/>
      <c r="G63" s="187"/>
      <c r="H63" s="187"/>
      <c r="I63" s="188"/>
      <c r="J63" s="189">
        <f>J127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144</v>
      </c>
      <c r="E64" s="187"/>
      <c r="F64" s="187"/>
      <c r="G64" s="187"/>
      <c r="H64" s="187"/>
      <c r="I64" s="188"/>
      <c r="J64" s="189">
        <f>J144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145</v>
      </c>
      <c r="E65" s="187"/>
      <c r="F65" s="187"/>
      <c r="G65" s="187"/>
      <c r="H65" s="187"/>
      <c r="I65" s="188"/>
      <c r="J65" s="189">
        <f>J149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146</v>
      </c>
      <c r="E66" s="180"/>
      <c r="F66" s="180"/>
      <c r="G66" s="180"/>
      <c r="H66" s="180"/>
      <c r="I66" s="181"/>
      <c r="J66" s="182">
        <f>J151</f>
        <v>0</v>
      </c>
      <c r="K66" s="178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85"/>
      <c r="D67" s="186" t="s">
        <v>147</v>
      </c>
      <c r="E67" s="187"/>
      <c r="F67" s="187"/>
      <c r="G67" s="187"/>
      <c r="H67" s="187"/>
      <c r="I67" s="188"/>
      <c r="J67" s="189">
        <f>J152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85"/>
      <c r="D68" s="186" t="s">
        <v>148</v>
      </c>
      <c r="E68" s="187"/>
      <c r="F68" s="187"/>
      <c r="G68" s="187"/>
      <c r="H68" s="187"/>
      <c r="I68" s="188"/>
      <c r="J68" s="189">
        <f>J165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149</v>
      </c>
      <c r="E69" s="180"/>
      <c r="F69" s="180"/>
      <c r="G69" s="180"/>
      <c r="H69" s="180"/>
      <c r="I69" s="181"/>
      <c r="J69" s="182">
        <f>J170</f>
        <v>0</v>
      </c>
      <c r="K69" s="178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85"/>
      <c r="D70" s="186" t="s">
        <v>150</v>
      </c>
      <c r="E70" s="187"/>
      <c r="F70" s="187"/>
      <c r="G70" s="187"/>
      <c r="H70" s="187"/>
      <c r="I70" s="188"/>
      <c r="J70" s="189">
        <f>J171</f>
        <v>0</v>
      </c>
      <c r="K70" s="185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85"/>
      <c r="D71" s="186" t="s">
        <v>151</v>
      </c>
      <c r="E71" s="187"/>
      <c r="F71" s="187"/>
      <c r="G71" s="187"/>
      <c r="H71" s="187"/>
      <c r="I71" s="188"/>
      <c r="J71" s="189">
        <f>J173</f>
        <v>0</v>
      </c>
      <c r="K71" s="185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85"/>
      <c r="D72" s="186" t="s">
        <v>152</v>
      </c>
      <c r="E72" s="187"/>
      <c r="F72" s="187"/>
      <c r="G72" s="187"/>
      <c r="H72" s="187"/>
      <c r="I72" s="188"/>
      <c r="J72" s="189">
        <f>J175</f>
        <v>0</v>
      </c>
      <c r="K72" s="185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167"/>
      <c r="J74" s="61"/>
      <c r="K74" s="6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170"/>
      <c r="J78" s="63"/>
      <c r="K78" s="63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96</v>
      </c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Vrchlabí, Zámek čp.1 - Oprava římsy na jižním průčelí (Var.a - prefabrikát)</v>
      </c>
      <c r="F82" s="33"/>
      <c r="G82" s="33"/>
      <c r="H82" s="33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88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02 - Oprava římsy z dodaných prefabrikátů</v>
      </c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22</v>
      </c>
      <c r="D86" s="41"/>
      <c r="E86" s="41"/>
      <c r="F86" s="28" t="str">
        <f>F12</f>
        <v xml:space="preserve"> </v>
      </c>
      <c r="G86" s="41"/>
      <c r="H86" s="41"/>
      <c r="I86" s="141" t="s">
        <v>24</v>
      </c>
      <c r="J86" s="73" t="str">
        <f>IF(J12="","",J12)</f>
        <v>26. 2. 2020</v>
      </c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5.65" customHeight="1">
      <c r="A88" s="39"/>
      <c r="B88" s="40"/>
      <c r="C88" s="33" t="s">
        <v>26</v>
      </c>
      <c r="D88" s="41"/>
      <c r="E88" s="41"/>
      <c r="F88" s="28" t="str">
        <f>E15</f>
        <v>Město Vrchlabí</v>
      </c>
      <c r="G88" s="41"/>
      <c r="H88" s="41"/>
      <c r="I88" s="141" t="s">
        <v>32</v>
      </c>
      <c r="J88" s="37" t="str">
        <f>E21</f>
        <v>Ing. J.Chaloupský, Trutnov</v>
      </c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141" t="s">
        <v>35</v>
      </c>
      <c r="J89" s="37" t="str">
        <f>E24</f>
        <v>Ing.Jiřičková</v>
      </c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137"/>
      <c r="J90" s="41"/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91"/>
      <c r="B91" s="192"/>
      <c r="C91" s="193" t="s">
        <v>97</v>
      </c>
      <c r="D91" s="194" t="s">
        <v>58</v>
      </c>
      <c r="E91" s="194" t="s">
        <v>54</v>
      </c>
      <c r="F91" s="194" t="s">
        <v>55</v>
      </c>
      <c r="G91" s="194" t="s">
        <v>98</v>
      </c>
      <c r="H91" s="194" t="s">
        <v>99</v>
      </c>
      <c r="I91" s="195" t="s">
        <v>100</v>
      </c>
      <c r="J91" s="194" t="s">
        <v>92</v>
      </c>
      <c r="K91" s="196" t="s">
        <v>101</v>
      </c>
      <c r="L91" s="197"/>
      <c r="M91" s="93" t="s">
        <v>21</v>
      </c>
      <c r="N91" s="94" t="s">
        <v>43</v>
      </c>
      <c r="O91" s="94" t="s">
        <v>102</v>
      </c>
      <c r="P91" s="94" t="s">
        <v>103</v>
      </c>
      <c r="Q91" s="94" t="s">
        <v>104</v>
      </c>
      <c r="R91" s="94" t="s">
        <v>105</v>
      </c>
      <c r="S91" s="94" t="s">
        <v>106</v>
      </c>
      <c r="T91" s="95" t="s">
        <v>107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39"/>
      <c r="B92" s="40"/>
      <c r="C92" s="100" t="s">
        <v>108</v>
      </c>
      <c r="D92" s="41"/>
      <c r="E92" s="41"/>
      <c r="F92" s="41"/>
      <c r="G92" s="41"/>
      <c r="H92" s="41"/>
      <c r="I92" s="137"/>
      <c r="J92" s="198">
        <f>BK92</f>
        <v>0</v>
      </c>
      <c r="K92" s="41"/>
      <c r="L92" s="45"/>
      <c r="M92" s="96"/>
      <c r="N92" s="199"/>
      <c r="O92" s="97"/>
      <c r="P92" s="200">
        <f>P93+P151+P170</f>
        <v>0</v>
      </c>
      <c r="Q92" s="97"/>
      <c r="R92" s="200">
        <f>R93+R151+R170</f>
        <v>2.8221726</v>
      </c>
      <c r="S92" s="97"/>
      <c r="T92" s="201">
        <f>T93+T151+T170</f>
        <v>1.7531400000000004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72</v>
      </c>
      <c r="AU92" s="18" t="s">
        <v>93</v>
      </c>
      <c r="BK92" s="202">
        <f>BK93+BK151+BK170</f>
        <v>0</v>
      </c>
    </row>
    <row r="93" s="12" customFormat="1" ht="25.92" customHeight="1">
      <c r="A93" s="12"/>
      <c r="B93" s="203"/>
      <c r="C93" s="204"/>
      <c r="D93" s="205" t="s">
        <v>72</v>
      </c>
      <c r="E93" s="206" t="s">
        <v>109</v>
      </c>
      <c r="F93" s="206" t="s">
        <v>110</v>
      </c>
      <c r="G93" s="204"/>
      <c r="H93" s="204"/>
      <c r="I93" s="207"/>
      <c r="J93" s="208">
        <f>BK93</f>
        <v>0</v>
      </c>
      <c r="K93" s="204"/>
      <c r="L93" s="209"/>
      <c r="M93" s="210"/>
      <c r="N93" s="211"/>
      <c r="O93" s="211"/>
      <c r="P93" s="212">
        <f>P94+P100+P127+P144+P149</f>
        <v>0</v>
      </c>
      <c r="Q93" s="211"/>
      <c r="R93" s="212">
        <f>R94+R100+R127+R144+R149</f>
        <v>2.6807352</v>
      </c>
      <c r="S93" s="211"/>
      <c r="T93" s="213">
        <f>T94+T100+T127+T144+T149</f>
        <v>1.6846000000000003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81</v>
      </c>
      <c r="AT93" s="215" t="s">
        <v>72</v>
      </c>
      <c r="AU93" s="215" t="s">
        <v>73</v>
      </c>
      <c r="AY93" s="214" t="s">
        <v>111</v>
      </c>
      <c r="BK93" s="216">
        <f>BK94+BK100+BK127+BK144+BK149</f>
        <v>0</v>
      </c>
    </row>
    <row r="94" s="12" customFormat="1" ht="22.8" customHeight="1">
      <c r="A94" s="12"/>
      <c r="B94" s="203"/>
      <c r="C94" s="204"/>
      <c r="D94" s="205" t="s">
        <v>72</v>
      </c>
      <c r="E94" s="217" t="s">
        <v>112</v>
      </c>
      <c r="F94" s="217" t="s">
        <v>113</v>
      </c>
      <c r="G94" s="204"/>
      <c r="H94" s="204"/>
      <c r="I94" s="207"/>
      <c r="J94" s="218">
        <f>BK94</f>
        <v>0</v>
      </c>
      <c r="K94" s="204"/>
      <c r="L94" s="209"/>
      <c r="M94" s="210"/>
      <c r="N94" s="211"/>
      <c r="O94" s="211"/>
      <c r="P94" s="212">
        <f>SUM(P95:P99)</f>
        <v>0</v>
      </c>
      <c r="Q94" s="211"/>
      <c r="R94" s="212">
        <f>SUM(R95:R99)</f>
        <v>0</v>
      </c>
      <c r="S94" s="211"/>
      <c r="T94" s="213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4" t="s">
        <v>81</v>
      </c>
      <c r="AT94" s="215" t="s">
        <v>72</v>
      </c>
      <c r="AU94" s="215" t="s">
        <v>81</v>
      </c>
      <c r="AY94" s="214" t="s">
        <v>111</v>
      </c>
      <c r="BK94" s="216">
        <f>SUM(BK95:BK99)</f>
        <v>0</v>
      </c>
    </row>
    <row r="95" s="2" customFormat="1" ht="33.75" customHeight="1">
      <c r="A95" s="39"/>
      <c r="B95" s="40"/>
      <c r="C95" s="219" t="s">
        <v>81</v>
      </c>
      <c r="D95" s="219" t="s">
        <v>114</v>
      </c>
      <c r="E95" s="220" t="s">
        <v>153</v>
      </c>
      <c r="F95" s="221" t="s">
        <v>154</v>
      </c>
      <c r="G95" s="222" t="s">
        <v>127</v>
      </c>
      <c r="H95" s="223">
        <v>19</v>
      </c>
      <c r="I95" s="224"/>
      <c r="J95" s="225">
        <f>ROUND(I95*H95,2)</f>
        <v>0</v>
      </c>
      <c r="K95" s="221" t="s">
        <v>21</v>
      </c>
      <c r="L95" s="45"/>
      <c r="M95" s="226" t="s">
        <v>21</v>
      </c>
      <c r="N95" s="227" t="s">
        <v>44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118</v>
      </c>
      <c r="AT95" s="230" t="s">
        <v>114</v>
      </c>
      <c r="AU95" s="230" t="s">
        <v>83</v>
      </c>
      <c r="AY95" s="18" t="s">
        <v>111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81</v>
      </c>
      <c r="BK95" s="231">
        <f>ROUND(I95*H95,2)</f>
        <v>0</v>
      </c>
      <c r="BL95" s="18" t="s">
        <v>118</v>
      </c>
      <c r="BM95" s="230" t="s">
        <v>155</v>
      </c>
    </row>
    <row r="96" s="2" customFormat="1" ht="45" customHeight="1">
      <c r="A96" s="39"/>
      <c r="B96" s="40"/>
      <c r="C96" s="219" t="s">
        <v>83</v>
      </c>
      <c r="D96" s="219" t="s">
        <v>114</v>
      </c>
      <c r="E96" s="220" t="s">
        <v>156</v>
      </c>
      <c r="F96" s="221" t="s">
        <v>157</v>
      </c>
      <c r="G96" s="222" t="s">
        <v>127</v>
      </c>
      <c r="H96" s="223">
        <v>76</v>
      </c>
      <c r="I96" s="224"/>
      <c r="J96" s="225">
        <f>ROUND(I96*H96,2)</f>
        <v>0</v>
      </c>
      <c r="K96" s="221" t="s">
        <v>21</v>
      </c>
      <c r="L96" s="45"/>
      <c r="M96" s="226" t="s">
        <v>21</v>
      </c>
      <c r="N96" s="227" t="s">
        <v>44</v>
      </c>
      <c r="O96" s="8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30" t="s">
        <v>118</v>
      </c>
      <c r="AT96" s="230" t="s">
        <v>114</v>
      </c>
      <c r="AU96" s="230" t="s">
        <v>83</v>
      </c>
      <c r="AY96" s="18" t="s">
        <v>111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8" t="s">
        <v>81</v>
      </c>
      <c r="BK96" s="231">
        <f>ROUND(I96*H96,2)</f>
        <v>0</v>
      </c>
      <c r="BL96" s="18" t="s">
        <v>118</v>
      </c>
      <c r="BM96" s="230" t="s">
        <v>158</v>
      </c>
    </row>
    <row r="97" s="13" customFormat="1">
      <c r="A97" s="13"/>
      <c r="B97" s="232"/>
      <c r="C97" s="233"/>
      <c r="D97" s="234" t="s">
        <v>120</v>
      </c>
      <c r="E97" s="235" t="s">
        <v>21</v>
      </c>
      <c r="F97" s="236" t="s">
        <v>159</v>
      </c>
      <c r="G97" s="233"/>
      <c r="H97" s="237">
        <v>76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120</v>
      </c>
      <c r="AU97" s="243" t="s">
        <v>83</v>
      </c>
      <c r="AV97" s="13" t="s">
        <v>83</v>
      </c>
      <c r="AW97" s="13" t="s">
        <v>34</v>
      </c>
      <c r="AX97" s="13" t="s">
        <v>81</v>
      </c>
      <c r="AY97" s="243" t="s">
        <v>111</v>
      </c>
    </row>
    <row r="98" s="2" customFormat="1" ht="45" customHeight="1">
      <c r="A98" s="39"/>
      <c r="B98" s="40"/>
      <c r="C98" s="219" t="s">
        <v>112</v>
      </c>
      <c r="D98" s="219" t="s">
        <v>114</v>
      </c>
      <c r="E98" s="220" t="s">
        <v>160</v>
      </c>
      <c r="F98" s="221" t="s">
        <v>161</v>
      </c>
      <c r="G98" s="222" t="s">
        <v>127</v>
      </c>
      <c r="H98" s="223">
        <v>76</v>
      </c>
      <c r="I98" s="224"/>
      <c r="J98" s="225">
        <f>ROUND(I98*H98,2)</f>
        <v>0</v>
      </c>
      <c r="K98" s="221" t="s">
        <v>21</v>
      </c>
      <c r="L98" s="45"/>
      <c r="M98" s="226" t="s">
        <v>21</v>
      </c>
      <c r="N98" s="227" t="s">
        <v>44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118</v>
      </c>
      <c r="AT98" s="230" t="s">
        <v>114</v>
      </c>
      <c r="AU98" s="230" t="s">
        <v>83</v>
      </c>
      <c r="AY98" s="18" t="s">
        <v>111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81</v>
      </c>
      <c r="BK98" s="231">
        <f>ROUND(I98*H98,2)</f>
        <v>0</v>
      </c>
      <c r="BL98" s="18" t="s">
        <v>118</v>
      </c>
      <c r="BM98" s="230" t="s">
        <v>162</v>
      </c>
    </row>
    <row r="99" s="13" customFormat="1">
      <c r="A99" s="13"/>
      <c r="B99" s="232"/>
      <c r="C99" s="233"/>
      <c r="D99" s="234" t="s">
        <v>120</v>
      </c>
      <c r="E99" s="235" t="s">
        <v>21</v>
      </c>
      <c r="F99" s="236" t="s">
        <v>159</v>
      </c>
      <c r="G99" s="233"/>
      <c r="H99" s="237">
        <v>76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120</v>
      </c>
      <c r="AU99" s="243" t="s">
        <v>83</v>
      </c>
      <c r="AV99" s="13" t="s">
        <v>83</v>
      </c>
      <c r="AW99" s="13" t="s">
        <v>34</v>
      </c>
      <c r="AX99" s="13" t="s">
        <v>81</v>
      </c>
      <c r="AY99" s="243" t="s">
        <v>111</v>
      </c>
    </row>
    <row r="100" s="12" customFormat="1" ht="22.8" customHeight="1">
      <c r="A100" s="12"/>
      <c r="B100" s="203"/>
      <c r="C100" s="204"/>
      <c r="D100" s="205" t="s">
        <v>72</v>
      </c>
      <c r="E100" s="217" t="s">
        <v>137</v>
      </c>
      <c r="F100" s="217" t="s">
        <v>163</v>
      </c>
      <c r="G100" s="204"/>
      <c r="H100" s="204"/>
      <c r="I100" s="207"/>
      <c r="J100" s="218">
        <f>BK100</f>
        <v>0</v>
      </c>
      <c r="K100" s="204"/>
      <c r="L100" s="209"/>
      <c r="M100" s="210"/>
      <c r="N100" s="211"/>
      <c r="O100" s="211"/>
      <c r="P100" s="212">
        <f>SUM(P101:P126)</f>
        <v>0</v>
      </c>
      <c r="Q100" s="211"/>
      <c r="R100" s="212">
        <f>SUM(R101:R126)</f>
        <v>2.6789111999999999</v>
      </c>
      <c r="S100" s="211"/>
      <c r="T100" s="213">
        <f>SUM(T101:T126)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4" t="s">
        <v>81</v>
      </c>
      <c r="AT100" s="215" t="s">
        <v>72</v>
      </c>
      <c r="AU100" s="215" t="s">
        <v>81</v>
      </c>
      <c r="AY100" s="214" t="s">
        <v>111</v>
      </c>
      <c r="BK100" s="216">
        <f>SUM(BK101:BK126)</f>
        <v>0</v>
      </c>
    </row>
    <row r="101" s="2" customFormat="1" ht="16.5" customHeight="1">
      <c r="A101" s="39"/>
      <c r="B101" s="40"/>
      <c r="C101" s="219" t="s">
        <v>118</v>
      </c>
      <c r="D101" s="219" t="s">
        <v>114</v>
      </c>
      <c r="E101" s="220" t="s">
        <v>164</v>
      </c>
      <c r="F101" s="221" t="s">
        <v>165</v>
      </c>
      <c r="G101" s="222" t="s">
        <v>166</v>
      </c>
      <c r="H101" s="223">
        <v>13.16</v>
      </c>
      <c r="I101" s="224"/>
      <c r="J101" s="225">
        <f>ROUND(I101*H101,2)</f>
        <v>0</v>
      </c>
      <c r="K101" s="221" t="s">
        <v>167</v>
      </c>
      <c r="L101" s="45"/>
      <c r="M101" s="226" t="s">
        <v>21</v>
      </c>
      <c r="N101" s="227" t="s">
        <v>44</v>
      </c>
      <c r="O101" s="85"/>
      <c r="P101" s="228">
        <f>O101*H101</f>
        <v>0</v>
      </c>
      <c r="Q101" s="228">
        <v>0.020480000000000002</v>
      </c>
      <c r="R101" s="228">
        <f>Q101*H101</f>
        <v>0.2695168</v>
      </c>
      <c r="S101" s="228">
        <v>0</v>
      </c>
      <c r="T101" s="22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0" t="s">
        <v>118</v>
      </c>
      <c r="AT101" s="230" t="s">
        <v>114</v>
      </c>
      <c r="AU101" s="230" t="s">
        <v>83</v>
      </c>
      <c r="AY101" s="18" t="s">
        <v>111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8" t="s">
        <v>81</v>
      </c>
      <c r="BK101" s="231">
        <f>ROUND(I101*H101,2)</f>
        <v>0</v>
      </c>
      <c r="BL101" s="18" t="s">
        <v>118</v>
      </c>
      <c r="BM101" s="230" t="s">
        <v>168</v>
      </c>
    </row>
    <row r="102" s="13" customFormat="1">
      <c r="A102" s="13"/>
      <c r="B102" s="232"/>
      <c r="C102" s="233"/>
      <c r="D102" s="234" t="s">
        <v>120</v>
      </c>
      <c r="E102" s="235" t="s">
        <v>21</v>
      </c>
      <c r="F102" s="236" t="s">
        <v>169</v>
      </c>
      <c r="G102" s="233"/>
      <c r="H102" s="237">
        <v>3.3599999999999999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120</v>
      </c>
      <c r="AU102" s="243" t="s">
        <v>83</v>
      </c>
      <c r="AV102" s="13" t="s">
        <v>83</v>
      </c>
      <c r="AW102" s="13" t="s">
        <v>34</v>
      </c>
      <c r="AX102" s="13" t="s">
        <v>73</v>
      </c>
      <c r="AY102" s="243" t="s">
        <v>111</v>
      </c>
    </row>
    <row r="103" s="13" customFormat="1">
      <c r="A103" s="13"/>
      <c r="B103" s="232"/>
      <c r="C103" s="233"/>
      <c r="D103" s="234" t="s">
        <v>120</v>
      </c>
      <c r="E103" s="235" t="s">
        <v>21</v>
      </c>
      <c r="F103" s="236" t="s">
        <v>170</v>
      </c>
      <c r="G103" s="233"/>
      <c r="H103" s="237">
        <v>9.8000000000000007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120</v>
      </c>
      <c r="AU103" s="243" t="s">
        <v>83</v>
      </c>
      <c r="AV103" s="13" t="s">
        <v>83</v>
      </c>
      <c r="AW103" s="13" t="s">
        <v>34</v>
      </c>
      <c r="AX103" s="13" t="s">
        <v>73</v>
      </c>
      <c r="AY103" s="243" t="s">
        <v>111</v>
      </c>
    </row>
    <row r="104" s="14" customFormat="1">
      <c r="A104" s="14"/>
      <c r="B104" s="249"/>
      <c r="C104" s="250"/>
      <c r="D104" s="234" t="s">
        <v>120</v>
      </c>
      <c r="E104" s="251" t="s">
        <v>21</v>
      </c>
      <c r="F104" s="252" t="s">
        <v>171</v>
      </c>
      <c r="G104" s="250"/>
      <c r="H104" s="253">
        <v>13.16</v>
      </c>
      <c r="I104" s="254"/>
      <c r="J104" s="250"/>
      <c r="K104" s="250"/>
      <c r="L104" s="255"/>
      <c r="M104" s="256"/>
      <c r="N104" s="257"/>
      <c r="O104" s="257"/>
      <c r="P104" s="257"/>
      <c r="Q104" s="257"/>
      <c r="R104" s="257"/>
      <c r="S104" s="257"/>
      <c r="T104" s="25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9" t="s">
        <v>120</v>
      </c>
      <c r="AU104" s="259" t="s">
        <v>83</v>
      </c>
      <c r="AV104" s="14" t="s">
        <v>118</v>
      </c>
      <c r="AW104" s="14" t="s">
        <v>34</v>
      </c>
      <c r="AX104" s="14" t="s">
        <v>81</v>
      </c>
      <c r="AY104" s="259" t="s">
        <v>111</v>
      </c>
    </row>
    <row r="105" s="2" customFormat="1" ht="21.75" customHeight="1">
      <c r="A105" s="39"/>
      <c r="B105" s="40"/>
      <c r="C105" s="219" t="s">
        <v>133</v>
      </c>
      <c r="D105" s="219" t="s">
        <v>114</v>
      </c>
      <c r="E105" s="220" t="s">
        <v>172</v>
      </c>
      <c r="F105" s="221" t="s">
        <v>173</v>
      </c>
      <c r="G105" s="222" t="s">
        <v>166</v>
      </c>
      <c r="H105" s="223">
        <v>19.600000000000001</v>
      </c>
      <c r="I105" s="224"/>
      <c r="J105" s="225">
        <f>ROUND(I105*H105,2)</f>
        <v>0</v>
      </c>
      <c r="K105" s="221" t="s">
        <v>167</v>
      </c>
      <c r="L105" s="45"/>
      <c r="M105" s="226" t="s">
        <v>21</v>
      </c>
      <c r="N105" s="227" t="s">
        <v>44</v>
      </c>
      <c r="O105" s="85"/>
      <c r="P105" s="228">
        <f>O105*H105</f>
        <v>0</v>
      </c>
      <c r="Q105" s="228">
        <v>0.0079000000000000008</v>
      </c>
      <c r="R105" s="228">
        <f>Q105*H105</f>
        <v>0.15484000000000003</v>
      </c>
      <c r="S105" s="228">
        <v>0</v>
      </c>
      <c r="T105" s="22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0" t="s">
        <v>118</v>
      </c>
      <c r="AT105" s="230" t="s">
        <v>114</v>
      </c>
      <c r="AU105" s="230" t="s">
        <v>83</v>
      </c>
      <c r="AY105" s="18" t="s">
        <v>111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8" t="s">
        <v>81</v>
      </c>
      <c r="BK105" s="231">
        <f>ROUND(I105*H105,2)</f>
        <v>0</v>
      </c>
      <c r="BL105" s="18" t="s">
        <v>118</v>
      </c>
      <c r="BM105" s="230" t="s">
        <v>174</v>
      </c>
    </row>
    <row r="106" s="13" customFormat="1">
      <c r="A106" s="13"/>
      <c r="B106" s="232"/>
      <c r="C106" s="233"/>
      <c r="D106" s="234" t="s">
        <v>120</v>
      </c>
      <c r="E106" s="235" t="s">
        <v>21</v>
      </c>
      <c r="F106" s="236" t="s">
        <v>175</v>
      </c>
      <c r="G106" s="233"/>
      <c r="H106" s="237">
        <v>19.600000000000001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120</v>
      </c>
      <c r="AU106" s="243" t="s">
        <v>83</v>
      </c>
      <c r="AV106" s="13" t="s">
        <v>83</v>
      </c>
      <c r="AW106" s="13" t="s">
        <v>34</v>
      </c>
      <c r="AX106" s="13" t="s">
        <v>81</v>
      </c>
      <c r="AY106" s="243" t="s">
        <v>111</v>
      </c>
    </row>
    <row r="107" s="2" customFormat="1" ht="16.5" customHeight="1">
      <c r="A107" s="39"/>
      <c r="B107" s="40"/>
      <c r="C107" s="219" t="s">
        <v>137</v>
      </c>
      <c r="D107" s="219" t="s">
        <v>114</v>
      </c>
      <c r="E107" s="220" t="s">
        <v>176</v>
      </c>
      <c r="F107" s="221" t="s">
        <v>177</v>
      </c>
      <c r="G107" s="222" t="s">
        <v>178</v>
      </c>
      <c r="H107" s="223">
        <v>1</v>
      </c>
      <c r="I107" s="224"/>
      <c r="J107" s="225">
        <f>ROUND(I107*H107,2)</f>
        <v>0</v>
      </c>
      <c r="K107" s="221" t="s">
        <v>21</v>
      </c>
      <c r="L107" s="45"/>
      <c r="M107" s="226" t="s">
        <v>21</v>
      </c>
      <c r="N107" s="227" t="s">
        <v>44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0" t="s">
        <v>118</v>
      </c>
      <c r="AT107" s="230" t="s">
        <v>114</v>
      </c>
      <c r="AU107" s="230" t="s">
        <v>83</v>
      </c>
      <c r="AY107" s="18" t="s">
        <v>111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8" t="s">
        <v>81</v>
      </c>
      <c r="BK107" s="231">
        <f>ROUND(I107*H107,2)</f>
        <v>0</v>
      </c>
      <c r="BL107" s="18" t="s">
        <v>118</v>
      </c>
      <c r="BM107" s="230" t="s">
        <v>179</v>
      </c>
    </row>
    <row r="108" s="2" customFormat="1" ht="16.5" customHeight="1">
      <c r="A108" s="39"/>
      <c r="B108" s="40"/>
      <c r="C108" s="219" t="s">
        <v>180</v>
      </c>
      <c r="D108" s="219" t="s">
        <v>114</v>
      </c>
      <c r="E108" s="220" t="s">
        <v>181</v>
      </c>
      <c r="F108" s="221" t="s">
        <v>182</v>
      </c>
      <c r="G108" s="222" t="s">
        <v>166</v>
      </c>
      <c r="H108" s="223">
        <v>19.039999999999999</v>
      </c>
      <c r="I108" s="224"/>
      <c r="J108" s="225">
        <f>ROUND(I108*H108,2)</f>
        <v>0</v>
      </c>
      <c r="K108" s="221" t="s">
        <v>21</v>
      </c>
      <c r="L108" s="45"/>
      <c r="M108" s="226" t="s">
        <v>21</v>
      </c>
      <c r="N108" s="227" t="s">
        <v>44</v>
      </c>
      <c r="O108" s="85"/>
      <c r="P108" s="228">
        <f>O108*H108</f>
        <v>0</v>
      </c>
      <c r="Q108" s="228">
        <v>0.070749999999999993</v>
      </c>
      <c r="R108" s="228">
        <f>Q108*H108</f>
        <v>1.3470799999999998</v>
      </c>
      <c r="S108" s="228">
        <v>0</v>
      </c>
      <c r="T108" s="22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0" t="s">
        <v>118</v>
      </c>
      <c r="AT108" s="230" t="s">
        <v>114</v>
      </c>
      <c r="AU108" s="230" t="s">
        <v>83</v>
      </c>
      <c r="AY108" s="18" t="s">
        <v>111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8" t="s">
        <v>81</v>
      </c>
      <c r="BK108" s="231">
        <f>ROUND(I108*H108,2)</f>
        <v>0</v>
      </c>
      <c r="BL108" s="18" t="s">
        <v>118</v>
      </c>
      <c r="BM108" s="230" t="s">
        <v>183</v>
      </c>
    </row>
    <row r="109" s="13" customFormat="1">
      <c r="A109" s="13"/>
      <c r="B109" s="232"/>
      <c r="C109" s="233"/>
      <c r="D109" s="234" t="s">
        <v>120</v>
      </c>
      <c r="E109" s="235" t="s">
        <v>21</v>
      </c>
      <c r="F109" s="236" t="s">
        <v>184</v>
      </c>
      <c r="G109" s="233"/>
      <c r="H109" s="237">
        <v>19.039999999999999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120</v>
      </c>
      <c r="AU109" s="243" t="s">
        <v>83</v>
      </c>
      <c r="AV109" s="13" t="s">
        <v>83</v>
      </c>
      <c r="AW109" s="13" t="s">
        <v>34</v>
      </c>
      <c r="AX109" s="13" t="s">
        <v>81</v>
      </c>
      <c r="AY109" s="243" t="s">
        <v>111</v>
      </c>
    </row>
    <row r="110" s="2" customFormat="1" ht="16.5" customHeight="1">
      <c r="A110" s="39"/>
      <c r="B110" s="40"/>
      <c r="C110" s="219" t="s">
        <v>185</v>
      </c>
      <c r="D110" s="219" t="s">
        <v>114</v>
      </c>
      <c r="E110" s="220" t="s">
        <v>186</v>
      </c>
      <c r="F110" s="221" t="s">
        <v>187</v>
      </c>
      <c r="G110" s="222" t="s">
        <v>188</v>
      </c>
      <c r="H110" s="223">
        <v>56</v>
      </c>
      <c r="I110" s="224"/>
      <c r="J110" s="225">
        <f>ROUND(I110*H110,2)</f>
        <v>0</v>
      </c>
      <c r="K110" s="221" t="s">
        <v>21</v>
      </c>
      <c r="L110" s="45"/>
      <c r="M110" s="226" t="s">
        <v>21</v>
      </c>
      <c r="N110" s="227" t="s">
        <v>44</v>
      </c>
      <c r="O110" s="85"/>
      <c r="P110" s="228">
        <f>O110*H110</f>
        <v>0</v>
      </c>
      <c r="Q110" s="228">
        <v>0.0035999999999999999</v>
      </c>
      <c r="R110" s="228">
        <f>Q110*H110</f>
        <v>0.2016</v>
      </c>
      <c r="S110" s="228">
        <v>0</v>
      </c>
      <c r="T110" s="22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30" t="s">
        <v>118</v>
      </c>
      <c r="AT110" s="230" t="s">
        <v>114</v>
      </c>
      <c r="AU110" s="230" t="s">
        <v>83</v>
      </c>
      <c r="AY110" s="18" t="s">
        <v>111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8" t="s">
        <v>81</v>
      </c>
      <c r="BK110" s="231">
        <f>ROUND(I110*H110,2)</f>
        <v>0</v>
      </c>
      <c r="BL110" s="18" t="s">
        <v>118</v>
      </c>
      <c r="BM110" s="230" t="s">
        <v>189</v>
      </c>
    </row>
    <row r="111" s="13" customFormat="1">
      <c r="A111" s="13"/>
      <c r="B111" s="232"/>
      <c r="C111" s="233"/>
      <c r="D111" s="234" t="s">
        <v>120</v>
      </c>
      <c r="E111" s="235" t="s">
        <v>21</v>
      </c>
      <c r="F111" s="236" t="s">
        <v>190</v>
      </c>
      <c r="G111" s="233"/>
      <c r="H111" s="237">
        <v>56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120</v>
      </c>
      <c r="AU111" s="243" t="s">
        <v>83</v>
      </c>
      <c r="AV111" s="13" t="s">
        <v>83</v>
      </c>
      <c r="AW111" s="13" t="s">
        <v>34</v>
      </c>
      <c r="AX111" s="13" t="s">
        <v>81</v>
      </c>
      <c r="AY111" s="243" t="s">
        <v>111</v>
      </c>
    </row>
    <row r="112" s="2" customFormat="1" ht="16.5" customHeight="1">
      <c r="A112" s="39"/>
      <c r="B112" s="40"/>
      <c r="C112" s="219" t="s">
        <v>191</v>
      </c>
      <c r="D112" s="219" t="s">
        <v>114</v>
      </c>
      <c r="E112" s="220" t="s">
        <v>192</v>
      </c>
      <c r="F112" s="221" t="s">
        <v>193</v>
      </c>
      <c r="G112" s="222" t="s">
        <v>166</v>
      </c>
      <c r="H112" s="223">
        <v>73.640000000000001</v>
      </c>
      <c r="I112" s="224"/>
      <c r="J112" s="225">
        <f>ROUND(I112*H112,2)</f>
        <v>0</v>
      </c>
      <c r="K112" s="221" t="s">
        <v>21</v>
      </c>
      <c r="L112" s="45"/>
      <c r="M112" s="226" t="s">
        <v>21</v>
      </c>
      <c r="N112" s="227" t="s">
        <v>44</v>
      </c>
      <c r="O112" s="85"/>
      <c r="P112" s="228">
        <f>O112*H112</f>
        <v>0</v>
      </c>
      <c r="Q112" s="228">
        <v>0.0014</v>
      </c>
      <c r="R112" s="228">
        <f>Q112*H112</f>
        <v>0.10309599999999999</v>
      </c>
      <c r="S112" s="228">
        <v>0</v>
      </c>
      <c r="T112" s="22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0" t="s">
        <v>118</v>
      </c>
      <c r="AT112" s="230" t="s">
        <v>114</v>
      </c>
      <c r="AU112" s="230" t="s">
        <v>83</v>
      </c>
      <c r="AY112" s="18" t="s">
        <v>111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8" t="s">
        <v>81</v>
      </c>
      <c r="BK112" s="231">
        <f>ROUND(I112*H112,2)</f>
        <v>0</v>
      </c>
      <c r="BL112" s="18" t="s">
        <v>118</v>
      </c>
      <c r="BM112" s="230" t="s">
        <v>194</v>
      </c>
    </row>
    <row r="113" s="13" customFormat="1">
      <c r="A113" s="13"/>
      <c r="B113" s="232"/>
      <c r="C113" s="233"/>
      <c r="D113" s="234" t="s">
        <v>120</v>
      </c>
      <c r="E113" s="235" t="s">
        <v>21</v>
      </c>
      <c r="F113" s="236" t="s">
        <v>195</v>
      </c>
      <c r="G113" s="233"/>
      <c r="H113" s="237">
        <v>15.4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120</v>
      </c>
      <c r="AU113" s="243" t="s">
        <v>83</v>
      </c>
      <c r="AV113" s="13" t="s">
        <v>83</v>
      </c>
      <c r="AW113" s="13" t="s">
        <v>34</v>
      </c>
      <c r="AX113" s="13" t="s">
        <v>73</v>
      </c>
      <c r="AY113" s="243" t="s">
        <v>111</v>
      </c>
    </row>
    <row r="114" s="13" customFormat="1">
      <c r="A114" s="13"/>
      <c r="B114" s="232"/>
      <c r="C114" s="233"/>
      <c r="D114" s="234" t="s">
        <v>120</v>
      </c>
      <c r="E114" s="235" t="s">
        <v>21</v>
      </c>
      <c r="F114" s="236" t="s">
        <v>196</v>
      </c>
      <c r="G114" s="233"/>
      <c r="H114" s="237">
        <v>9.8000000000000007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120</v>
      </c>
      <c r="AU114" s="243" t="s">
        <v>83</v>
      </c>
      <c r="AV114" s="13" t="s">
        <v>83</v>
      </c>
      <c r="AW114" s="13" t="s">
        <v>34</v>
      </c>
      <c r="AX114" s="13" t="s">
        <v>73</v>
      </c>
      <c r="AY114" s="243" t="s">
        <v>111</v>
      </c>
    </row>
    <row r="115" s="13" customFormat="1">
      <c r="A115" s="13"/>
      <c r="B115" s="232"/>
      <c r="C115" s="233"/>
      <c r="D115" s="234" t="s">
        <v>120</v>
      </c>
      <c r="E115" s="235" t="s">
        <v>21</v>
      </c>
      <c r="F115" s="236" t="s">
        <v>197</v>
      </c>
      <c r="G115" s="233"/>
      <c r="H115" s="237">
        <v>19.039999999999999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120</v>
      </c>
      <c r="AU115" s="243" t="s">
        <v>83</v>
      </c>
      <c r="AV115" s="13" t="s">
        <v>83</v>
      </c>
      <c r="AW115" s="13" t="s">
        <v>34</v>
      </c>
      <c r="AX115" s="13" t="s">
        <v>73</v>
      </c>
      <c r="AY115" s="243" t="s">
        <v>111</v>
      </c>
    </row>
    <row r="116" s="13" customFormat="1">
      <c r="A116" s="13"/>
      <c r="B116" s="232"/>
      <c r="C116" s="233"/>
      <c r="D116" s="234" t="s">
        <v>120</v>
      </c>
      <c r="E116" s="235" t="s">
        <v>21</v>
      </c>
      <c r="F116" s="236" t="s">
        <v>198</v>
      </c>
      <c r="G116" s="233"/>
      <c r="H116" s="237">
        <v>19.039999999999999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120</v>
      </c>
      <c r="AU116" s="243" t="s">
        <v>83</v>
      </c>
      <c r="AV116" s="13" t="s">
        <v>83</v>
      </c>
      <c r="AW116" s="13" t="s">
        <v>34</v>
      </c>
      <c r="AX116" s="13" t="s">
        <v>73</v>
      </c>
      <c r="AY116" s="243" t="s">
        <v>111</v>
      </c>
    </row>
    <row r="117" s="13" customFormat="1">
      <c r="A117" s="13"/>
      <c r="B117" s="232"/>
      <c r="C117" s="233"/>
      <c r="D117" s="234" t="s">
        <v>120</v>
      </c>
      <c r="E117" s="235" t="s">
        <v>21</v>
      </c>
      <c r="F117" s="236" t="s">
        <v>199</v>
      </c>
      <c r="G117" s="233"/>
      <c r="H117" s="237">
        <v>10.359999999999999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120</v>
      </c>
      <c r="AU117" s="243" t="s">
        <v>83</v>
      </c>
      <c r="AV117" s="13" t="s">
        <v>83</v>
      </c>
      <c r="AW117" s="13" t="s">
        <v>34</v>
      </c>
      <c r="AX117" s="13" t="s">
        <v>73</v>
      </c>
      <c r="AY117" s="243" t="s">
        <v>111</v>
      </c>
    </row>
    <row r="118" s="15" customFormat="1">
      <c r="A118" s="15"/>
      <c r="B118" s="260"/>
      <c r="C118" s="261"/>
      <c r="D118" s="234" t="s">
        <v>120</v>
      </c>
      <c r="E118" s="262" t="s">
        <v>21</v>
      </c>
      <c r="F118" s="263" t="s">
        <v>200</v>
      </c>
      <c r="G118" s="261"/>
      <c r="H118" s="264">
        <v>73.640000000000001</v>
      </c>
      <c r="I118" s="265"/>
      <c r="J118" s="261"/>
      <c r="K118" s="261"/>
      <c r="L118" s="266"/>
      <c r="M118" s="267"/>
      <c r="N118" s="268"/>
      <c r="O118" s="268"/>
      <c r="P118" s="268"/>
      <c r="Q118" s="268"/>
      <c r="R118" s="268"/>
      <c r="S118" s="268"/>
      <c r="T118" s="26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0" t="s">
        <v>120</v>
      </c>
      <c r="AU118" s="270" t="s">
        <v>83</v>
      </c>
      <c r="AV118" s="15" t="s">
        <v>112</v>
      </c>
      <c r="AW118" s="15" t="s">
        <v>34</v>
      </c>
      <c r="AX118" s="15" t="s">
        <v>81</v>
      </c>
      <c r="AY118" s="270" t="s">
        <v>111</v>
      </c>
    </row>
    <row r="119" s="2" customFormat="1" ht="16.5" customHeight="1">
      <c r="A119" s="39"/>
      <c r="B119" s="40"/>
      <c r="C119" s="219" t="s">
        <v>201</v>
      </c>
      <c r="D119" s="219" t="s">
        <v>114</v>
      </c>
      <c r="E119" s="220" t="s">
        <v>202</v>
      </c>
      <c r="F119" s="221" t="s">
        <v>203</v>
      </c>
      <c r="G119" s="222" t="s">
        <v>166</v>
      </c>
      <c r="H119" s="223">
        <v>19.600000000000001</v>
      </c>
      <c r="I119" s="224"/>
      <c r="J119" s="225">
        <f>ROUND(I119*H119,2)</f>
        <v>0</v>
      </c>
      <c r="K119" s="221" t="s">
        <v>21</v>
      </c>
      <c r="L119" s="45"/>
      <c r="M119" s="226" t="s">
        <v>21</v>
      </c>
      <c r="N119" s="227" t="s">
        <v>44</v>
      </c>
      <c r="O119" s="85"/>
      <c r="P119" s="228">
        <f>O119*H119</f>
        <v>0</v>
      </c>
      <c r="Q119" s="228">
        <v>0.0044099999999999999</v>
      </c>
      <c r="R119" s="228">
        <f>Q119*H119</f>
        <v>0.086435999999999999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118</v>
      </c>
      <c r="AT119" s="230" t="s">
        <v>114</v>
      </c>
      <c r="AU119" s="230" t="s">
        <v>83</v>
      </c>
      <c r="AY119" s="18" t="s">
        <v>111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81</v>
      </c>
      <c r="BK119" s="231">
        <f>ROUND(I119*H119,2)</f>
        <v>0</v>
      </c>
      <c r="BL119" s="18" t="s">
        <v>118</v>
      </c>
      <c r="BM119" s="230" t="s">
        <v>204</v>
      </c>
    </row>
    <row r="120" s="13" customFormat="1">
      <c r="A120" s="13"/>
      <c r="B120" s="232"/>
      <c r="C120" s="233"/>
      <c r="D120" s="234" t="s">
        <v>120</v>
      </c>
      <c r="E120" s="235" t="s">
        <v>21</v>
      </c>
      <c r="F120" s="236" t="s">
        <v>205</v>
      </c>
      <c r="G120" s="233"/>
      <c r="H120" s="237">
        <v>19.600000000000001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120</v>
      </c>
      <c r="AU120" s="243" t="s">
        <v>83</v>
      </c>
      <c r="AV120" s="13" t="s">
        <v>83</v>
      </c>
      <c r="AW120" s="13" t="s">
        <v>34</v>
      </c>
      <c r="AX120" s="13" t="s">
        <v>81</v>
      </c>
      <c r="AY120" s="243" t="s">
        <v>111</v>
      </c>
    </row>
    <row r="121" s="2" customFormat="1" ht="21.75" customHeight="1">
      <c r="A121" s="39"/>
      <c r="B121" s="40"/>
      <c r="C121" s="219" t="s">
        <v>206</v>
      </c>
      <c r="D121" s="219" t="s">
        <v>114</v>
      </c>
      <c r="E121" s="220" t="s">
        <v>207</v>
      </c>
      <c r="F121" s="221" t="s">
        <v>208</v>
      </c>
      <c r="G121" s="222" t="s">
        <v>166</v>
      </c>
      <c r="H121" s="223">
        <v>18</v>
      </c>
      <c r="I121" s="224"/>
      <c r="J121" s="225">
        <f>ROUND(I121*H121,2)</f>
        <v>0</v>
      </c>
      <c r="K121" s="221" t="s">
        <v>167</v>
      </c>
      <c r="L121" s="45"/>
      <c r="M121" s="226" t="s">
        <v>21</v>
      </c>
      <c r="N121" s="227" t="s">
        <v>44</v>
      </c>
      <c r="O121" s="85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118</v>
      </c>
      <c r="AT121" s="230" t="s">
        <v>114</v>
      </c>
      <c r="AU121" s="230" t="s">
        <v>83</v>
      </c>
      <c r="AY121" s="18" t="s">
        <v>111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81</v>
      </c>
      <c r="BK121" s="231">
        <f>ROUND(I121*H121,2)</f>
        <v>0</v>
      </c>
      <c r="BL121" s="18" t="s">
        <v>118</v>
      </c>
      <c r="BM121" s="230" t="s">
        <v>209</v>
      </c>
    </row>
    <row r="122" s="13" customFormat="1">
      <c r="A122" s="13"/>
      <c r="B122" s="232"/>
      <c r="C122" s="233"/>
      <c r="D122" s="234" t="s">
        <v>120</v>
      </c>
      <c r="E122" s="235" t="s">
        <v>21</v>
      </c>
      <c r="F122" s="236" t="s">
        <v>210</v>
      </c>
      <c r="G122" s="233"/>
      <c r="H122" s="237">
        <v>18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120</v>
      </c>
      <c r="AU122" s="243" t="s">
        <v>83</v>
      </c>
      <c r="AV122" s="13" t="s">
        <v>83</v>
      </c>
      <c r="AW122" s="13" t="s">
        <v>34</v>
      </c>
      <c r="AX122" s="13" t="s">
        <v>81</v>
      </c>
      <c r="AY122" s="243" t="s">
        <v>111</v>
      </c>
    </row>
    <row r="123" s="2" customFormat="1" ht="21.75" customHeight="1">
      <c r="A123" s="39"/>
      <c r="B123" s="40"/>
      <c r="C123" s="219" t="s">
        <v>211</v>
      </c>
      <c r="D123" s="219" t="s">
        <v>114</v>
      </c>
      <c r="E123" s="220" t="s">
        <v>212</v>
      </c>
      <c r="F123" s="221" t="s">
        <v>213</v>
      </c>
      <c r="G123" s="222" t="s">
        <v>166</v>
      </c>
      <c r="H123" s="223">
        <v>150</v>
      </c>
      <c r="I123" s="224"/>
      <c r="J123" s="225">
        <f>ROUND(I123*H123,2)</f>
        <v>0</v>
      </c>
      <c r="K123" s="221" t="s">
        <v>167</v>
      </c>
      <c r="L123" s="45"/>
      <c r="M123" s="226" t="s">
        <v>21</v>
      </c>
      <c r="N123" s="227" t="s">
        <v>44</v>
      </c>
      <c r="O123" s="85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118</v>
      </c>
      <c r="AT123" s="230" t="s">
        <v>114</v>
      </c>
      <c r="AU123" s="230" t="s">
        <v>83</v>
      </c>
      <c r="AY123" s="18" t="s">
        <v>111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81</v>
      </c>
      <c r="BK123" s="231">
        <f>ROUND(I123*H123,2)</f>
        <v>0</v>
      </c>
      <c r="BL123" s="18" t="s">
        <v>118</v>
      </c>
      <c r="BM123" s="230" t="s">
        <v>214</v>
      </c>
    </row>
    <row r="124" s="13" customFormat="1">
      <c r="A124" s="13"/>
      <c r="B124" s="232"/>
      <c r="C124" s="233"/>
      <c r="D124" s="234" t="s">
        <v>120</v>
      </c>
      <c r="E124" s="235" t="s">
        <v>21</v>
      </c>
      <c r="F124" s="236" t="s">
        <v>215</v>
      </c>
      <c r="G124" s="233"/>
      <c r="H124" s="237">
        <v>150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120</v>
      </c>
      <c r="AU124" s="243" t="s">
        <v>83</v>
      </c>
      <c r="AV124" s="13" t="s">
        <v>83</v>
      </c>
      <c r="AW124" s="13" t="s">
        <v>34</v>
      </c>
      <c r="AX124" s="13" t="s">
        <v>81</v>
      </c>
      <c r="AY124" s="243" t="s">
        <v>111</v>
      </c>
    </row>
    <row r="125" s="2" customFormat="1" ht="16.5" customHeight="1">
      <c r="A125" s="39"/>
      <c r="B125" s="40"/>
      <c r="C125" s="219" t="s">
        <v>216</v>
      </c>
      <c r="D125" s="219" t="s">
        <v>114</v>
      </c>
      <c r="E125" s="220" t="s">
        <v>217</v>
      </c>
      <c r="F125" s="221" t="s">
        <v>218</v>
      </c>
      <c r="G125" s="222" t="s">
        <v>166</v>
      </c>
      <c r="H125" s="223">
        <v>10.359999999999999</v>
      </c>
      <c r="I125" s="224"/>
      <c r="J125" s="225">
        <f>ROUND(I125*H125,2)</f>
        <v>0</v>
      </c>
      <c r="K125" s="221" t="s">
        <v>167</v>
      </c>
      <c r="L125" s="45"/>
      <c r="M125" s="226" t="s">
        <v>21</v>
      </c>
      <c r="N125" s="227" t="s">
        <v>44</v>
      </c>
      <c r="O125" s="85"/>
      <c r="P125" s="228">
        <f>O125*H125</f>
        <v>0</v>
      </c>
      <c r="Q125" s="228">
        <v>0.049840000000000002</v>
      </c>
      <c r="R125" s="228">
        <f>Q125*H125</f>
        <v>0.51634239999999998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118</v>
      </c>
      <c r="AT125" s="230" t="s">
        <v>114</v>
      </c>
      <c r="AU125" s="230" t="s">
        <v>83</v>
      </c>
      <c r="AY125" s="18" t="s">
        <v>111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81</v>
      </c>
      <c r="BK125" s="231">
        <f>ROUND(I125*H125,2)</f>
        <v>0</v>
      </c>
      <c r="BL125" s="18" t="s">
        <v>118</v>
      </c>
      <c r="BM125" s="230" t="s">
        <v>219</v>
      </c>
    </row>
    <row r="126" s="13" customFormat="1">
      <c r="A126" s="13"/>
      <c r="B126" s="232"/>
      <c r="C126" s="233"/>
      <c r="D126" s="234" t="s">
        <v>120</v>
      </c>
      <c r="E126" s="235" t="s">
        <v>21</v>
      </c>
      <c r="F126" s="236" t="s">
        <v>220</v>
      </c>
      <c r="G126" s="233"/>
      <c r="H126" s="237">
        <v>10.359999999999999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120</v>
      </c>
      <c r="AU126" s="243" t="s">
        <v>83</v>
      </c>
      <c r="AV126" s="13" t="s">
        <v>83</v>
      </c>
      <c r="AW126" s="13" t="s">
        <v>34</v>
      </c>
      <c r="AX126" s="13" t="s">
        <v>81</v>
      </c>
      <c r="AY126" s="243" t="s">
        <v>111</v>
      </c>
    </row>
    <row r="127" s="12" customFormat="1" ht="22.8" customHeight="1">
      <c r="A127" s="12"/>
      <c r="B127" s="203"/>
      <c r="C127" s="204"/>
      <c r="D127" s="205" t="s">
        <v>72</v>
      </c>
      <c r="E127" s="217" t="s">
        <v>191</v>
      </c>
      <c r="F127" s="217" t="s">
        <v>221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SUM(P128:P143)</f>
        <v>0</v>
      </c>
      <c r="Q127" s="211"/>
      <c r="R127" s="212">
        <f>SUM(R128:R143)</f>
        <v>0.0018240000000000001</v>
      </c>
      <c r="S127" s="211"/>
      <c r="T127" s="213">
        <f>SUM(T128:T143)</f>
        <v>1.6846000000000003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81</v>
      </c>
      <c r="AT127" s="215" t="s">
        <v>72</v>
      </c>
      <c r="AU127" s="215" t="s">
        <v>81</v>
      </c>
      <c r="AY127" s="214" t="s">
        <v>111</v>
      </c>
      <c r="BK127" s="216">
        <f>SUM(BK128:BK143)</f>
        <v>0</v>
      </c>
    </row>
    <row r="128" s="2" customFormat="1" ht="16.5" customHeight="1">
      <c r="A128" s="39"/>
      <c r="B128" s="40"/>
      <c r="C128" s="219" t="s">
        <v>222</v>
      </c>
      <c r="D128" s="219" t="s">
        <v>114</v>
      </c>
      <c r="E128" s="220" t="s">
        <v>223</v>
      </c>
      <c r="F128" s="221" t="s">
        <v>224</v>
      </c>
      <c r="G128" s="222" t="s">
        <v>127</v>
      </c>
      <c r="H128" s="223">
        <v>1</v>
      </c>
      <c r="I128" s="224"/>
      <c r="J128" s="225">
        <f>ROUND(I128*H128,2)</f>
        <v>0</v>
      </c>
      <c r="K128" s="221" t="s">
        <v>21</v>
      </c>
      <c r="L128" s="45"/>
      <c r="M128" s="226" t="s">
        <v>21</v>
      </c>
      <c r="N128" s="227" t="s">
        <v>44</v>
      </c>
      <c r="O128" s="85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118</v>
      </c>
      <c r="AT128" s="230" t="s">
        <v>114</v>
      </c>
      <c r="AU128" s="230" t="s">
        <v>83</v>
      </c>
      <c r="AY128" s="18" t="s">
        <v>111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81</v>
      </c>
      <c r="BK128" s="231">
        <f>ROUND(I128*H128,2)</f>
        <v>0</v>
      </c>
      <c r="BL128" s="18" t="s">
        <v>118</v>
      </c>
      <c r="BM128" s="230" t="s">
        <v>225</v>
      </c>
    </row>
    <row r="129" s="2" customFormat="1" ht="21.75" customHeight="1">
      <c r="A129" s="39"/>
      <c r="B129" s="40"/>
      <c r="C129" s="219" t="s">
        <v>8</v>
      </c>
      <c r="D129" s="219" t="s">
        <v>114</v>
      </c>
      <c r="E129" s="220" t="s">
        <v>226</v>
      </c>
      <c r="F129" s="221" t="s">
        <v>227</v>
      </c>
      <c r="G129" s="222" t="s">
        <v>166</v>
      </c>
      <c r="H129" s="223">
        <v>150</v>
      </c>
      <c r="I129" s="224"/>
      <c r="J129" s="225">
        <f>ROUND(I129*H129,2)</f>
        <v>0</v>
      </c>
      <c r="K129" s="221" t="s">
        <v>167</v>
      </c>
      <c r="L129" s="45"/>
      <c r="M129" s="226" t="s">
        <v>21</v>
      </c>
      <c r="N129" s="227" t="s">
        <v>44</v>
      </c>
      <c r="O129" s="85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118</v>
      </c>
      <c r="AT129" s="230" t="s">
        <v>114</v>
      </c>
      <c r="AU129" s="230" t="s">
        <v>83</v>
      </c>
      <c r="AY129" s="18" t="s">
        <v>111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81</v>
      </c>
      <c r="BK129" s="231">
        <f>ROUND(I129*H129,2)</f>
        <v>0</v>
      </c>
      <c r="BL129" s="18" t="s">
        <v>118</v>
      </c>
      <c r="BM129" s="230" t="s">
        <v>228</v>
      </c>
    </row>
    <row r="130" s="2" customFormat="1" ht="16.5" customHeight="1">
      <c r="A130" s="39"/>
      <c r="B130" s="40"/>
      <c r="C130" s="219" t="s">
        <v>229</v>
      </c>
      <c r="D130" s="219" t="s">
        <v>114</v>
      </c>
      <c r="E130" s="220" t="s">
        <v>230</v>
      </c>
      <c r="F130" s="221" t="s">
        <v>231</v>
      </c>
      <c r="G130" s="222" t="s">
        <v>166</v>
      </c>
      <c r="H130" s="223">
        <v>150</v>
      </c>
      <c r="I130" s="224"/>
      <c r="J130" s="225">
        <f>ROUND(I130*H130,2)</f>
        <v>0</v>
      </c>
      <c r="K130" s="221" t="s">
        <v>21</v>
      </c>
      <c r="L130" s="45"/>
      <c r="M130" s="226" t="s">
        <v>21</v>
      </c>
      <c r="N130" s="227" t="s">
        <v>44</v>
      </c>
      <c r="O130" s="85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118</v>
      </c>
      <c r="AT130" s="230" t="s">
        <v>114</v>
      </c>
      <c r="AU130" s="230" t="s">
        <v>83</v>
      </c>
      <c r="AY130" s="18" t="s">
        <v>111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81</v>
      </c>
      <c r="BK130" s="231">
        <f>ROUND(I130*H130,2)</f>
        <v>0</v>
      </c>
      <c r="BL130" s="18" t="s">
        <v>118</v>
      </c>
      <c r="BM130" s="230" t="s">
        <v>232</v>
      </c>
    </row>
    <row r="131" s="2" customFormat="1" ht="21.75" customHeight="1">
      <c r="A131" s="39"/>
      <c r="B131" s="40"/>
      <c r="C131" s="219" t="s">
        <v>233</v>
      </c>
      <c r="D131" s="219" t="s">
        <v>114</v>
      </c>
      <c r="E131" s="220" t="s">
        <v>234</v>
      </c>
      <c r="F131" s="221" t="s">
        <v>235</v>
      </c>
      <c r="G131" s="222" t="s">
        <v>166</v>
      </c>
      <c r="H131" s="223">
        <v>150</v>
      </c>
      <c r="I131" s="224"/>
      <c r="J131" s="225">
        <f>ROUND(I131*H131,2)</f>
        <v>0</v>
      </c>
      <c r="K131" s="221" t="s">
        <v>167</v>
      </c>
      <c r="L131" s="45"/>
      <c r="M131" s="226" t="s">
        <v>21</v>
      </c>
      <c r="N131" s="227" t="s">
        <v>44</v>
      </c>
      <c r="O131" s="85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118</v>
      </c>
      <c r="AT131" s="230" t="s">
        <v>114</v>
      </c>
      <c r="AU131" s="230" t="s">
        <v>83</v>
      </c>
      <c r="AY131" s="18" t="s">
        <v>111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81</v>
      </c>
      <c r="BK131" s="231">
        <f>ROUND(I131*H131,2)</f>
        <v>0</v>
      </c>
      <c r="BL131" s="18" t="s">
        <v>118</v>
      </c>
      <c r="BM131" s="230" t="s">
        <v>236</v>
      </c>
    </row>
    <row r="132" s="2" customFormat="1" ht="16.5" customHeight="1">
      <c r="A132" s="39"/>
      <c r="B132" s="40"/>
      <c r="C132" s="219" t="s">
        <v>237</v>
      </c>
      <c r="D132" s="219" t="s">
        <v>114</v>
      </c>
      <c r="E132" s="220" t="s">
        <v>238</v>
      </c>
      <c r="F132" s="221" t="s">
        <v>239</v>
      </c>
      <c r="G132" s="222" t="s">
        <v>166</v>
      </c>
      <c r="H132" s="223">
        <v>150</v>
      </c>
      <c r="I132" s="224"/>
      <c r="J132" s="225">
        <f>ROUND(I132*H132,2)</f>
        <v>0</v>
      </c>
      <c r="K132" s="221" t="s">
        <v>167</v>
      </c>
      <c r="L132" s="45"/>
      <c r="M132" s="226" t="s">
        <v>21</v>
      </c>
      <c r="N132" s="227" t="s">
        <v>44</v>
      </c>
      <c r="O132" s="85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118</v>
      </c>
      <c r="AT132" s="230" t="s">
        <v>114</v>
      </c>
      <c r="AU132" s="230" t="s">
        <v>83</v>
      </c>
      <c r="AY132" s="18" t="s">
        <v>111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81</v>
      </c>
      <c r="BK132" s="231">
        <f>ROUND(I132*H132,2)</f>
        <v>0</v>
      </c>
      <c r="BL132" s="18" t="s">
        <v>118</v>
      </c>
      <c r="BM132" s="230" t="s">
        <v>240</v>
      </c>
    </row>
    <row r="133" s="2" customFormat="1" ht="16.5" customHeight="1">
      <c r="A133" s="39"/>
      <c r="B133" s="40"/>
      <c r="C133" s="219" t="s">
        <v>241</v>
      </c>
      <c r="D133" s="219" t="s">
        <v>114</v>
      </c>
      <c r="E133" s="220" t="s">
        <v>242</v>
      </c>
      <c r="F133" s="221" t="s">
        <v>243</v>
      </c>
      <c r="G133" s="222" t="s">
        <v>166</v>
      </c>
      <c r="H133" s="223">
        <v>150</v>
      </c>
      <c r="I133" s="224"/>
      <c r="J133" s="225">
        <f>ROUND(I133*H133,2)</f>
        <v>0</v>
      </c>
      <c r="K133" s="221" t="s">
        <v>21</v>
      </c>
      <c r="L133" s="45"/>
      <c r="M133" s="226" t="s">
        <v>21</v>
      </c>
      <c r="N133" s="227" t="s">
        <v>44</v>
      </c>
      <c r="O133" s="85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118</v>
      </c>
      <c r="AT133" s="230" t="s">
        <v>114</v>
      </c>
      <c r="AU133" s="230" t="s">
        <v>83</v>
      </c>
      <c r="AY133" s="18" t="s">
        <v>111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81</v>
      </c>
      <c r="BK133" s="231">
        <f>ROUND(I133*H133,2)</f>
        <v>0</v>
      </c>
      <c r="BL133" s="18" t="s">
        <v>118</v>
      </c>
      <c r="BM133" s="230" t="s">
        <v>244</v>
      </c>
    </row>
    <row r="134" s="2" customFormat="1" ht="16.5" customHeight="1">
      <c r="A134" s="39"/>
      <c r="B134" s="40"/>
      <c r="C134" s="219" t="s">
        <v>245</v>
      </c>
      <c r="D134" s="219" t="s">
        <v>114</v>
      </c>
      <c r="E134" s="220" t="s">
        <v>246</v>
      </c>
      <c r="F134" s="221" t="s">
        <v>247</v>
      </c>
      <c r="G134" s="222" t="s">
        <v>166</v>
      </c>
      <c r="H134" s="223">
        <v>150</v>
      </c>
      <c r="I134" s="224"/>
      <c r="J134" s="225">
        <f>ROUND(I134*H134,2)</f>
        <v>0</v>
      </c>
      <c r="K134" s="221" t="s">
        <v>167</v>
      </c>
      <c r="L134" s="45"/>
      <c r="M134" s="226" t="s">
        <v>21</v>
      </c>
      <c r="N134" s="227" t="s">
        <v>44</v>
      </c>
      <c r="O134" s="85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118</v>
      </c>
      <c r="AT134" s="230" t="s">
        <v>114</v>
      </c>
      <c r="AU134" s="230" t="s">
        <v>83</v>
      </c>
      <c r="AY134" s="18" t="s">
        <v>111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81</v>
      </c>
      <c r="BK134" s="231">
        <f>ROUND(I134*H134,2)</f>
        <v>0</v>
      </c>
      <c r="BL134" s="18" t="s">
        <v>118</v>
      </c>
      <c r="BM134" s="230" t="s">
        <v>248</v>
      </c>
    </row>
    <row r="135" s="2" customFormat="1" ht="16.5" customHeight="1">
      <c r="A135" s="39"/>
      <c r="B135" s="40"/>
      <c r="C135" s="219" t="s">
        <v>7</v>
      </c>
      <c r="D135" s="219" t="s">
        <v>114</v>
      </c>
      <c r="E135" s="220" t="s">
        <v>249</v>
      </c>
      <c r="F135" s="221" t="s">
        <v>250</v>
      </c>
      <c r="G135" s="222" t="s">
        <v>188</v>
      </c>
      <c r="H135" s="223">
        <v>6</v>
      </c>
      <c r="I135" s="224"/>
      <c r="J135" s="225">
        <f>ROUND(I135*H135,2)</f>
        <v>0</v>
      </c>
      <c r="K135" s="221" t="s">
        <v>167</v>
      </c>
      <c r="L135" s="45"/>
      <c r="M135" s="226" t="s">
        <v>21</v>
      </c>
      <c r="N135" s="227" t="s">
        <v>44</v>
      </c>
      <c r="O135" s="85"/>
      <c r="P135" s="228">
        <f>O135*H135</f>
        <v>0</v>
      </c>
      <c r="Q135" s="228">
        <v>0</v>
      </c>
      <c r="R135" s="228">
        <f>Q135*H135</f>
        <v>0</v>
      </c>
      <c r="S135" s="228">
        <v>0.16</v>
      </c>
      <c r="T135" s="229">
        <f>S135*H135</f>
        <v>0.95999999999999996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118</v>
      </c>
      <c r="AT135" s="230" t="s">
        <v>114</v>
      </c>
      <c r="AU135" s="230" t="s">
        <v>83</v>
      </c>
      <c r="AY135" s="18" t="s">
        <v>111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81</v>
      </c>
      <c r="BK135" s="231">
        <f>ROUND(I135*H135,2)</f>
        <v>0</v>
      </c>
      <c r="BL135" s="18" t="s">
        <v>118</v>
      </c>
      <c r="BM135" s="230" t="s">
        <v>251</v>
      </c>
    </row>
    <row r="136" s="2" customFormat="1" ht="21.75" customHeight="1">
      <c r="A136" s="39"/>
      <c r="B136" s="40"/>
      <c r="C136" s="219" t="s">
        <v>252</v>
      </c>
      <c r="D136" s="219" t="s">
        <v>114</v>
      </c>
      <c r="E136" s="220" t="s">
        <v>253</v>
      </c>
      <c r="F136" s="221" t="s">
        <v>254</v>
      </c>
      <c r="G136" s="222" t="s">
        <v>166</v>
      </c>
      <c r="H136" s="223">
        <v>9.8000000000000007</v>
      </c>
      <c r="I136" s="224"/>
      <c r="J136" s="225">
        <f>ROUND(I136*H136,2)</f>
        <v>0</v>
      </c>
      <c r="K136" s="221" t="s">
        <v>167</v>
      </c>
      <c r="L136" s="45"/>
      <c r="M136" s="226" t="s">
        <v>21</v>
      </c>
      <c r="N136" s="227" t="s">
        <v>44</v>
      </c>
      <c r="O136" s="85"/>
      <c r="P136" s="228">
        <f>O136*H136</f>
        <v>0</v>
      </c>
      <c r="Q136" s="228">
        <v>0</v>
      </c>
      <c r="R136" s="228">
        <f>Q136*H136</f>
        <v>0</v>
      </c>
      <c r="S136" s="228">
        <v>0.055</v>
      </c>
      <c r="T136" s="229">
        <f>S136*H136</f>
        <v>0.53900000000000003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118</v>
      </c>
      <c r="AT136" s="230" t="s">
        <v>114</v>
      </c>
      <c r="AU136" s="230" t="s">
        <v>83</v>
      </c>
      <c r="AY136" s="18" t="s">
        <v>111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81</v>
      </c>
      <c r="BK136" s="231">
        <f>ROUND(I136*H136,2)</f>
        <v>0</v>
      </c>
      <c r="BL136" s="18" t="s">
        <v>118</v>
      </c>
      <c r="BM136" s="230" t="s">
        <v>255</v>
      </c>
    </row>
    <row r="137" s="13" customFormat="1">
      <c r="A137" s="13"/>
      <c r="B137" s="232"/>
      <c r="C137" s="233"/>
      <c r="D137" s="234" t="s">
        <v>120</v>
      </c>
      <c r="E137" s="235" t="s">
        <v>21</v>
      </c>
      <c r="F137" s="236" t="s">
        <v>170</v>
      </c>
      <c r="G137" s="233"/>
      <c r="H137" s="237">
        <v>9.8000000000000007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120</v>
      </c>
      <c r="AU137" s="243" t="s">
        <v>83</v>
      </c>
      <c r="AV137" s="13" t="s">
        <v>83</v>
      </c>
      <c r="AW137" s="13" t="s">
        <v>34</v>
      </c>
      <c r="AX137" s="13" t="s">
        <v>81</v>
      </c>
      <c r="AY137" s="243" t="s">
        <v>111</v>
      </c>
    </row>
    <row r="138" s="2" customFormat="1" ht="16.5" customHeight="1">
      <c r="A138" s="39"/>
      <c r="B138" s="40"/>
      <c r="C138" s="219" t="s">
        <v>256</v>
      </c>
      <c r="D138" s="219" t="s">
        <v>114</v>
      </c>
      <c r="E138" s="220" t="s">
        <v>257</v>
      </c>
      <c r="F138" s="221" t="s">
        <v>258</v>
      </c>
      <c r="G138" s="222" t="s">
        <v>188</v>
      </c>
      <c r="H138" s="223">
        <v>28</v>
      </c>
      <c r="I138" s="224"/>
      <c r="J138" s="225">
        <f>ROUND(I138*H138,2)</f>
        <v>0</v>
      </c>
      <c r="K138" s="221" t="s">
        <v>167</v>
      </c>
      <c r="L138" s="45"/>
      <c r="M138" s="226" t="s">
        <v>21</v>
      </c>
      <c r="N138" s="227" t="s">
        <v>44</v>
      </c>
      <c r="O138" s="85"/>
      <c r="P138" s="228">
        <f>O138*H138</f>
        <v>0</v>
      </c>
      <c r="Q138" s="228">
        <v>0</v>
      </c>
      <c r="R138" s="228">
        <f>Q138*H138</f>
        <v>0</v>
      </c>
      <c r="S138" s="228">
        <v>0.0050000000000000001</v>
      </c>
      <c r="T138" s="229">
        <f>S138*H138</f>
        <v>0.14000000000000001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118</v>
      </c>
      <c r="AT138" s="230" t="s">
        <v>114</v>
      </c>
      <c r="AU138" s="230" t="s">
        <v>83</v>
      </c>
      <c r="AY138" s="18" t="s">
        <v>111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81</v>
      </c>
      <c r="BK138" s="231">
        <f>ROUND(I138*H138,2)</f>
        <v>0</v>
      </c>
      <c r="BL138" s="18" t="s">
        <v>118</v>
      </c>
      <c r="BM138" s="230" t="s">
        <v>259</v>
      </c>
    </row>
    <row r="139" s="13" customFormat="1">
      <c r="A139" s="13"/>
      <c r="B139" s="232"/>
      <c r="C139" s="233"/>
      <c r="D139" s="234" t="s">
        <v>120</v>
      </c>
      <c r="E139" s="235" t="s">
        <v>21</v>
      </c>
      <c r="F139" s="236" t="s">
        <v>260</v>
      </c>
      <c r="G139" s="233"/>
      <c r="H139" s="237">
        <v>28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120</v>
      </c>
      <c r="AU139" s="243" t="s">
        <v>83</v>
      </c>
      <c r="AV139" s="13" t="s">
        <v>83</v>
      </c>
      <c r="AW139" s="13" t="s">
        <v>34</v>
      </c>
      <c r="AX139" s="13" t="s">
        <v>81</v>
      </c>
      <c r="AY139" s="243" t="s">
        <v>111</v>
      </c>
    </row>
    <row r="140" s="2" customFormat="1" ht="16.5" customHeight="1">
      <c r="A140" s="39"/>
      <c r="B140" s="40"/>
      <c r="C140" s="219" t="s">
        <v>261</v>
      </c>
      <c r="D140" s="219" t="s">
        <v>114</v>
      </c>
      <c r="E140" s="220" t="s">
        <v>262</v>
      </c>
      <c r="F140" s="221" t="s">
        <v>263</v>
      </c>
      <c r="G140" s="222" t="s">
        <v>188</v>
      </c>
      <c r="H140" s="223">
        <v>45.600000000000001</v>
      </c>
      <c r="I140" s="224"/>
      <c r="J140" s="225">
        <f>ROUND(I140*H140,2)</f>
        <v>0</v>
      </c>
      <c r="K140" s="221" t="s">
        <v>167</v>
      </c>
      <c r="L140" s="45"/>
      <c r="M140" s="226" t="s">
        <v>21</v>
      </c>
      <c r="N140" s="227" t="s">
        <v>44</v>
      </c>
      <c r="O140" s="85"/>
      <c r="P140" s="228">
        <f>O140*H140</f>
        <v>0</v>
      </c>
      <c r="Q140" s="228">
        <v>4.0000000000000003E-05</v>
      </c>
      <c r="R140" s="228">
        <f>Q140*H140</f>
        <v>0.0018240000000000001</v>
      </c>
      <c r="S140" s="228">
        <v>0.001</v>
      </c>
      <c r="T140" s="229">
        <f>S140*H140</f>
        <v>0.045600000000000002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118</v>
      </c>
      <c r="AT140" s="230" t="s">
        <v>114</v>
      </c>
      <c r="AU140" s="230" t="s">
        <v>83</v>
      </c>
      <c r="AY140" s="18" t="s">
        <v>111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81</v>
      </c>
      <c r="BK140" s="231">
        <f>ROUND(I140*H140,2)</f>
        <v>0</v>
      </c>
      <c r="BL140" s="18" t="s">
        <v>118</v>
      </c>
      <c r="BM140" s="230" t="s">
        <v>264</v>
      </c>
    </row>
    <row r="141" s="13" customFormat="1">
      <c r="A141" s="13"/>
      <c r="B141" s="232"/>
      <c r="C141" s="233"/>
      <c r="D141" s="234" t="s">
        <v>120</v>
      </c>
      <c r="E141" s="235" t="s">
        <v>21</v>
      </c>
      <c r="F141" s="236" t="s">
        <v>265</v>
      </c>
      <c r="G141" s="233"/>
      <c r="H141" s="237">
        <v>45.600000000000001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120</v>
      </c>
      <c r="AU141" s="243" t="s">
        <v>83</v>
      </c>
      <c r="AV141" s="13" t="s">
        <v>83</v>
      </c>
      <c r="AW141" s="13" t="s">
        <v>34</v>
      </c>
      <c r="AX141" s="13" t="s">
        <v>81</v>
      </c>
      <c r="AY141" s="243" t="s">
        <v>111</v>
      </c>
    </row>
    <row r="142" s="2" customFormat="1" ht="16.5" customHeight="1">
      <c r="A142" s="39"/>
      <c r="B142" s="40"/>
      <c r="C142" s="219" t="s">
        <v>266</v>
      </c>
      <c r="D142" s="219" t="s">
        <v>114</v>
      </c>
      <c r="E142" s="220" t="s">
        <v>267</v>
      </c>
      <c r="F142" s="221" t="s">
        <v>268</v>
      </c>
      <c r="G142" s="222" t="s">
        <v>188</v>
      </c>
      <c r="H142" s="223">
        <v>57.100000000000001</v>
      </c>
      <c r="I142" s="224"/>
      <c r="J142" s="225">
        <f>ROUND(I142*H142,2)</f>
        <v>0</v>
      </c>
      <c r="K142" s="221" t="s">
        <v>21</v>
      </c>
      <c r="L142" s="45"/>
      <c r="M142" s="226" t="s">
        <v>21</v>
      </c>
      <c r="N142" s="227" t="s">
        <v>44</v>
      </c>
      <c r="O142" s="85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118</v>
      </c>
      <c r="AT142" s="230" t="s">
        <v>114</v>
      </c>
      <c r="AU142" s="230" t="s">
        <v>83</v>
      </c>
      <c r="AY142" s="18" t="s">
        <v>111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81</v>
      </c>
      <c r="BK142" s="231">
        <f>ROUND(I142*H142,2)</f>
        <v>0</v>
      </c>
      <c r="BL142" s="18" t="s">
        <v>118</v>
      </c>
      <c r="BM142" s="230" t="s">
        <v>269</v>
      </c>
    </row>
    <row r="143" s="13" customFormat="1">
      <c r="A143" s="13"/>
      <c r="B143" s="232"/>
      <c r="C143" s="233"/>
      <c r="D143" s="234" t="s">
        <v>120</v>
      </c>
      <c r="E143" s="235" t="s">
        <v>21</v>
      </c>
      <c r="F143" s="236" t="s">
        <v>270</v>
      </c>
      <c r="G143" s="233"/>
      <c r="H143" s="237">
        <v>57.100000000000001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120</v>
      </c>
      <c r="AU143" s="243" t="s">
        <v>83</v>
      </c>
      <c r="AV143" s="13" t="s">
        <v>83</v>
      </c>
      <c r="AW143" s="13" t="s">
        <v>34</v>
      </c>
      <c r="AX143" s="13" t="s">
        <v>81</v>
      </c>
      <c r="AY143" s="243" t="s">
        <v>111</v>
      </c>
    </row>
    <row r="144" s="12" customFormat="1" ht="22.8" customHeight="1">
      <c r="A144" s="12"/>
      <c r="B144" s="203"/>
      <c r="C144" s="204"/>
      <c r="D144" s="205" t="s">
        <v>72</v>
      </c>
      <c r="E144" s="217" t="s">
        <v>271</v>
      </c>
      <c r="F144" s="217" t="s">
        <v>272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SUM(P145:P148)</f>
        <v>0</v>
      </c>
      <c r="Q144" s="211"/>
      <c r="R144" s="212">
        <f>SUM(R145:R148)</f>
        <v>0</v>
      </c>
      <c r="S144" s="211"/>
      <c r="T144" s="213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81</v>
      </c>
      <c r="AT144" s="215" t="s">
        <v>72</v>
      </c>
      <c r="AU144" s="215" t="s">
        <v>81</v>
      </c>
      <c r="AY144" s="214" t="s">
        <v>111</v>
      </c>
      <c r="BK144" s="216">
        <f>SUM(BK145:BK148)</f>
        <v>0</v>
      </c>
    </row>
    <row r="145" s="2" customFormat="1" ht="21.75" customHeight="1">
      <c r="A145" s="39"/>
      <c r="B145" s="40"/>
      <c r="C145" s="219" t="s">
        <v>273</v>
      </c>
      <c r="D145" s="219" t="s">
        <v>114</v>
      </c>
      <c r="E145" s="220" t="s">
        <v>274</v>
      </c>
      <c r="F145" s="221" t="s">
        <v>275</v>
      </c>
      <c r="G145" s="222" t="s">
        <v>276</v>
      </c>
      <c r="H145" s="223">
        <v>1.7529999999999999</v>
      </c>
      <c r="I145" s="224"/>
      <c r="J145" s="225">
        <f>ROUND(I145*H145,2)</f>
        <v>0</v>
      </c>
      <c r="K145" s="221" t="s">
        <v>167</v>
      </c>
      <c r="L145" s="45"/>
      <c r="M145" s="226" t="s">
        <v>21</v>
      </c>
      <c r="N145" s="227" t="s">
        <v>44</v>
      </c>
      <c r="O145" s="85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118</v>
      </c>
      <c r="AT145" s="230" t="s">
        <v>114</v>
      </c>
      <c r="AU145" s="230" t="s">
        <v>83</v>
      </c>
      <c r="AY145" s="18" t="s">
        <v>111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81</v>
      </c>
      <c r="BK145" s="231">
        <f>ROUND(I145*H145,2)</f>
        <v>0</v>
      </c>
      <c r="BL145" s="18" t="s">
        <v>118</v>
      </c>
      <c r="BM145" s="230" t="s">
        <v>277</v>
      </c>
    </row>
    <row r="146" s="2" customFormat="1" ht="16.5" customHeight="1">
      <c r="A146" s="39"/>
      <c r="B146" s="40"/>
      <c r="C146" s="219" t="s">
        <v>278</v>
      </c>
      <c r="D146" s="219" t="s">
        <v>114</v>
      </c>
      <c r="E146" s="220" t="s">
        <v>279</v>
      </c>
      <c r="F146" s="221" t="s">
        <v>280</v>
      </c>
      <c r="G146" s="222" t="s">
        <v>276</v>
      </c>
      <c r="H146" s="223">
        <v>1.7529999999999999</v>
      </c>
      <c r="I146" s="224"/>
      <c r="J146" s="225">
        <f>ROUND(I146*H146,2)</f>
        <v>0</v>
      </c>
      <c r="K146" s="221" t="s">
        <v>167</v>
      </c>
      <c r="L146" s="45"/>
      <c r="M146" s="226" t="s">
        <v>21</v>
      </c>
      <c r="N146" s="227" t="s">
        <v>44</v>
      </c>
      <c r="O146" s="85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118</v>
      </c>
      <c r="AT146" s="230" t="s">
        <v>114</v>
      </c>
      <c r="AU146" s="230" t="s">
        <v>83</v>
      </c>
      <c r="AY146" s="18" t="s">
        <v>111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81</v>
      </c>
      <c r="BK146" s="231">
        <f>ROUND(I146*H146,2)</f>
        <v>0</v>
      </c>
      <c r="BL146" s="18" t="s">
        <v>118</v>
      </c>
      <c r="BM146" s="230" t="s">
        <v>281</v>
      </c>
    </row>
    <row r="147" s="2" customFormat="1" ht="16.5" customHeight="1">
      <c r="A147" s="39"/>
      <c r="B147" s="40"/>
      <c r="C147" s="219" t="s">
        <v>282</v>
      </c>
      <c r="D147" s="219" t="s">
        <v>114</v>
      </c>
      <c r="E147" s="220" t="s">
        <v>283</v>
      </c>
      <c r="F147" s="221" t="s">
        <v>284</v>
      </c>
      <c r="G147" s="222" t="s">
        <v>276</v>
      </c>
      <c r="H147" s="223">
        <v>1.7529999999999999</v>
      </c>
      <c r="I147" s="224"/>
      <c r="J147" s="225">
        <f>ROUND(I147*H147,2)</f>
        <v>0</v>
      </c>
      <c r="K147" s="221" t="s">
        <v>21</v>
      </c>
      <c r="L147" s="45"/>
      <c r="M147" s="226" t="s">
        <v>21</v>
      </c>
      <c r="N147" s="227" t="s">
        <v>44</v>
      </c>
      <c r="O147" s="85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118</v>
      </c>
      <c r="AT147" s="230" t="s">
        <v>114</v>
      </c>
      <c r="AU147" s="230" t="s">
        <v>83</v>
      </c>
      <c r="AY147" s="18" t="s">
        <v>111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81</v>
      </c>
      <c r="BK147" s="231">
        <f>ROUND(I147*H147,2)</f>
        <v>0</v>
      </c>
      <c r="BL147" s="18" t="s">
        <v>118</v>
      </c>
      <c r="BM147" s="230" t="s">
        <v>285</v>
      </c>
    </row>
    <row r="148" s="2" customFormat="1" ht="16.5" customHeight="1">
      <c r="A148" s="39"/>
      <c r="B148" s="40"/>
      <c r="C148" s="219" t="s">
        <v>286</v>
      </c>
      <c r="D148" s="219" t="s">
        <v>114</v>
      </c>
      <c r="E148" s="220" t="s">
        <v>287</v>
      </c>
      <c r="F148" s="221" t="s">
        <v>288</v>
      </c>
      <c r="G148" s="222" t="s">
        <v>276</v>
      </c>
      <c r="H148" s="223">
        <v>1.7529999999999999</v>
      </c>
      <c r="I148" s="224"/>
      <c r="J148" s="225">
        <f>ROUND(I148*H148,2)</f>
        <v>0</v>
      </c>
      <c r="K148" s="221" t="s">
        <v>21</v>
      </c>
      <c r="L148" s="45"/>
      <c r="M148" s="226" t="s">
        <v>21</v>
      </c>
      <c r="N148" s="227" t="s">
        <v>44</v>
      </c>
      <c r="O148" s="85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118</v>
      </c>
      <c r="AT148" s="230" t="s">
        <v>114</v>
      </c>
      <c r="AU148" s="230" t="s">
        <v>83</v>
      </c>
      <c r="AY148" s="18" t="s">
        <v>111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81</v>
      </c>
      <c r="BK148" s="231">
        <f>ROUND(I148*H148,2)</f>
        <v>0</v>
      </c>
      <c r="BL148" s="18" t="s">
        <v>118</v>
      </c>
      <c r="BM148" s="230" t="s">
        <v>289</v>
      </c>
    </row>
    <row r="149" s="12" customFormat="1" ht="22.8" customHeight="1">
      <c r="A149" s="12"/>
      <c r="B149" s="203"/>
      <c r="C149" s="204"/>
      <c r="D149" s="205" t="s">
        <v>72</v>
      </c>
      <c r="E149" s="217" t="s">
        <v>290</v>
      </c>
      <c r="F149" s="217" t="s">
        <v>291</v>
      </c>
      <c r="G149" s="204"/>
      <c r="H149" s="204"/>
      <c r="I149" s="207"/>
      <c r="J149" s="218">
        <f>BK149</f>
        <v>0</v>
      </c>
      <c r="K149" s="204"/>
      <c r="L149" s="209"/>
      <c r="M149" s="210"/>
      <c r="N149" s="211"/>
      <c r="O149" s="211"/>
      <c r="P149" s="212">
        <f>P150</f>
        <v>0</v>
      </c>
      <c r="Q149" s="211"/>
      <c r="R149" s="212">
        <f>R150</f>
        <v>0</v>
      </c>
      <c r="S149" s="211"/>
      <c r="T149" s="213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81</v>
      </c>
      <c r="AT149" s="215" t="s">
        <v>72</v>
      </c>
      <c r="AU149" s="215" t="s">
        <v>81</v>
      </c>
      <c r="AY149" s="214" t="s">
        <v>111</v>
      </c>
      <c r="BK149" s="216">
        <f>BK150</f>
        <v>0</v>
      </c>
    </row>
    <row r="150" s="2" customFormat="1" ht="21.75" customHeight="1">
      <c r="A150" s="39"/>
      <c r="B150" s="40"/>
      <c r="C150" s="219" t="s">
        <v>292</v>
      </c>
      <c r="D150" s="219" t="s">
        <v>114</v>
      </c>
      <c r="E150" s="220" t="s">
        <v>293</v>
      </c>
      <c r="F150" s="221" t="s">
        <v>294</v>
      </c>
      <c r="G150" s="222" t="s">
        <v>276</v>
      </c>
      <c r="H150" s="223">
        <v>2.681</v>
      </c>
      <c r="I150" s="224"/>
      <c r="J150" s="225">
        <f>ROUND(I150*H150,2)</f>
        <v>0</v>
      </c>
      <c r="K150" s="221" t="s">
        <v>167</v>
      </c>
      <c r="L150" s="45"/>
      <c r="M150" s="226" t="s">
        <v>21</v>
      </c>
      <c r="N150" s="227" t="s">
        <v>44</v>
      </c>
      <c r="O150" s="85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118</v>
      </c>
      <c r="AT150" s="230" t="s">
        <v>114</v>
      </c>
      <c r="AU150" s="230" t="s">
        <v>83</v>
      </c>
      <c r="AY150" s="18" t="s">
        <v>111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81</v>
      </c>
      <c r="BK150" s="231">
        <f>ROUND(I150*H150,2)</f>
        <v>0</v>
      </c>
      <c r="BL150" s="18" t="s">
        <v>118</v>
      </c>
      <c r="BM150" s="230" t="s">
        <v>295</v>
      </c>
    </row>
    <row r="151" s="12" customFormat="1" ht="25.92" customHeight="1">
      <c r="A151" s="12"/>
      <c r="B151" s="203"/>
      <c r="C151" s="204"/>
      <c r="D151" s="205" t="s">
        <v>72</v>
      </c>
      <c r="E151" s="206" t="s">
        <v>296</v>
      </c>
      <c r="F151" s="206" t="s">
        <v>297</v>
      </c>
      <c r="G151" s="204"/>
      <c r="H151" s="204"/>
      <c r="I151" s="207"/>
      <c r="J151" s="208">
        <f>BK151</f>
        <v>0</v>
      </c>
      <c r="K151" s="204"/>
      <c r="L151" s="209"/>
      <c r="M151" s="210"/>
      <c r="N151" s="211"/>
      <c r="O151" s="211"/>
      <c r="P151" s="212">
        <f>P152+P165</f>
        <v>0</v>
      </c>
      <c r="Q151" s="211"/>
      <c r="R151" s="212">
        <f>R152+R165</f>
        <v>0.14143740000000002</v>
      </c>
      <c r="S151" s="211"/>
      <c r="T151" s="213">
        <f>T152+T165</f>
        <v>0.068540000000000004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83</v>
      </c>
      <c r="AT151" s="215" t="s">
        <v>72</v>
      </c>
      <c r="AU151" s="215" t="s">
        <v>73</v>
      </c>
      <c r="AY151" s="214" t="s">
        <v>111</v>
      </c>
      <c r="BK151" s="216">
        <f>BK152+BK165</f>
        <v>0</v>
      </c>
    </row>
    <row r="152" s="12" customFormat="1" ht="22.8" customHeight="1">
      <c r="A152" s="12"/>
      <c r="B152" s="203"/>
      <c r="C152" s="204"/>
      <c r="D152" s="205" t="s">
        <v>72</v>
      </c>
      <c r="E152" s="217" t="s">
        <v>298</v>
      </c>
      <c r="F152" s="217" t="s">
        <v>299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SUM(P153:P164)</f>
        <v>0</v>
      </c>
      <c r="Q152" s="211"/>
      <c r="R152" s="212">
        <f>SUM(R153:R164)</f>
        <v>0.12726000000000001</v>
      </c>
      <c r="S152" s="211"/>
      <c r="T152" s="213">
        <f>SUM(T153:T164)</f>
        <v>0.068540000000000004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83</v>
      </c>
      <c r="AT152" s="215" t="s">
        <v>72</v>
      </c>
      <c r="AU152" s="215" t="s">
        <v>81</v>
      </c>
      <c r="AY152" s="214" t="s">
        <v>111</v>
      </c>
      <c r="BK152" s="216">
        <f>SUM(BK153:BK164)</f>
        <v>0</v>
      </c>
    </row>
    <row r="153" s="2" customFormat="1" ht="16.5" customHeight="1">
      <c r="A153" s="39"/>
      <c r="B153" s="40"/>
      <c r="C153" s="219" t="s">
        <v>300</v>
      </c>
      <c r="D153" s="219" t="s">
        <v>114</v>
      </c>
      <c r="E153" s="220" t="s">
        <v>301</v>
      </c>
      <c r="F153" s="221" t="s">
        <v>302</v>
      </c>
      <c r="G153" s="222" t="s">
        <v>188</v>
      </c>
      <c r="H153" s="223">
        <v>1.2</v>
      </c>
      <c r="I153" s="224"/>
      <c r="J153" s="225">
        <f>ROUND(I153*H153,2)</f>
        <v>0</v>
      </c>
      <c r="K153" s="221" t="s">
        <v>167</v>
      </c>
      <c r="L153" s="45"/>
      <c r="M153" s="226" t="s">
        <v>21</v>
      </c>
      <c r="N153" s="227" t="s">
        <v>44</v>
      </c>
      <c r="O153" s="85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229</v>
      </c>
      <c r="AT153" s="230" t="s">
        <v>114</v>
      </c>
      <c r="AU153" s="230" t="s">
        <v>83</v>
      </c>
      <c r="AY153" s="18" t="s">
        <v>111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81</v>
      </c>
      <c r="BK153" s="231">
        <f>ROUND(I153*H153,2)</f>
        <v>0</v>
      </c>
      <c r="BL153" s="18" t="s">
        <v>229</v>
      </c>
      <c r="BM153" s="230" t="s">
        <v>303</v>
      </c>
    </row>
    <row r="154" s="2" customFormat="1" ht="16.5" customHeight="1">
      <c r="A154" s="39"/>
      <c r="B154" s="40"/>
      <c r="C154" s="219" t="s">
        <v>304</v>
      </c>
      <c r="D154" s="219" t="s">
        <v>114</v>
      </c>
      <c r="E154" s="220" t="s">
        <v>305</v>
      </c>
      <c r="F154" s="221" t="s">
        <v>306</v>
      </c>
      <c r="G154" s="222" t="s">
        <v>188</v>
      </c>
      <c r="H154" s="223">
        <v>1.2</v>
      </c>
      <c r="I154" s="224"/>
      <c r="J154" s="225">
        <f>ROUND(I154*H154,2)</f>
        <v>0</v>
      </c>
      <c r="K154" s="221" t="s">
        <v>21</v>
      </c>
      <c r="L154" s="45"/>
      <c r="M154" s="226" t="s">
        <v>21</v>
      </c>
      <c r="N154" s="227" t="s">
        <v>44</v>
      </c>
      <c r="O154" s="85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229</v>
      </c>
      <c r="AT154" s="230" t="s">
        <v>114</v>
      </c>
      <c r="AU154" s="230" t="s">
        <v>83</v>
      </c>
      <c r="AY154" s="18" t="s">
        <v>111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81</v>
      </c>
      <c r="BK154" s="231">
        <f>ROUND(I154*H154,2)</f>
        <v>0</v>
      </c>
      <c r="BL154" s="18" t="s">
        <v>229</v>
      </c>
      <c r="BM154" s="230" t="s">
        <v>307</v>
      </c>
    </row>
    <row r="155" s="13" customFormat="1">
      <c r="A155" s="13"/>
      <c r="B155" s="232"/>
      <c r="C155" s="233"/>
      <c r="D155" s="234" t="s">
        <v>120</v>
      </c>
      <c r="E155" s="235" t="s">
        <v>21</v>
      </c>
      <c r="F155" s="236" t="s">
        <v>308</v>
      </c>
      <c r="G155" s="233"/>
      <c r="H155" s="237">
        <v>1.2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120</v>
      </c>
      <c r="AU155" s="243" t="s">
        <v>83</v>
      </c>
      <c r="AV155" s="13" t="s">
        <v>83</v>
      </c>
      <c r="AW155" s="13" t="s">
        <v>34</v>
      </c>
      <c r="AX155" s="13" t="s">
        <v>81</v>
      </c>
      <c r="AY155" s="243" t="s">
        <v>111</v>
      </c>
    </row>
    <row r="156" s="2" customFormat="1" ht="16.5" customHeight="1">
      <c r="A156" s="39"/>
      <c r="B156" s="40"/>
      <c r="C156" s="219" t="s">
        <v>309</v>
      </c>
      <c r="D156" s="219" t="s">
        <v>114</v>
      </c>
      <c r="E156" s="220" t="s">
        <v>310</v>
      </c>
      <c r="F156" s="221" t="s">
        <v>311</v>
      </c>
      <c r="G156" s="222" t="s">
        <v>188</v>
      </c>
      <c r="H156" s="223">
        <v>6</v>
      </c>
      <c r="I156" s="224"/>
      <c r="J156" s="225">
        <f>ROUND(I156*H156,2)</f>
        <v>0</v>
      </c>
      <c r="K156" s="221" t="s">
        <v>167</v>
      </c>
      <c r="L156" s="45"/>
      <c r="M156" s="226" t="s">
        <v>21</v>
      </c>
      <c r="N156" s="227" t="s">
        <v>44</v>
      </c>
      <c r="O156" s="85"/>
      <c r="P156" s="228">
        <f>O156*H156</f>
        <v>0</v>
      </c>
      <c r="Q156" s="228">
        <v>0</v>
      </c>
      <c r="R156" s="228">
        <f>Q156*H156</f>
        <v>0</v>
      </c>
      <c r="S156" s="228">
        <v>0.0022300000000000002</v>
      </c>
      <c r="T156" s="229">
        <f>S156*H156</f>
        <v>0.013380000000000001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229</v>
      </c>
      <c r="AT156" s="230" t="s">
        <v>114</v>
      </c>
      <c r="AU156" s="230" t="s">
        <v>83</v>
      </c>
      <c r="AY156" s="18" t="s">
        <v>111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81</v>
      </c>
      <c r="BK156" s="231">
        <f>ROUND(I156*H156,2)</f>
        <v>0</v>
      </c>
      <c r="BL156" s="18" t="s">
        <v>229</v>
      </c>
      <c r="BM156" s="230" t="s">
        <v>312</v>
      </c>
    </row>
    <row r="157" s="2" customFormat="1" ht="16.5" customHeight="1">
      <c r="A157" s="39"/>
      <c r="B157" s="40"/>
      <c r="C157" s="219" t="s">
        <v>313</v>
      </c>
      <c r="D157" s="219" t="s">
        <v>114</v>
      </c>
      <c r="E157" s="220" t="s">
        <v>314</v>
      </c>
      <c r="F157" s="221" t="s">
        <v>315</v>
      </c>
      <c r="G157" s="222" t="s">
        <v>188</v>
      </c>
      <c r="H157" s="223">
        <v>12</v>
      </c>
      <c r="I157" s="224"/>
      <c r="J157" s="225">
        <f>ROUND(I157*H157,2)</f>
        <v>0</v>
      </c>
      <c r="K157" s="221" t="s">
        <v>167</v>
      </c>
      <c r="L157" s="45"/>
      <c r="M157" s="226" t="s">
        <v>21</v>
      </c>
      <c r="N157" s="227" t="s">
        <v>44</v>
      </c>
      <c r="O157" s="85"/>
      <c r="P157" s="228">
        <f>O157*H157</f>
        <v>0</v>
      </c>
      <c r="Q157" s="228">
        <v>0</v>
      </c>
      <c r="R157" s="228">
        <f>Q157*H157</f>
        <v>0</v>
      </c>
      <c r="S157" s="228">
        <v>0.0039399999999999999</v>
      </c>
      <c r="T157" s="229">
        <f>S157*H157</f>
        <v>0.047280000000000003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229</v>
      </c>
      <c r="AT157" s="230" t="s">
        <v>114</v>
      </c>
      <c r="AU157" s="230" t="s">
        <v>83</v>
      </c>
      <c r="AY157" s="18" t="s">
        <v>111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81</v>
      </c>
      <c r="BK157" s="231">
        <f>ROUND(I157*H157,2)</f>
        <v>0</v>
      </c>
      <c r="BL157" s="18" t="s">
        <v>229</v>
      </c>
      <c r="BM157" s="230" t="s">
        <v>316</v>
      </c>
    </row>
    <row r="158" s="13" customFormat="1">
      <c r="A158" s="13"/>
      <c r="B158" s="232"/>
      <c r="C158" s="233"/>
      <c r="D158" s="234" t="s">
        <v>120</v>
      </c>
      <c r="E158" s="235" t="s">
        <v>21</v>
      </c>
      <c r="F158" s="236" t="s">
        <v>317</v>
      </c>
      <c r="G158" s="233"/>
      <c r="H158" s="237">
        <v>12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120</v>
      </c>
      <c r="AU158" s="243" t="s">
        <v>83</v>
      </c>
      <c r="AV158" s="13" t="s">
        <v>83</v>
      </c>
      <c r="AW158" s="13" t="s">
        <v>34</v>
      </c>
      <c r="AX158" s="13" t="s">
        <v>81</v>
      </c>
      <c r="AY158" s="243" t="s">
        <v>111</v>
      </c>
    </row>
    <row r="159" s="2" customFormat="1" ht="16.5" customHeight="1">
      <c r="A159" s="39"/>
      <c r="B159" s="40"/>
      <c r="C159" s="219" t="s">
        <v>318</v>
      </c>
      <c r="D159" s="219" t="s">
        <v>114</v>
      </c>
      <c r="E159" s="220" t="s">
        <v>319</v>
      </c>
      <c r="F159" s="221" t="s">
        <v>320</v>
      </c>
      <c r="G159" s="222" t="s">
        <v>127</v>
      </c>
      <c r="H159" s="223">
        <v>2</v>
      </c>
      <c r="I159" s="224"/>
      <c r="J159" s="225">
        <f>ROUND(I159*H159,2)</f>
        <v>0</v>
      </c>
      <c r="K159" s="221" t="s">
        <v>21</v>
      </c>
      <c r="L159" s="45"/>
      <c r="M159" s="226" t="s">
        <v>21</v>
      </c>
      <c r="N159" s="227" t="s">
        <v>44</v>
      </c>
      <c r="O159" s="85"/>
      <c r="P159" s="228">
        <f>O159*H159</f>
        <v>0</v>
      </c>
      <c r="Q159" s="228">
        <v>0</v>
      </c>
      <c r="R159" s="228">
        <f>Q159*H159</f>
        <v>0</v>
      </c>
      <c r="S159" s="228">
        <v>0.0039399999999999999</v>
      </c>
      <c r="T159" s="229">
        <f>S159*H159</f>
        <v>0.0078799999999999999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229</v>
      </c>
      <c r="AT159" s="230" t="s">
        <v>114</v>
      </c>
      <c r="AU159" s="230" t="s">
        <v>83</v>
      </c>
      <c r="AY159" s="18" t="s">
        <v>111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81</v>
      </c>
      <c r="BK159" s="231">
        <f>ROUND(I159*H159,2)</f>
        <v>0</v>
      </c>
      <c r="BL159" s="18" t="s">
        <v>229</v>
      </c>
      <c r="BM159" s="230" t="s">
        <v>321</v>
      </c>
    </row>
    <row r="160" s="2" customFormat="1" ht="21.75" customHeight="1">
      <c r="A160" s="39"/>
      <c r="B160" s="40"/>
      <c r="C160" s="219" t="s">
        <v>322</v>
      </c>
      <c r="D160" s="219" t="s">
        <v>114</v>
      </c>
      <c r="E160" s="220" t="s">
        <v>323</v>
      </c>
      <c r="F160" s="221" t="s">
        <v>324</v>
      </c>
      <c r="G160" s="222" t="s">
        <v>188</v>
      </c>
      <c r="H160" s="223">
        <v>28</v>
      </c>
      <c r="I160" s="224"/>
      <c r="J160" s="225">
        <f>ROUND(I160*H160,2)</f>
        <v>0</v>
      </c>
      <c r="K160" s="221" t="s">
        <v>21</v>
      </c>
      <c r="L160" s="45"/>
      <c r="M160" s="226" t="s">
        <v>21</v>
      </c>
      <c r="N160" s="227" t="s">
        <v>44</v>
      </c>
      <c r="O160" s="85"/>
      <c r="P160" s="228">
        <f>O160*H160</f>
        <v>0</v>
      </c>
      <c r="Q160" s="228">
        <v>0.0045300000000000002</v>
      </c>
      <c r="R160" s="228">
        <f>Q160*H160</f>
        <v>0.12684000000000001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229</v>
      </c>
      <c r="AT160" s="230" t="s">
        <v>114</v>
      </c>
      <c r="AU160" s="230" t="s">
        <v>83</v>
      </c>
      <c r="AY160" s="18" t="s">
        <v>111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81</v>
      </c>
      <c r="BK160" s="231">
        <f>ROUND(I160*H160,2)</f>
        <v>0</v>
      </c>
      <c r="BL160" s="18" t="s">
        <v>229</v>
      </c>
      <c r="BM160" s="230" t="s">
        <v>325</v>
      </c>
    </row>
    <row r="161" s="2" customFormat="1" ht="21.75" customHeight="1">
      <c r="A161" s="39"/>
      <c r="B161" s="40"/>
      <c r="C161" s="219" t="s">
        <v>326</v>
      </c>
      <c r="D161" s="219" t="s">
        <v>114</v>
      </c>
      <c r="E161" s="220" t="s">
        <v>327</v>
      </c>
      <c r="F161" s="221" t="s">
        <v>328</v>
      </c>
      <c r="G161" s="222" t="s">
        <v>127</v>
      </c>
      <c r="H161" s="223">
        <v>2</v>
      </c>
      <c r="I161" s="224"/>
      <c r="J161" s="225">
        <f>ROUND(I161*H161,2)</f>
        <v>0</v>
      </c>
      <c r="K161" s="221" t="s">
        <v>21</v>
      </c>
      <c r="L161" s="45"/>
      <c r="M161" s="226" t="s">
        <v>21</v>
      </c>
      <c r="N161" s="227" t="s">
        <v>44</v>
      </c>
      <c r="O161" s="85"/>
      <c r="P161" s="228">
        <f>O161*H161</f>
        <v>0</v>
      </c>
      <c r="Q161" s="228">
        <v>0.00021000000000000001</v>
      </c>
      <c r="R161" s="228">
        <f>Q161*H161</f>
        <v>0.00042000000000000002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229</v>
      </c>
      <c r="AT161" s="230" t="s">
        <v>114</v>
      </c>
      <c r="AU161" s="230" t="s">
        <v>83</v>
      </c>
      <c r="AY161" s="18" t="s">
        <v>111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81</v>
      </c>
      <c r="BK161" s="231">
        <f>ROUND(I161*H161,2)</f>
        <v>0</v>
      </c>
      <c r="BL161" s="18" t="s">
        <v>229</v>
      </c>
      <c r="BM161" s="230" t="s">
        <v>329</v>
      </c>
    </row>
    <row r="162" s="2" customFormat="1" ht="16.5" customHeight="1">
      <c r="A162" s="39"/>
      <c r="B162" s="40"/>
      <c r="C162" s="219" t="s">
        <v>330</v>
      </c>
      <c r="D162" s="219" t="s">
        <v>114</v>
      </c>
      <c r="E162" s="220" t="s">
        <v>331</v>
      </c>
      <c r="F162" s="221" t="s">
        <v>332</v>
      </c>
      <c r="G162" s="222" t="s">
        <v>188</v>
      </c>
      <c r="H162" s="223">
        <v>12</v>
      </c>
      <c r="I162" s="224"/>
      <c r="J162" s="225">
        <f>ROUND(I162*H162,2)</f>
        <v>0</v>
      </c>
      <c r="K162" s="221" t="s">
        <v>167</v>
      </c>
      <c r="L162" s="45"/>
      <c r="M162" s="226" t="s">
        <v>21</v>
      </c>
      <c r="N162" s="227" t="s">
        <v>44</v>
      </c>
      <c r="O162" s="85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229</v>
      </c>
      <c r="AT162" s="230" t="s">
        <v>114</v>
      </c>
      <c r="AU162" s="230" t="s">
        <v>83</v>
      </c>
      <c r="AY162" s="18" t="s">
        <v>111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81</v>
      </c>
      <c r="BK162" s="231">
        <f>ROUND(I162*H162,2)</f>
        <v>0</v>
      </c>
      <c r="BL162" s="18" t="s">
        <v>229</v>
      </c>
      <c r="BM162" s="230" t="s">
        <v>333</v>
      </c>
    </row>
    <row r="163" s="2" customFormat="1" ht="21.75" customHeight="1">
      <c r="A163" s="39"/>
      <c r="B163" s="40"/>
      <c r="C163" s="219" t="s">
        <v>334</v>
      </c>
      <c r="D163" s="219" t="s">
        <v>114</v>
      </c>
      <c r="E163" s="220" t="s">
        <v>335</v>
      </c>
      <c r="F163" s="221" t="s">
        <v>336</v>
      </c>
      <c r="G163" s="222" t="s">
        <v>276</v>
      </c>
      <c r="H163" s="223">
        <v>0.127</v>
      </c>
      <c r="I163" s="224"/>
      <c r="J163" s="225">
        <f>ROUND(I163*H163,2)</f>
        <v>0</v>
      </c>
      <c r="K163" s="221" t="s">
        <v>167</v>
      </c>
      <c r="L163" s="45"/>
      <c r="M163" s="226" t="s">
        <v>21</v>
      </c>
      <c r="N163" s="227" t="s">
        <v>44</v>
      </c>
      <c r="O163" s="85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229</v>
      </c>
      <c r="AT163" s="230" t="s">
        <v>114</v>
      </c>
      <c r="AU163" s="230" t="s">
        <v>83</v>
      </c>
      <c r="AY163" s="18" t="s">
        <v>111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81</v>
      </c>
      <c r="BK163" s="231">
        <f>ROUND(I163*H163,2)</f>
        <v>0</v>
      </c>
      <c r="BL163" s="18" t="s">
        <v>229</v>
      </c>
      <c r="BM163" s="230" t="s">
        <v>337</v>
      </c>
    </row>
    <row r="164" s="2" customFormat="1" ht="21.75" customHeight="1">
      <c r="A164" s="39"/>
      <c r="B164" s="40"/>
      <c r="C164" s="219" t="s">
        <v>338</v>
      </c>
      <c r="D164" s="219" t="s">
        <v>114</v>
      </c>
      <c r="E164" s="220" t="s">
        <v>339</v>
      </c>
      <c r="F164" s="221" t="s">
        <v>340</v>
      </c>
      <c r="G164" s="222" t="s">
        <v>276</v>
      </c>
      <c r="H164" s="223">
        <v>0.127</v>
      </c>
      <c r="I164" s="224"/>
      <c r="J164" s="225">
        <f>ROUND(I164*H164,2)</f>
        <v>0</v>
      </c>
      <c r="K164" s="221" t="s">
        <v>167</v>
      </c>
      <c r="L164" s="45"/>
      <c r="M164" s="226" t="s">
        <v>21</v>
      </c>
      <c r="N164" s="227" t="s">
        <v>44</v>
      </c>
      <c r="O164" s="85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229</v>
      </c>
      <c r="AT164" s="230" t="s">
        <v>114</v>
      </c>
      <c r="AU164" s="230" t="s">
        <v>83</v>
      </c>
      <c r="AY164" s="18" t="s">
        <v>111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81</v>
      </c>
      <c r="BK164" s="231">
        <f>ROUND(I164*H164,2)</f>
        <v>0</v>
      </c>
      <c r="BL164" s="18" t="s">
        <v>229</v>
      </c>
      <c r="BM164" s="230" t="s">
        <v>341</v>
      </c>
    </row>
    <row r="165" s="12" customFormat="1" ht="22.8" customHeight="1">
      <c r="A165" s="12"/>
      <c r="B165" s="203"/>
      <c r="C165" s="204"/>
      <c r="D165" s="205" t="s">
        <v>72</v>
      </c>
      <c r="E165" s="217" t="s">
        <v>342</v>
      </c>
      <c r="F165" s="217" t="s">
        <v>343</v>
      </c>
      <c r="G165" s="204"/>
      <c r="H165" s="204"/>
      <c r="I165" s="207"/>
      <c r="J165" s="218">
        <f>BK165</f>
        <v>0</v>
      </c>
      <c r="K165" s="204"/>
      <c r="L165" s="209"/>
      <c r="M165" s="210"/>
      <c r="N165" s="211"/>
      <c r="O165" s="211"/>
      <c r="P165" s="212">
        <f>SUM(P166:P169)</f>
        <v>0</v>
      </c>
      <c r="Q165" s="211"/>
      <c r="R165" s="212">
        <f>SUM(R166:R169)</f>
        <v>0.0141774</v>
      </c>
      <c r="S165" s="211"/>
      <c r="T165" s="213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83</v>
      </c>
      <c r="AT165" s="215" t="s">
        <v>72</v>
      </c>
      <c r="AU165" s="215" t="s">
        <v>81</v>
      </c>
      <c r="AY165" s="214" t="s">
        <v>111</v>
      </c>
      <c r="BK165" s="216">
        <f>SUM(BK166:BK169)</f>
        <v>0</v>
      </c>
    </row>
    <row r="166" s="2" customFormat="1" ht="16.5" customHeight="1">
      <c r="A166" s="39"/>
      <c r="B166" s="40"/>
      <c r="C166" s="219" t="s">
        <v>344</v>
      </c>
      <c r="D166" s="219" t="s">
        <v>114</v>
      </c>
      <c r="E166" s="220" t="s">
        <v>345</v>
      </c>
      <c r="F166" s="221" t="s">
        <v>346</v>
      </c>
      <c r="G166" s="222" t="s">
        <v>166</v>
      </c>
      <c r="H166" s="223">
        <v>23.629000000000001</v>
      </c>
      <c r="I166" s="224"/>
      <c r="J166" s="225">
        <f>ROUND(I166*H166,2)</f>
        <v>0</v>
      </c>
      <c r="K166" s="221" t="s">
        <v>21</v>
      </c>
      <c r="L166" s="45"/>
      <c r="M166" s="226" t="s">
        <v>21</v>
      </c>
      <c r="N166" s="227" t="s">
        <v>44</v>
      </c>
      <c r="O166" s="85"/>
      <c r="P166" s="228">
        <f>O166*H166</f>
        <v>0</v>
      </c>
      <c r="Q166" s="228">
        <v>0.00059999999999999995</v>
      </c>
      <c r="R166" s="228">
        <f>Q166*H166</f>
        <v>0.0141774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229</v>
      </c>
      <c r="AT166" s="230" t="s">
        <v>114</v>
      </c>
      <c r="AU166" s="230" t="s">
        <v>83</v>
      </c>
      <c r="AY166" s="18" t="s">
        <v>111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81</v>
      </c>
      <c r="BK166" s="231">
        <f>ROUND(I166*H166,2)</f>
        <v>0</v>
      </c>
      <c r="BL166" s="18" t="s">
        <v>229</v>
      </c>
      <c r="BM166" s="230" t="s">
        <v>347</v>
      </c>
    </row>
    <row r="167" s="13" customFormat="1">
      <c r="A167" s="13"/>
      <c r="B167" s="232"/>
      <c r="C167" s="233"/>
      <c r="D167" s="234" t="s">
        <v>120</v>
      </c>
      <c r="E167" s="235" t="s">
        <v>21</v>
      </c>
      <c r="F167" s="236" t="s">
        <v>184</v>
      </c>
      <c r="G167" s="233"/>
      <c r="H167" s="237">
        <v>19.039999999999999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120</v>
      </c>
      <c r="AU167" s="243" t="s">
        <v>83</v>
      </c>
      <c r="AV167" s="13" t="s">
        <v>83</v>
      </c>
      <c r="AW167" s="13" t="s">
        <v>34</v>
      </c>
      <c r="AX167" s="13" t="s">
        <v>73</v>
      </c>
      <c r="AY167" s="243" t="s">
        <v>111</v>
      </c>
    </row>
    <row r="168" s="13" customFormat="1">
      <c r="A168" s="13"/>
      <c r="B168" s="232"/>
      <c r="C168" s="233"/>
      <c r="D168" s="234" t="s">
        <v>120</v>
      </c>
      <c r="E168" s="235" t="s">
        <v>21</v>
      </c>
      <c r="F168" s="236" t="s">
        <v>348</v>
      </c>
      <c r="G168" s="233"/>
      <c r="H168" s="237">
        <v>4.5890000000000004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120</v>
      </c>
      <c r="AU168" s="243" t="s">
        <v>83</v>
      </c>
      <c r="AV168" s="13" t="s">
        <v>83</v>
      </c>
      <c r="AW168" s="13" t="s">
        <v>34</v>
      </c>
      <c r="AX168" s="13" t="s">
        <v>73</v>
      </c>
      <c r="AY168" s="243" t="s">
        <v>111</v>
      </c>
    </row>
    <row r="169" s="15" customFormat="1">
      <c r="A169" s="15"/>
      <c r="B169" s="260"/>
      <c r="C169" s="261"/>
      <c r="D169" s="234" t="s">
        <v>120</v>
      </c>
      <c r="E169" s="262" t="s">
        <v>21</v>
      </c>
      <c r="F169" s="263" t="s">
        <v>200</v>
      </c>
      <c r="G169" s="261"/>
      <c r="H169" s="264">
        <v>23.628999999999998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0" t="s">
        <v>120</v>
      </c>
      <c r="AU169" s="270" t="s">
        <v>83</v>
      </c>
      <c r="AV169" s="15" t="s">
        <v>112</v>
      </c>
      <c r="AW169" s="15" t="s">
        <v>34</v>
      </c>
      <c r="AX169" s="15" t="s">
        <v>81</v>
      </c>
      <c r="AY169" s="270" t="s">
        <v>111</v>
      </c>
    </row>
    <row r="170" s="12" customFormat="1" ht="25.92" customHeight="1">
      <c r="A170" s="12"/>
      <c r="B170" s="203"/>
      <c r="C170" s="204"/>
      <c r="D170" s="205" t="s">
        <v>72</v>
      </c>
      <c r="E170" s="206" t="s">
        <v>349</v>
      </c>
      <c r="F170" s="206" t="s">
        <v>350</v>
      </c>
      <c r="G170" s="204"/>
      <c r="H170" s="204"/>
      <c r="I170" s="207"/>
      <c r="J170" s="208">
        <f>BK170</f>
        <v>0</v>
      </c>
      <c r="K170" s="204"/>
      <c r="L170" s="209"/>
      <c r="M170" s="210"/>
      <c r="N170" s="211"/>
      <c r="O170" s="211"/>
      <c r="P170" s="212">
        <f>P171+P173+P175</f>
        <v>0</v>
      </c>
      <c r="Q170" s="211"/>
      <c r="R170" s="212">
        <f>R171+R173+R175</f>
        <v>0</v>
      </c>
      <c r="S170" s="211"/>
      <c r="T170" s="213">
        <f>T171+T173+T175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133</v>
      </c>
      <c r="AT170" s="215" t="s">
        <v>72</v>
      </c>
      <c r="AU170" s="215" t="s">
        <v>73</v>
      </c>
      <c r="AY170" s="214" t="s">
        <v>111</v>
      </c>
      <c r="BK170" s="216">
        <f>BK171+BK173+BK175</f>
        <v>0</v>
      </c>
    </row>
    <row r="171" s="12" customFormat="1" ht="22.8" customHeight="1">
      <c r="A171" s="12"/>
      <c r="B171" s="203"/>
      <c r="C171" s="204"/>
      <c r="D171" s="205" t="s">
        <v>72</v>
      </c>
      <c r="E171" s="217" t="s">
        <v>351</v>
      </c>
      <c r="F171" s="217" t="s">
        <v>352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P172</f>
        <v>0</v>
      </c>
      <c r="Q171" s="211"/>
      <c r="R171" s="212">
        <f>R172</f>
        <v>0</v>
      </c>
      <c r="S171" s="211"/>
      <c r="T171" s="213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133</v>
      </c>
      <c r="AT171" s="215" t="s">
        <v>72</v>
      </c>
      <c r="AU171" s="215" t="s">
        <v>81</v>
      </c>
      <c r="AY171" s="214" t="s">
        <v>111</v>
      </c>
      <c r="BK171" s="216">
        <f>BK172</f>
        <v>0</v>
      </c>
    </row>
    <row r="172" s="2" customFormat="1" ht="21.75" customHeight="1">
      <c r="A172" s="39"/>
      <c r="B172" s="40"/>
      <c r="C172" s="219" t="s">
        <v>353</v>
      </c>
      <c r="D172" s="219" t="s">
        <v>114</v>
      </c>
      <c r="E172" s="220" t="s">
        <v>354</v>
      </c>
      <c r="F172" s="221" t="s">
        <v>355</v>
      </c>
      <c r="G172" s="222" t="s">
        <v>117</v>
      </c>
      <c r="H172" s="223">
        <v>1</v>
      </c>
      <c r="I172" s="224"/>
      <c r="J172" s="225">
        <f>ROUND(I172*H172,2)</f>
        <v>0</v>
      </c>
      <c r="K172" s="221" t="s">
        <v>21</v>
      </c>
      <c r="L172" s="45"/>
      <c r="M172" s="226" t="s">
        <v>21</v>
      </c>
      <c r="N172" s="227" t="s">
        <v>44</v>
      </c>
      <c r="O172" s="85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356</v>
      </c>
      <c r="AT172" s="230" t="s">
        <v>114</v>
      </c>
      <c r="AU172" s="230" t="s">
        <v>83</v>
      </c>
      <c r="AY172" s="18" t="s">
        <v>111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81</v>
      </c>
      <c r="BK172" s="231">
        <f>ROUND(I172*H172,2)</f>
        <v>0</v>
      </c>
      <c r="BL172" s="18" t="s">
        <v>356</v>
      </c>
      <c r="BM172" s="230" t="s">
        <v>357</v>
      </c>
    </row>
    <row r="173" s="12" customFormat="1" ht="22.8" customHeight="1">
      <c r="A173" s="12"/>
      <c r="B173" s="203"/>
      <c r="C173" s="204"/>
      <c r="D173" s="205" t="s">
        <v>72</v>
      </c>
      <c r="E173" s="217" t="s">
        <v>358</v>
      </c>
      <c r="F173" s="217" t="s">
        <v>359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P174</f>
        <v>0</v>
      </c>
      <c r="Q173" s="211"/>
      <c r="R173" s="212">
        <f>R174</f>
        <v>0</v>
      </c>
      <c r="S173" s="211"/>
      <c r="T173" s="213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133</v>
      </c>
      <c r="AT173" s="215" t="s">
        <v>72</v>
      </c>
      <c r="AU173" s="215" t="s">
        <v>81</v>
      </c>
      <c r="AY173" s="214" t="s">
        <v>111</v>
      </c>
      <c r="BK173" s="216">
        <f>BK174</f>
        <v>0</v>
      </c>
    </row>
    <row r="174" s="2" customFormat="1" ht="16.5" customHeight="1">
      <c r="A174" s="39"/>
      <c r="B174" s="40"/>
      <c r="C174" s="219" t="s">
        <v>360</v>
      </c>
      <c r="D174" s="219" t="s">
        <v>114</v>
      </c>
      <c r="E174" s="220" t="s">
        <v>361</v>
      </c>
      <c r="F174" s="221" t="s">
        <v>362</v>
      </c>
      <c r="G174" s="222" t="s">
        <v>127</v>
      </c>
      <c r="H174" s="223">
        <v>2</v>
      </c>
      <c r="I174" s="224"/>
      <c r="J174" s="225">
        <f>ROUND(I174*H174,2)</f>
        <v>0</v>
      </c>
      <c r="K174" s="221" t="s">
        <v>21</v>
      </c>
      <c r="L174" s="45"/>
      <c r="M174" s="226" t="s">
        <v>21</v>
      </c>
      <c r="N174" s="227" t="s">
        <v>44</v>
      </c>
      <c r="O174" s="85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356</v>
      </c>
      <c r="AT174" s="230" t="s">
        <v>114</v>
      </c>
      <c r="AU174" s="230" t="s">
        <v>83</v>
      </c>
      <c r="AY174" s="18" t="s">
        <v>111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81</v>
      </c>
      <c r="BK174" s="231">
        <f>ROUND(I174*H174,2)</f>
        <v>0</v>
      </c>
      <c r="BL174" s="18" t="s">
        <v>356</v>
      </c>
      <c r="BM174" s="230" t="s">
        <v>363</v>
      </c>
    </row>
    <row r="175" s="12" customFormat="1" ht="22.8" customHeight="1">
      <c r="A175" s="12"/>
      <c r="B175" s="203"/>
      <c r="C175" s="204"/>
      <c r="D175" s="205" t="s">
        <v>72</v>
      </c>
      <c r="E175" s="217" t="s">
        <v>364</v>
      </c>
      <c r="F175" s="217" t="s">
        <v>365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133</v>
      </c>
      <c r="AT175" s="215" t="s">
        <v>72</v>
      </c>
      <c r="AU175" s="215" t="s">
        <v>81</v>
      </c>
      <c r="AY175" s="214" t="s">
        <v>111</v>
      </c>
      <c r="BK175" s="216">
        <f>BK176</f>
        <v>0</v>
      </c>
    </row>
    <row r="176" s="2" customFormat="1" ht="21.75" customHeight="1">
      <c r="A176" s="39"/>
      <c r="B176" s="40"/>
      <c r="C176" s="219" t="s">
        <v>366</v>
      </c>
      <c r="D176" s="219" t="s">
        <v>114</v>
      </c>
      <c r="E176" s="220" t="s">
        <v>367</v>
      </c>
      <c r="F176" s="221" t="s">
        <v>368</v>
      </c>
      <c r="G176" s="222" t="s">
        <v>117</v>
      </c>
      <c r="H176" s="223">
        <v>1</v>
      </c>
      <c r="I176" s="224"/>
      <c r="J176" s="225">
        <f>ROUND(I176*H176,2)</f>
        <v>0</v>
      </c>
      <c r="K176" s="221" t="s">
        <v>21</v>
      </c>
      <c r="L176" s="45"/>
      <c r="M176" s="244" t="s">
        <v>21</v>
      </c>
      <c r="N176" s="245" t="s">
        <v>44</v>
      </c>
      <c r="O176" s="246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356</v>
      </c>
      <c r="AT176" s="230" t="s">
        <v>114</v>
      </c>
      <c r="AU176" s="230" t="s">
        <v>83</v>
      </c>
      <c r="AY176" s="18" t="s">
        <v>111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81</v>
      </c>
      <c r="BK176" s="231">
        <f>ROUND(I176*H176,2)</f>
        <v>0</v>
      </c>
      <c r="BL176" s="18" t="s">
        <v>356</v>
      </c>
      <c r="BM176" s="230" t="s">
        <v>369</v>
      </c>
    </row>
    <row r="177" s="2" customFormat="1" ht="6.96" customHeight="1">
      <c r="A177" s="39"/>
      <c r="B177" s="60"/>
      <c r="C177" s="61"/>
      <c r="D177" s="61"/>
      <c r="E177" s="61"/>
      <c r="F177" s="61"/>
      <c r="G177" s="61"/>
      <c r="H177" s="61"/>
      <c r="I177" s="167"/>
      <c r="J177" s="61"/>
      <c r="K177" s="61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vXna9xg4Nub1kdFlhA0MlVvCOMgBL+49u9F3PyG11hCRrAtkvg39/CLbYQ/umQxKcUb8cGatv9gOdB2o1uO80A==" hashValue="5NYeHu+va4mJNynFGs6EQPQhU4beefwmDGugMqomLZJPI82sXKX1M3BUleYZ/Ym64FcJi3MyubZ+SDG6nxNkGQ==" algorithmName="SHA-512" password="CC35"/>
  <autoFilter ref="C91:K17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6" customFormat="1" ht="45" customHeight="1">
      <c r="B3" s="275"/>
      <c r="C3" s="276" t="s">
        <v>370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371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372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373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374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375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376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377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378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379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380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80</v>
      </c>
      <c r="F18" s="282" t="s">
        <v>381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382</v>
      </c>
      <c r="F19" s="282" t="s">
        <v>383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384</v>
      </c>
      <c r="F20" s="282" t="s">
        <v>385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386</v>
      </c>
      <c r="F21" s="282" t="s">
        <v>387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388</v>
      </c>
      <c r="F22" s="282" t="s">
        <v>389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390</v>
      </c>
      <c r="F23" s="282" t="s">
        <v>391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392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393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394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395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396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397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398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399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400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97</v>
      </c>
      <c r="F36" s="282"/>
      <c r="G36" s="282" t="s">
        <v>401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402</v>
      </c>
      <c r="F37" s="282"/>
      <c r="G37" s="282" t="s">
        <v>403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54</v>
      </c>
      <c r="F38" s="282"/>
      <c r="G38" s="282" t="s">
        <v>404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55</v>
      </c>
      <c r="F39" s="282"/>
      <c r="G39" s="282" t="s">
        <v>405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98</v>
      </c>
      <c r="F40" s="282"/>
      <c r="G40" s="282" t="s">
        <v>406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99</v>
      </c>
      <c r="F41" s="282"/>
      <c r="G41" s="282" t="s">
        <v>407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408</v>
      </c>
      <c r="F42" s="282"/>
      <c r="G42" s="282" t="s">
        <v>409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410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411</v>
      </c>
      <c r="F44" s="282"/>
      <c r="G44" s="282" t="s">
        <v>412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101</v>
      </c>
      <c r="F45" s="282"/>
      <c r="G45" s="282" t="s">
        <v>413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414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415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416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417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418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419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420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421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422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423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424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425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426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427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428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429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430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431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432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433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434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435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436</v>
      </c>
      <c r="D76" s="300"/>
      <c r="E76" s="300"/>
      <c r="F76" s="300" t="s">
        <v>437</v>
      </c>
      <c r="G76" s="301"/>
      <c r="H76" s="300" t="s">
        <v>55</v>
      </c>
      <c r="I76" s="300" t="s">
        <v>58</v>
      </c>
      <c r="J76" s="300" t="s">
        <v>438</v>
      </c>
      <c r="K76" s="299"/>
    </row>
    <row r="77" s="1" customFormat="1" ht="17.25" customHeight="1">
      <c r="B77" s="297"/>
      <c r="C77" s="302" t="s">
        <v>439</v>
      </c>
      <c r="D77" s="302"/>
      <c r="E77" s="302"/>
      <c r="F77" s="303" t="s">
        <v>440</v>
      </c>
      <c r="G77" s="304"/>
      <c r="H77" s="302"/>
      <c r="I77" s="302"/>
      <c r="J77" s="302" t="s">
        <v>441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54</v>
      </c>
      <c r="D79" s="305"/>
      <c r="E79" s="305"/>
      <c r="F79" s="307" t="s">
        <v>442</v>
      </c>
      <c r="G79" s="306"/>
      <c r="H79" s="285" t="s">
        <v>443</v>
      </c>
      <c r="I79" s="285" t="s">
        <v>444</v>
      </c>
      <c r="J79" s="285">
        <v>20</v>
      </c>
      <c r="K79" s="299"/>
    </row>
    <row r="80" s="1" customFormat="1" ht="15" customHeight="1">
      <c r="B80" s="297"/>
      <c r="C80" s="285" t="s">
        <v>445</v>
      </c>
      <c r="D80" s="285"/>
      <c r="E80" s="285"/>
      <c r="F80" s="307" t="s">
        <v>442</v>
      </c>
      <c r="G80" s="306"/>
      <c r="H80" s="285" t="s">
        <v>446</v>
      </c>
      <c r="I80" s="285" t="s">
        <v>444</v>
      </c>
      <c r="J80" s="285">
        <v>120</v>
      </c>
      <c r="K80" s="299"/>
    </row>
    <row r="81" s="1" customFormat="1" ht="15" customHeight="1">
      <c r="B81" s="308"/>
      <c r="C81" s="285" t="s">
        <v>447</v>
      </c>
      <c r="D81" s="285"/>
      <c r="E81" s="285"/>
      <c r="F81" s="307" t="s">
        <v>448</v>
      </c>
      <c r="G81" s="306"/>
      <c r="H81" s="285" t="s">
        <v>449</v>
      </c>
      <c r="I81" s="285" t="s">
        <v>444</v>
      </c>
      <c r="J81" s="285">
        <v>50</v>
      </c>
      <c r="K81" s="299"/>
    </row>
    <row r="82" s="1" customFormat="1" ht="15" customHeight="1">
      <c r="B82" s="308"/>
      <c r="C82" s="285" t="s">
        <v>450</v>
      </c>
      <c r="D82" s="285"/>
      <c r="E82" s="285"/>
      <c r="F82" s="307" t="s">
        <v>442</v>
      </c>
      <c r="G82" s="306"/>
      <c r="H82" s="285" t="s">
        <v>451</v>
      </c>
      <c r="I82" s="285" t="s">
        <v>452</v>
      </c>
      <c r="J82" s="285"/>
      <c r="K82" s="299"/>
    </row>
    <row r="83" s="1" customFormat="1" ht="15" customHeight="1">
      <c r="B83" s="308"/>
      <c r="C83" s="309" t="s">
        <v>453</v>
      </c>
      <c r="D83" s="309"/>
      <c r="E83" s="309"/>
      <c r="F83" s="310" t="s">
        <v>448</v>
      </c>
      <c r="G83" s="309"/>
      <c r="H83" s="309" t="s">
        <v>454</v>
      </c>
      <c r="I83" s="309" t="s">
        <v>444</v>
      </c>
      <c r="J83" s="309">
        <v>15</v>
      </c>
      <c r="K83" s="299"/>
    </row>
    <row r="84" s="1" customFormat="1" ht="15" customHeight="1">
      <c r="B84" s="308"/>
      <c r="C84" s="309" t="s">
        <v>455</v>
      </c>
      <c r="D84" s="309"/>
      <c r="E84" s="309"/>
      <c r="F84" s="310" t="s">
        <v>448</v>
      </c>
      <c r="G84" s="309"/>
      <c r="H84" s="309" t="s">
        <v>456</v>
      </c>
      <c r="I84" s="309" t="s">
        <v>444</v>
      </c>
      <c r="J84" s="309">
        <v>15</v>
      </c>
      <c r="K84" s="299"/>
    </row>
    <row r="85" s="1" customFormat="1" ht="15" customHeight="1">
      <c r="B85" s="308"/>
      <c r="C85" s="309" t="s">
        <v>457</v>
      </c>
      <c r="D85" s="309"/>
      <c r="E85" s="309"/>
      <c r="F85" s="310" t="s">
        <v>448</v>
      </c>
      <c r="G85" s="309"/>
      <c r="H85" s="309" t="s">
        <v>458</v>
      </c>
      <c r="I85" s="309" t="s">
        <v>444</v>
      </c>
      <c r="J85" s="309">
        <v>20</v>
      </c>
      <c r="K85" s="299"/>
    </row>
    <row r="86" s="1" customFormat="1" ht="15" customHeight="1">
      <c r="B86" s="308"/>
      <c r="C86" s="309" t="s">
        <v>459</v>
      </c>
      <c r="D86" s="309"/>
      <c r="E86" s="309"/>
      <c r="F86" s="310" t="s">
        <v>448</v>
      </c>
      <c r="G86" s="309"/>
      <c r="H86" s="309" t="s">
        <v>460</v>
      </c>
      <c r="I86" s="309" t="s">
        <v>444</v>
      </c>
      <c r="J86" s="309">
        <v>20</v>
      </c>
      <c r="K86" s="299"/>
    </row>
    <row r="87" s="1" customFormat="1" ht="15" customHeight="1">
      <c r="B87" s="308"/>
      <c r="C87" s="285" t="s">
        <v>461</v>
      </c>
      <c r="D87" s="285"/>
      <c r="E87" s="285"/>
      <c r="F87" s="307" t="s">
        <v>448</v>
      </c>
      <c r="G87" s="306"/>
      <c r="H87" s="285" t="s">
        <v>462</v>
      </c>
      <c r="I87" s="285" t="s">
        <v>444</v>
      </c>
      <c r="J87" s="285">
        <v>50</v>
      </c>
      <c r="K87" s="299"/>
    </row>
    <row r="88" s="1" customFormat="1" ht="15" customHeight="1">
      <c r="B88" s="308"/>
      <c r="C88" s="285" t="s">
        <v>463</v>
      </c>
      <c r="D88" s="285"/>
      <c r="E88" s="285"/>
      <c r="F88" s="307" t="s">
        <v>448</v>
      </c>
      <c r="G88" s="306"/>
      <c r="H88" s="285" t="s">
        <v>464</v>
      </c>
      <c r="I88" s="285" t="s">
        <v>444</v>
      </c>
      <c r="J88" s="285">
        <v>20</v>
      </c>
      <c r="K88" s="299"/>
    </row>
    <row r="89" s="1" customFormat="1" ht="15" customHeight="1">
      <c r="B89" s="308"/>
      <c r="C89" s="285" t="s">
        <v>465</v>
      </c>
      <c r="D89" s="285"/>
      <c r="E89" s="285"/>
      <c r="F89" s="307" t="s">
        <v>448</v>
      </c>
      <c r="G89" s="306"/>
      <c r="H89" s="285" t="s">
        <v>466</v>
      </c>
      <c r="I89" s="285" t="s">
        <v>444</v>
      </c>
      <c r="J89" s="285">
        <v>20</v>
      </c>
      <c r="K89" s="299"/>
    </row>
    <row r="90" s="1" customFormat="1" ht="15" customHeight="1">
      <c r="B90" s="308"/>
      <c r="C90" s="285" t="s">
        <v>467</v>
      </c>
      <c r="D90" s="285"/>
      <c r="E90" s="285"/>
      <c r="F90" s="307" t="s">
        <v>448</v>
      </c>
      <c r="G90" s="306"/>
      <c r="H90" s="285" t="s">
        <v>468</v>
      </c>
      <c r="I90" s="285" t="s">
        <v>444</v>
      </c>
      <c r="J90" s="285">
        <v>50</v>
      </c>
      <c r="K90" s="299"/>
    </row>
    <row r="91" s="1" customFormat="1" ht="15" customHeight="1">
      <c r="B91" s="308"/>
      <c r="C91" s="285" t="s">
        <v>469</v>
      </c>
      <c r="D91" s="285"/>
      <c r="E91" s="285"/>
      <c r="F91" s="307" t="s">
        <v>448</v>
      </c>
      <c r="G91" s="306"/>
      <c r="H91" s="285" t="s">
        <v>469</v>
      </c>
      <c r="I91" s="285" t="s">
        <v>444</v>
      </c>
      <c r="J91" s="285">
        <v>50</v>
      </c>
      <c r="K91" s="299"/>
    </row>
    <row r="92" s="1" customFormat="1" ht="15" customHeight="1">
      <c r="B92" s="308"/>
      <c r="C92" s="285" t="s">
        <v>470</v>
      </c>
      <c r="D92" s="285"/>
      <c r="E92" s="285"/>
      <c r="F92" s="307" t="s">
        <v>448</v>
      </c>
      <c r="G92" s="306"/>
      <c r="H92" s="285" t="s">
        <v>471</v>
      </c>
      <c r="I92" s="285" t="s">
        <v>444</v>
      </c>
      <c r="J92" s="285">
        <v>255</v>
      </c>
      <c r="K92" s="299"/>
    </row>
    <row r="93" s="1" customFormat="1" ht="15" customHeight="1">
      <c r="B93" s="308"/>
      <c r="C93" s="285" t="s">
        <v>472</v>
      </c>
      <c r="D93" s="285"/>
      <c r="E93" s="285"/>
      <c r="F93" s="307" t="s">
        <v>442</v>
      </c>
      <c r="G93" s="306"/>
      <c r="H93" s="285" t="s">
        <v>473</v>
      </c>
      <c r="I93" s="285" t="s">
        <v>474</v>
      </c>
      <c r="J93" s="285"/>
      <c r="K93" s="299"/>
    </row>
    <row r="94" s="1" customFormat="1" ht="15" customHeight="1">
      <c r="B94" s="308"/>
      <c r="C94" s="285" t="s">
        <v>475</v>
      </c>
      <c r="D94" s="285"/>
      <c r="E94" s="285"/>
      <c r="F94" s="307" t="s">
        <v>442</v>
      </c>
      <c r="G94" s="306"/>
      <c r="H94" s="285" t="s">
        <v>476</v>
      </c>
      <c r="I94" s="285" t="s">
        <v>477</v>
      </c>
      <c r="J94" s="285"/>
      <c r="K94" s="299"/>
    </row>
    <row r="95" s="1" customFormat="1" ht="15" customHeight="1">
      <c r="B95" s="308"/>
      <c r="C95" s="285" t="s">
        <v>478</v>
      </c>
      <c r="D95" s="285"/>
      <c r="E95" s="285"/>
      <c r="F95" s="307" t="s">
        <v>442</v>
      </c>
      <c r="G95" s="306"/>
      <c r="H95" s="285" t="s">
        <v>478</v>
      </c>
      <c r="I95" s="285" t="s">
        <v>477</v>
      </c>
      <c r="J95" s="285"/>
      <c r="K95" s="299"/>
    </row>
    <row r="96" s="1" customFormat="1" ht="15" customHeight="1">
      <c r="B96" s="308"/>
      <c r="C96" s="285" t="s">
        <v>39</v>
      </c>
      <c r="D96" s="285"/>
      <c r="E96" s="285"/>
      <c r="F96" s="307" t="s">
        <v>442</v>
      </c>
      <c r="G96" s="306"/>
      <c r="H96" s="285" t="s">
        <v>479</v>
      </c>
      <c r="I96" s="285" t="s">
        <v>477</v>
      </c>
      <c r="J96" s="285"/>
      <c r="K96" s="299"/>
    </row>
    <row r="97" s="1" customFormat="1" ht="15" customHeight="1">
      <c r="B97" s="308"/>
      <c r="C97" s="285" t="s">
        <v>49</v>
      </c>
      <c r="D97" s="285"/>
      <c r="E97" s="285"/>
      <c r="F97" s="307" t="s">
        <v>442</v>
      </c>
      <c r="G97" s="306"/>
      <c r="H97" s="285" t="s">
        <v>480</v>
      </c>
      <c r="I97" s="285" t="s">
        <v>477</v>
      </c>
      <c r="J97" s="285"/>
      <c r="K97" s="299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481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436</v>
      </c>
      <c r="D103" s="300"/>
      <c r="E103" s="300"/>
      <c r="F103" s="300" t="s">
        <v>437</v>
      </c>
      <c r="G103" s="301"/>
      <c r="H103" s="300" t="s">
        <v>55</v>
      </c>
      <c r="I103" s="300" t="s">
        <v>58</v>
      </c>
      <c r="J103" s="300" t="s">
        <v>438</v>
      </c>
      <c r="K103" s="299"/>
    </row>
    <row r="104" s="1" customFormat="1" ht="17.25" customHeight="1">
      <c r="B104" s="297"/>
      <c r="C104" s="302" t="s">
        <v>439</v>
      </c>
      <c r="D104" s="302"/>
      <c r="E104" s="302"/>
      <c r="F104" s="303" t="s">
        <v>440</v>
      </c>
      <c r="G104" s="304"/>
      <c r="H104" s="302"/>
      <c r="I104" s="302"/>
      <c r="J104" s="302" t="s">
        <v>441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6"/>
      <c r="H105" s="300"/>
      <c r="I105" s="300"/>
      <c r="J105" s="300"/>
      <c r="K105" s="299"/>
    </row>
    <row r="106" s="1" customFormat="1" ht="15" customHeight="1">
      <c r="B106" s="297"/>
      <c r="C106" s="285" t="s">
        <v>54</v>
      </c>
      <c r="D106" s="305"/>
      <c r="E106" s="305"/>
      <c r="F106" s="307" t="s">
        <v>442</v>
      </c>
      <c r="G106" s="316"/>
      <c r="H106" s="285" t="s">
        <v>482</v>
      </c>
      <c r="I106" s="285" t="s">
        <v>444</v>
      </c>
      <c r="J106" s="285">
        <v>20</v>
      </c>
      <c r="K106" s="299"/>
    </row>
    <row r="107" s="1" customFormat="1" ht="15" customHeight="1">
      <c r="B107" s="297"/>
      <c r="C107" s="285" t="s">
        <v>445</v>
      </c>
      <c r="D107" s="285"/>
      <c r="E107" s="285"/>
      <c r="F107" s="307" t="s">
        <v>442</v>
      </c>
      <c r="G107" s="285"/>
      <c r="H107" s="285" t="s">
        <v>482</v>
      </c>
      <c r="I107" s="285" t="s">
        <v>444</v>
      </c>
      <c r="J107" s="285">
        <v>120</v>
      </c>
      <c r="K107" s="299"/>
    </row>
    <row r="108" s="1" customFormat="1" ht="15" customHeight="1">
      <c r="B108" s="308"/>
      <c r="C108" s="285" t="s">
        <v>447</v>
      </c>
      <c r="D108" s="285"/>
      <c r="E108" s="285"/>
      <c r="F108" s="307" t="s">
        <v>448</v>
      </c>
      <c r="G108" s="285"/>
      <c r="H108" s="285" t="s">
        <v>482</v>
      </c>
      <c r="I108" s="285" t="s">
        <v>444</v>
      </c>
      <c r="J108" s="285">
        <v>50</v>
      </c>
      <c r="K108" s="299"/>
    </row>
    <row r="109" s="1" customFormat="1" ht="15" customHeight="1">
      <c r="B109" s="308"/>
      <c r="C109" s="285" t="s">
        <v>450</v>
      </c>
      <c r="D109" s="285"/>
      <c r="E109" s="285"/>
      <c r="F109" s="307" t="s">
        <v>442</v>
      </c>
      <c r="G109" s="285"/>
      <c r="H109" s="285" t="s">
        <v>482</v>
      </c>
      <c r="I109" s="285" t="s">
        <v>452</v>
      </c>
      <c r="J109" s="285"/>
      <c r="K109" s="299"/>
    </row>
    <row r="110" s="1" customFormat="1" ht="15" customHeight="1">
      <c r="B110" s="308"/>
      <c r="C110" s="285" t="s">
        <v>461</v>
      </c>
      <c r="D110" s="285"/>
      <c r="E110" s="285"/>
      <c r="F110" s="307" t="s">
        <v>448</v>
      </c>
      <c r="G110" s="285"/>
      <c r="H110" s="285" t="s">
        <v>482</v>
      </c>
      <c r="I110" s="285" t="s">
        <v>444</v>
      </c>
      <c r="J110" s="285">
        <v>50</v>
      </c>
      <c r="K110" s="299"/>
    </row>
    <row r="111" s="1" customFormat="1" ht="15" customHeight="1">
      <c r="B111" s="308"/>
      <c r="C111" s="285" t="s">
        <v>469</v>
      </c>
      <c r="D111" s="285"/>
      <c r="E111" s="285"/>
      <c r="F111" s="307" t="s">
        <v>448</v>
      </c>
      <c r="G111" s="285"/>
      <c r="H111" s="285" t="s">
        <v>482</v>
      </c>
      <c r="I111" s="285" t="s">
        <v>444</v>
      </c>
      <c r="J111" s="285">
        <v>50</v>
      </c>
      <c r="K111" s="299"/>
    </row>
    <row r="112" s="1" customFormat="1" ht="15" customHeight="1">
      <c r="B112" s="308"/>
      <c r="C112" s="285" t="s">
        <v>467</v>
      </c>
      <c r="D112" s="285"/>
      <c r="E112" s="285"/>
      <c r="F112" s="307" t="s">
        <v>448</v>
      </c>
      <c r="G112" s="285"/>
      <c r="H112" s="285" t="s">
        <v>482</v>
      </c>
      <c r="I112" s="285" t="s">
        <v>444</v>
      </c>
      <c r="J112" s="285">
        <v>50</v>
      </c>
      <c r="K112" s="299"/>
    </row>
    <row r="113" s="1" customFormat="1" ht="15" customHeight="1">
      <c r="B113" s="308"/>
      <c r="C113" s="285" t="s">
        <v>54</v>
      </c>
      <c r="D113" s="285"/>
      <c r="E113" s="285"/>
      <c r="F113" s="307" t="s">
        <v>442</v>
      </c>
      <c r="G113" s="285"/>
      <c r="H113" s="285" t="s">
        <v>483</v>
      </c>
      <c r="I113" s="285" t="s">
        <v>444</v>
      </c>
      <c r="J113" s="285">
        <v>20</v>
      </c>
      <c r="K113" s="299"/>
    </row>
    <row r="114" s="1" customFormat="1" ht="15" customHeight="1">
      <c r="B114" s="308"/>
      <c r="C114" s="285" t="s">
        <v>484</v>
      </c>
      <c r="D114" s="285"/>
      <c r="E114" s="285"/>
      <c r="F114" s="307" t="s">
        <v>442</v>
      </c>
      <c r="G114" s="285"/>
      <c r="H114" s="285" t="s">
        <v>485</v>
      </c>
      <c r="I114" s="285" t="s">
        <v>444</v>
      </c>
      <c r="J114" s="285">
        <v>120</v>
      </c>
      <c r="K114" s="299"/>
    </row>
    <row r="115" s="1" customFormat="1" ht="15" customHeight="1">
      <c r="B115" s="308"/>
      <c r="C115" s="285" t="s">
        <v>39</v>
      </c>
      <c r="D115" s="285"/>
      <c r="E115" s="285"/>
      <c r="F115" s="307" t="s">
        <v>442</v>
      </c>
      <c r="G115" s="285"/>
      <c r="H115" s="285" t="s">
        <v>486</v>
      </c>
      <c r="I115" s="285" t="s">
        <v>477</v>
      </c>
      <c r="J115" s="285"/>
      <c r="K115" s="299"/>
    </row>
    <row r="116" s="1" customFormat="1" ht="15" customHeight="1">
      <c r="B116" s="308"/>
      <c r="C116" s="285" t="s">
        <v>49</v>
      </c>
      <c r="D116" s="285"/>
      <c r="E116" s="285"/>
      <c r="F116" s="307" t="s">
        <v>442</v>
      </c>
      <c r="G116" s="285"/>
      <c r="H116" s="285" t="s">
        <v>487</v>
      </c>
      <c r="I116" s="285" t="s">
        <v>477</v>
      </c>
      <c r="J116" s="285"/>
      <c r="K116" s="299"/>
    </row>
    <row r="117" s="1" customFormat="1" ht="15" customHeight="1">
      <c r="B117" s="308"/>
      <c r="C117" s="285" t="s">
        <v>58</v>
      </c>
      <c r="D117" s="285"/>
      <c r="E117" s="285"/>
      <c r="F117" s="307" t="s">
        <v>442</v>
      </c>
      <c r="G117" s="285"/>
      <c r="H117" s="285" t="s">
        <v>488</v>
      </c>
      <c r="I117" s="285" t="s">
        <v>489</v>
      </c>
      <c r="J117" s="285"/>
      <c r="K117" s="299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282"/>
      <c r="D119" s="282"/>
      <c r="E119" s="282"/>
      <c r="F119" s="319"/>
      <c r="G119" s="282"/>
      <c r="H119" s="282"/>
      <c r="I119" s="282"/>
      <c r="J119" s="282"/>
      <c r="K119" s="318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6" t="s">
        <v>490</v>
      </c>
      <c r="D122" s="276"/>
      <c r="E122" s="276"/>
      <c r="F122" s="276"/>
      <c r="G122" s="276"/>
      <c r="H122" s="276"/>
      <c r="I122" s="276"/>
      <c r="J122" s="276"/>
      <c r="K122" s="324"/>
    </row>
    <row r="123" s="1" customFormat="1" ht="17.25" customHeight="1">
      <c r="B123" s="325"/>
      <c r="C123" s="300" t="s">
        <v>436</v>
      </c>
      <c r="D123" s="300"/>
      <c r="E123" s="300"/>
      <c r="F123" s="300" t="s">
        <v>437</v>
      </c>
      <c r="G123" s="301"/>
      <c r="H123" s="300" t="s">
        <v>55</v>
      </c>
      <c r="I123" s="300" t="s">
        <v>58</v>
      </c>
      <c r="J123" s="300" t="s">
        <v>438</v>
      </c>
      <c r="K123" s="326"/>
    </row>
    <row r="124" s="1" customFormat="1" ht="17.25" customHeight="1">
      <c r="B124" s="325"/>
      <c r="C124" s="302" t="s">
        <v>439</v>
      </c>
      <c r="D124" s="302"/>
      <c r="E124" s="302"/>
      <c r="F124" s="303" t="s">
        <v>440</v>
      </c>
      <c r="G124" s="304"/>
      <c r="H124" s="302"/>
      <c r="I124" s="302"/>
      <c r="J124" s="302" t="s">
        <v>441</v>
      </c>
      <c r="K124" s="326"/>
    </row>
    <row r="125" s="1" customFormat="1" ht="5.25" customHeight="1">
      <c r="B125" s="327"/>
      <c r="C125" s="305"/>
      <c r="D125" s="305"/>
      <c r="E125" s="305"/>
      <c r="F125" s="305"/>
      <c r="G125" s="285"/>
      <c r="H125" s="305"/>
      <c r="I125" s="305"/>
      <c r="J125" s="305"/>
      <c r="K125" s="328"/>
    </row>
    <row r="126" s="1" customFormat="1" ht="15" customHeight="1">
      <c r="B126" s="327"/>
      <c r="C126" s="285" t="s">
        <v>445</v>
      </c>
      <c r="D126" s="305"/>
      <c r="E126" s="305"/>
      <c r="F126" s="307" t="s">
        <v>442</v>
      </c>
      <c r="G126" s="285"/>
      <c r="H126" s="285" t="s">
        <v>482</v>
      </c>
      <c r="I126" s="285" t="s">
        <v>444</v>
      </c>
      <c r="J126" s="285">
        <v>120</v>
      </c>
      <c r="K126" s="329"/>
    </row>
    <row r="127" s="1" customFormat="1" ht="15" customHeight="1">
      <c r="B127" s="327"/>
      <c r="C127" s="285" t="s">
        <v>491</v>
      </c>
      <c r="D127" s="285"/>
      <c r="E127" s="285"/>
      <c r="F127" s="307" t="s">
        <v>442</v>
      </c>
      <c r="G127" s="285"/>
      <c r="H127" s="285" t="s">
        <v>492</v>
      </c>
      <c r="I127" s="285" t="s">
        <v>444</v>
      </c>
      <c r="J127" s="285" t="s">
        <v>493</v>
      </c>
      <c r="K127" s="329"/>
    </row>
    <row r="128" s="1" customFormat="1" ht="15" customHeight="1">
      <c r="B128" s="327"/>
      <c r="C128" s="285" t="s">
        <v>390</v>
      </c>
      <c r="D128" s="285"/>
      <c r="E128" s="285"/>
      <c r="F128" s="307" t="s">
        <v>442</v>
      </c>
      <c r="G128" s="285"/>
      <c r="H128" s="285" t="s">
        <v>494</v>
      </c>
      <c r="I128" s="285" t="s">
        <v>444</v>
      </c>
      <c r="J128" s="285" t="s">
        <v>493</v>
      </c>
      <c r="K128" s="329"/>
    </row>
    <row r="129" s="1" customFormat="1" ht="15" customHeight="1">
      <c r="B129" s="327"/>
      <c r="C129" s="285" t="s">
        <v>453</v>
      </c>
      <c r="D129" s="285"/>
      <c r="E129" s="285"/>
      <c r="F129" s="307" t="s">
        <v>448</v>
      </c>
      <c r="G129" s="285"/>
      <c r="H129" s="285" t="s">
        <v>454</v>
      </c>
      <c r="I129" s="285" t="s">
        <v>444</v>
      </c>
      <c r="J129" s="285">
        <v>15</v>
      </c>
      <c r="K129" s="329"/>
    </row>
    <row r="130" s="1" customFormat="1" ht="15" customHeight="1">
      <c r="B130" s="327"/>
      <c r="C130" s="309" t="s">
        <v>455</v>
      </c>
      <c r="D130" s="309"/>
      <c r="E130" s="309"/>
      <c r="F130" s="310" t="s">
        <v>448</v>
      </c>
      <c r="G130" s="309"/>
      <c r="H130" s="309" t="s">
        <v>456</v>
      </c>
      <c r="I130" s="309" t="s">
        <v>444</v>
      </c>
      <c r="J130" s="309">
        <v>15</v>
      </c>
      <c r="K130" s="329"/>
    </row>
    <row r="131" s="1" customFormat="1" ht="15" customHeight="1">
      <c r="B131" s="327"/>
      <c r="C131" s="309" t="s">
        <v>457</v>
      </c>
      <c r="D131" s="309"/>
      <c r="E131" s="309"/>
      <c r="F131" s="310" t="s">
        <v>448</v>
      </c>
      <c r="G131" s="309"/>
      <c r="H131" s="309" t="s">
        <v>458</v>
      </c>
      <c r="I131" s="309" t="s">
        <v>444</v>
      </c>
      <c r="J131" s="309">
        <v>20</v>
      </c>
      <c r="K131" s="329"/>
    </row>
    <row r="132" s="1" customFormat="1" ht="15" customHeight="1">
      <c r="B132" s="327"/>
      <c r="C132" s="309" t="s">
        <v>459</v>
      </c>
      <c r="D132" s="309"/>
      <c r="E132" s="309"/>
      <c r="F132" s="310" t="s">
        <v>448</v>
      </c>
      <c r="G132" s="309"/>
      <c r="H132" s="309" t="s">
        <v>460</v>
      </c>
      <c r="I132" s="309" t="s">
        <v>444</v>
      </c>
      <c r="J132" s="309">
        <v>20</v>
      </c>
      <c r="K132" s="329"/>
    </row>
    <row r="133" s="1" customFormat="1" ht="15" customHeight="1">
      <c r="B133" s="327"/>
      <c r="C133" s="285" t="s">
        <v>447</v>
      </c>
      <c r="D133" s="285"/>
      <c r="E133" s="285"/>
      <c r="F133" s="307" t="s">
        <v>448</v>
      </c>
      <c r="G133" s="285"/>
      <c r="H133" s="285" t="s">
        <v>482</v>
      </c>
      <c r="I133" s="285" t="s">
        <v>444</v>
      </c>
      <c r="J133" s="285">
        <v>50</v>
      </c>
      <c r="K133" s="329"/>
    </row>
    <row r="134" s="1" customFormat="1" ht="15" customHeight="1">
      <c r="B134" s="327"/>
      <c r="C134" s="285" t="s">
        <v>461</v>
      </c>
      <c r="D134" s="285"/>
      <c r="E134" s="285"/>
      <c r="F134" s="307" t="s">
        <v>448</v>
      </c>
      <c r="G134" s="285"/>
      <c r="H134" s="285" t="s">
        <v>482</v>
      </c>
      <c r="I134" s="285" t="s">
        <v>444</v>
      </c>
      <c r="J134" s="285">
        <v>50</v>
      </c>
      <c r="K134" s="329"/>
    </row>
    <row r="135" s="1" customFormat="1" ht="15" customHeight="1">
      <c r="B135" s="327"/>
      <c r="C135" s="285" t="s">
        <v>467</v>
      </c>
      <c r="D135" s="285"/>
      <c r="E135" s="285"/>
      <c r="F135" s="307" t="s">
        <v>448</v>
      </c>
      <c r="G135" s="285"/>
      <c r="H135" s="285" t="s">
        <v>482</v>
      </c>
      <c r="I135" s="285" t="s">
        <v>444</v>
      </c>
      <c r="J135" s="285">
        <v>50</v>
      </c>
      <c r="K135" s="329"/>
    </row>
    <row r="136" s="1" customFormat="1" ht="15" customHeight="1">
      <c r="B136" s="327"/>
      <c r="C136" s="285" t="s">
        <v>469</v>
      </c>
      <c r="D136" s="285"/>
      <c r="E136" s="285"/>
      <c r="F136" s="307" t="s">
        <v>448</v>
      </c>
      <c r="G136" s="285"/>
      <c r="H136" s="285" t="s">
        <v>482</v>
      </c>
      <c r="I136" s="285" t="s">
        <v>444</v>
      </c>
      <c r="J136" s="285">
        <v>50</v>
      </c>
      <c r="K136" s="329"/>
    </row>
    <row r="137" s="1" customFormat="1" ht="15" customHeight="1">
      <c r="B137" s="327"/>
      <c r="C137" s="285" t="s">
        <v>470</v>
      </c>
      <c r="D137" s="285"/>
      <c r="E137" s="285"/>
      <c r="F137" s="307" t="s">
        <v>448</v>
      </c>
      <c r="G137" s="285"/>
      <c r="H137" s="285" t="s">
        <v>495</v>
      </c>
      <c r="I137" s="285" t="s">
        <v>444</v>
      </c>
      <c r="J137" s="285">
        <v>255</v>
      </c>
      <c r="K137" s="329"/>
    </row>
    <row r="138" s="1" customFormat="1" ht="15" customHeight="1">
      <c r="B138" s="327"/>
      <c r="C138" s="285" t="s">
        <v>472</v>
      </c>
      <c r="D138" s="285"/>
      <c r="E138" s="285"/>
      <c r="F138" s="307" t="s">
        <v>442</v>
      </c>
      <c r="G138" s="285"/>
      <c r="H138" s="285" t="s">
        <v>496</v>
      </c>
      <c r="I138" s="285" t="s">
        <v>474</v>
      </c>
      <c r="J138" s="285"/>
      <c r="K138" s="329"/>
    </row>
    <row r="139" s="1" customFormat="1" ht="15" customHeight="1">
      <c r="B139" s="327"/>
      <c r="C139" s="285" t="s">
        <v>475</v>
      </c>
      <c r="D139" s="285"/>
      <c r="E139" s="285"/>
      <c r="F139" s="307" t="s">
        <v>442</v>
      </c>
      <c r="G139" s="285"/>
      <c r="H139" s="285" t="s">
        <v>497</v>
      </c>
      <c r="I139" s="285" t="s">
        <v>477</v>
      </c>
      <c r="J139" s="285"/>
      <c r="K139" s="329"/>
    </row>
    <row r="140" s="1" customFormat="1" ht="15" customHeight="1">
      <c r="B140" s="327"/>
      <c r="C140" s="285" t="s">
        <v>478</v>
      </c>
      <c r="D140" s="285"/>
      <c r="E140" s="285"/>
      <c r="F140" s="307" t="s">
        <v>442</v>
      </c>
      <c r="G140" s="285"/>
      <c r="H140" s="285" t="s">
        <v>478</v>
      </c>
      <c r="I140" s="285" t="s">
        <v>477</v>
      </c>
      <c r="J140" s="285"/>
      <c r="K140" s="329"/>
    </row>
    <row r="141" s="1" customFormat="1" ht="15" customHeight="1">
      <c r="B141" s="327"/>
      <c r="C141" s="285" t="s">
        <v>39</v>
      </c>
      <c r="D141" s="285"/>
      <c r="E141" s="285"/>
      <c r="F141" s="307" t="s">
        <v>442</v>
      </c>
      <c r="G141" s="285"/>
      <c r="H141" s="285" t="s">
        <v>498</v>
      </c>
      <c r="I141" s="285" t="s">
        <v>477</v>
      </c>
      <c r="J141" s="285"/>
      <c r="K141" s="329"/>
    </row>
    <row r="142" s="1" customFormat="1" ht="15" customHeight="1">
      <c r="B142" s="327"/>
      <c r="C142" s="285" t="s">
        <v>499</v>
      </c>
      <c r="D142" s="285"/>
      <c r="E142" s="285"/>
      <c r="F142" s="307" t="s">
        <v>442</v>
      </c>
      <c r="G142" s="285"/>
      <c r="H142" s="285" t="s">
        <v>500</v>
      </c>
      <c r="I142" s="285" t="s">
        <v>477</v>
      </c>
      <c r="J142" s="285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282"/>
      <c r="C144" s="282"/>
      <c r="D144" s="282"/>
      <c r="E144" s="282"/>
      <c r="F144" s="319"/>
      <c r="G144" s="282"/>
      <c r="H144" s="282"/>
      <c r="I144" s="282"/>
      <c r="J144" s="282"/>
      <c r="K144" s="282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501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436</v>
      </c>
      <c r="D148" s="300"/>
      <c r="E148" s="300"/>
      <c r="F148" s="300" t="s">
        <v>437</v>
      </c>
      <c r="G148" s="301"/>
      <c r="H148" s="300" t="s">
        <v>55</v>
      </c>
      <c r="I148" s="300" t="s">
        <v>58</v>
      </c>
      <c r="J148" s="300" t="s">
        <v>438</v>
      </c>
      <c r="K148" s="299"/>
    </row>
    <row r="149" s="1" customFormat="1" ht="17.25" customHeight="1">
      <c r="B149" s="297"/>
      <c r="C149" s="302" t="s">
        <v>439</v>
      </c>
      <c r="D149" s="302"/>
      <c r="E149" s="302"/>
      <c r="F149" s="303" t="s">
        <v>440</v>
      </c>
      <c r="G149" s="304"/>
      <c r="H149" s="302"/>
      <c r="I149" s="302"/>
      <c r="J149" s="302" t="s">
        <v>441</v>
      </c>
      <c r="K149" s="299"/>
    </row>
    <row r="150" s="1" customFormat="1" ht="5.25" customHeight="1">
      <c r="B150" s="308"/>
      <c r="C150" s="305"/>
      <c r="D150" s="305"/>
      <c r="E150" s="305"/>
      <c r="F150" s="305"/>
      <c r="G150" s="306"/>
      <c r="H150" s="305"/>
      <c r="I150" s="305"/>
      <c r="J150" s="305"/>
      <c r="K150" s="329"/>
    </row>
    <row r="151" s="1" customFormat="1" ht="15" customHeight="1">
      <c r="B151" s="308"/>
      <c r="C151" s="333" t="s">
        <v>445</v>
      </c>
      <c r="D151" s="285"/>
      <c r="E151" s="285"/>
      <c r="F151" s="334" t="s">
        <v>442</v>
      </c>
      <c r="G151" s="285"/>
      <c r="H151" s="333" t="s">
        <v>482</v>
      </c>
      <c r="I151" s="333" t="s">
        <v>444</v>
      </c>
      <c r="J151" s="333">
        <v>120</v>
      </c>
      <c r="K151" s="329"/>
    </row>
    <row r="152" s="1" customFormat="1" ht="15" customHeight="1">
      <c r="B152" s="308"/>
      <c r="C152" s="333" t="s">
        <v>491</v>
      </c>
      <c r="D152" s="285"/>
      <c r="E152" s="285"/>
      <c r="F152" s="334" t="s">
        <v>442</v>
      </c>
      <c r="G152" s="285"/>
      <c r="H152" s="333" t="s">
        <v>502</v>
      </c>
      <c r="I152" s="333" t="s">
        <v>444</v>
      </c>
      <c r="J152" s="333" t="s">
        <v>493</v>
      </c>
      <c r="K152" s="329"/>
    </row>
    <row r="153" s="1" customFormat="1" ht="15" customHeight="1">
      <c r="B153" s="308"/>
      <c r="C153" s="333" t="s">
        <v>390</v>
      </c>
      <c r="D153" s="285"/>
      <c r="E153" s="285"/>
      <c r="F153" s="334" t="s">
        <v>442</v>
      </c>
      <c r="G153" s="285"/>
      <c r="H153" s="333" t="s">
        <v>503</v>
      </c>
      <c r="I153" s="333" t="s">
        <v>444</v>
      </c>
      <c r="J153" s="333" t="s">
        <v>493</v>
      </c>
      <c r="K153" s="329"/>
    </row>
    <row r="154" s="1" customFormat="1" ht="15" customHeight="1">
      <c r="B154" s="308"/>
      <c r="C154" s="333" t="s">
        <v>447</v>
      </c>
      <c r="D154" s="285"/>
      <c r="E154" s="285"/>
      <c r="F154" s="334" t="s">
        <v>448</v>
      </c>
      <c r="G154" s="285"/>
      <c r="H154" s="333" t="s">
        <v>482</v>
      </c>
      <c r="I154" s="333" t="s">
        <v>444</v>
      </c>
      <c r="J154" s="333">
        <v>50</v>
      </c>
      <c r="K154" s="329"/>
    </row>
    <row r="155" s="1" customFormat="1" ht="15" customHeight="1">
      <c r="B155" s="308"/>
      <c r="C155" s="333" t="s">
        <v>450</v>
      </c>
      <c r="D155" s="285"/>
      <c r="E155" s="285"/>
      <c r="F155" s="334" t="s">
        <v>442</v>
      </c>
      <c r="G155" s="285"/>
      <c r="H155" s="333" t="s">
        <v>482</v>
      </c>
      <c r="I155" s="333" t="s">
        <v>452</v>
      </c>
      <c r="J155" s="333"/>
      <c r="K155" s="329"/>
    </row>
    <row r="156" s="1" customFormat="1" ht="15" customHeight="1">
      <c r="B156" s="308"/>
      <c r="C156" s="333" t="s">
        <v>461</v>
      </c>
      <c r="D156" s="285"/>
      <c r="E156" s="285"/>
      <c r="F156" s="334" t="s">
        <v>448</v>
      </c>
      <c r="G156" s="285"/>
      <c r="H156" s="333" t="s">
        <v>482</v>
      </c>
      <c r="I156" s="333" t="s">
        <v>444</v>
      </c>
      <c r="J156" s="333">
        <v>50</v>
      </c>
      <c r="K156" s="329"/>
    </row>
    <row r="157" s="1" customFormat="1" ht="15" customHeight="1">
      <c r="B157" s="308"/>
      <c r="C157" s="333" t="s">
        <v>469</v>
      </c>
      <c r="D157" s="285"/>
      <c r="E157" s="285"/>
      <c r="F157" s="334" t="s">
        <v>448</v>
      </c>
      <c r="G157" s="285"/>
      <c r="H157" s="333" t="s">
        <v>482</v>
      </c>
      <c r="I157" s="333" t="s">
        <v>444</v>
      </c>
      <c r="J157" s="333">
        <v>50</v>
      </c>
      <c r="K157" s="329"/>
    </row>
    <row r="158" s="1" customFormat="1" ht="15" customHeight="1">
      <c r="B158" s="308"/>
      <c r="C158" s="333" t="s">
        <v>467</v>
      </c>
      <c r="D158" s="285"/>
      <c r="E158" s="285"/>
      <c r="F158" s="334" t="s">
        <v>448</v>
      </c>
      <c r="G158" s="285"/>
      <c r="H158" s="333" t="s">
        <v>482</v>
      </c>
      <c r="I158" s="333" t="s">
        <v>444</v>
      </c>
      <c r="J158" s="333">
        <v>50</v>
      </c>
      <c r="K158" s="329"/>
    </row>
    <row r="159" s="1" customFormat="1" ht="15" customHeight="1">
      <c r="B159" s="308"/>
      <c r="C159" s="333" t="s">
        <v>91</v>
      </c>
      <c r="D159" s="285"/>
      <c r="E159" s="285"/>
      <c r="F159" s="334" t="s">
        <v>442</v>
      </c>
      <c r="G159" s="285"/>
      <c r="H159" s="333" t="s">
        <v>504</v>
      </c>
      <c r="I159" s="333" t="s">
        <v>444</v>
      </c>
      <c r="J159" s="333" t="s">
        <v>505</v>
      </c>
      <c r="K159" s="329"/>
    </row>
    <row r="160" s="1" customFormat="1" ht="15" customHeight="1">
      <c r="B160" s="308"/>
      <c r="C160" s="333" t="s">
        <v>506</v>
      </c>
      <c r="D160" s="285"/>
      <c r="E160" s="285"/>
      <c r="F160" s="334" t="s">
        <v>442</v>
      </c>
      <c r="G160" s="285"/>
      <c r="H160" s="333" t="s">
        <v>507</v>
      </c>
      <c r="I160" s="333" t="s">
        <v>477</v>
      </c>
      <c r="J160" s="333"/>
      <c r="K160" s="329"/>
    </row>
    <row r="161" s="1" customFormat="1" ht="15" customHeight="1">
      <c r="B161" s="335"/>
      <c r="C161" s="317"/>
      <c r="D161" s="317"/>
      <c r="E161" s="317"/>
      <c r="F161" s="317"/>
      <c r="G161" s="317"/>
      <c r="H161" s="317"/>
      <c r="I161" s="317"/>
      <c r="J161" s="317"/>
      <c r="K161" s="336"/>
    </row>
    <row r="162" s="1" customFormat="1" ht="18.75" customHeight="1">
      <c r="B162" s="282"/>
      <c r="C162" s="285"/>
      <c r="D162" s="285"/>
      <c r="E162" s="285"/>
      <c r="F162" s="307"/>
      <c r="G162" s="285"/>
      <c r="H162" s="285"/>
      <c r="I162" s="285"/>
      <c r="J162" s="285"/>
      <c r="K162" s="282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508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436</v>
      </c>
      <c r="D166" s="300"/>
      <c r="E166" s="300"/>
      <c r="F166" s="300" t="s">
        <v>437</v>
      </c>
      <c r="G166" s="337"/>
      <c r="H166" s="338" t="s">
        <v>55</v>
      </c>
      <c r="I166" s="338" t="s">
        <v>58</v>
      </c>
      <c r="J166" s="300" t="s">
        <v>438</v>
      </c>
      <c r="K166" s="277"/>
    </row>
    <row r="167" s="1" customFormat="1" ht="17.25" customHeight="1">
      <c r="B167" s="278"/>
      <c r="C167" s="302" t="s">
        <v>439</v>
      </c>
      <c r="D167" s="302"/>
      <c r="E167" s="302"/>
      <c r="F167" s="303" t="s">
        <v>440</v>
      </c>
      <c r="G167" s="339"/>
      <c r="H167" s="340"/>
      <c r="I167" s="340"/>
      <c r="J167" s="302" t="s">
        <v>441</v>
      </c>
      <c r="K167" s="280"/>
    </row>
    <row r="168" s="1" customFormat="1" ht="5.25" customHeight="1">
      <c r="B168" s="308"/>
      <c r="C168" s="305"/>
      <c r="D168" s="305"/>
      <c r="E168" s="305"/>
      <c r="F168" s="305"/>
      <c r="G168" s="306"/>
      <c r="H168" s="305"/>
      <c r="I168" s="305"/>
      <c r="J168" s="305"/>
      <c r="K168" s="329"/>
    </row>
    <row r="169" s="1" customFormat="1" ht="15" customHeight="1">
      <c r="B169" s="308"/>
      <c r="C169" s="285" t="s">
        <v>445</v>
      </c>
      <c r="D169" s="285"/>
      <c r="E169" s="285"/>
      <c r="F169" s="307" t="s">
        <v>442</v>
      </c>
      <c r="G169" s="285"/>
      <c r="H169" s="285" t="s">
        <v>482</v>
      </c>
      <c r="I169" s="285" t="s">
        <v>444</v>
      </c>
      <c r="J169" s="285">
        <v>120</v>
      </c>
      <c r="K169" s="329"/>
    </row>
    <row r="170" s="1" customFormat="1" ht="15" customHeight="1">
      <c r="B170" s="308"/>
      <c r="C170" s="285" t="s">
        <v>491</v>
      </c>
      <c r="D170" s="285"/>
      <c r="E170" s="285"/>
      <c r="F170" s="307" t="s">
        <v>442</v>
      </c>
      <c r="G170" s="285"/>
      <c r="H170" s="285" t="s">
        <v>492</v>
      </c>
      <c r="I170" s="285" t="s">
        <v>444</v>
      </c>
      <c r="J170" s="285" t="s">
        <v>493</v>
      </c>
      <c r="K170" s="329"/>
    </row>
    <row r="171" s="1" customFormat="1" ht="15" customHeight="1">
      <c r="B171" s="308"/>
      <c r="C171" s="285" t="s">
        <v>390</v>
      </c>
      <c r="D171" s="285"/>
      <c r="E171" s="285"/>
      <c r="F171" s="307" t="s">
        <v>442</v>
      </c>
      <c r="G171" s="285"/>
      <c r="H171" s="285" t="s">
        <v>509</v>
      </c>
      <c r="I171" s="285" t="s">
        <v>444</v>
      </c>
      <c r="J171" s="285" t="s">
        <v>493</v>
      </c>
      <c r="K171" s="329"/>
    </row>
    <row r="172" s="1" customFormat="1" ht="15" customHeight="1">
      <c r="B172" s="308"/>
      <c r="C172" s="285" t="s">
        <v>447</v>
      </c>
      <c r="D172" s="285"/>
      <c r="E172" s="285"/>
      <c r="F172" s="307" t="s">
        <v>448</v>
      </c>
      <c r="G172" s="285"/>
      <c r="H172" s="285" t="s">
        <v>509</v>
      </c>
      <c r="I172" s="285" t="s">
        <v>444</v>
      </c>
      <c r="J172" s="285">
        <v>50</v>
      </c>
      <c r="K172" s="329"/>
    </row>
    <row r="173" s="1" customFormat="1" ht="15" customHeight="1">
      <c r="B173" s="308"/>
      <c r="C173" s="285" t="s">
        <v>450</v>
      </c>
      <c r="D173" s="285"/>
      <c r="E173" s="285"/>
      <c r="F173" s="307" t="s">
        <v>442</v>
      </c>
      <c r="G173" s="285"/>
      <c r="H173" s="285" t="s">
        <v>509</v>
      </c>
      <c r="I173" s="285" t="s">
        <v>452</v>
      </c>
      <c r="J173" s="285"/>
      <c r="K173" s="329"/>
    </row>
    <row r="174" s="1" customFormat="1" ht="15" customHeight="1">
      <c r="B174" s="308"/>
      <c r="C174" s="285" t="s">
        <v>461</v>
      </c>
      <c r="D174" s="285"/>
      <c r="E174" s="285"/>
      <c r="F174" s="307" t="s">
        <v>448</v>
      </c>
      <c r="G174" s="285"/>
      <c r="H174" s="285" t="s">
        <v>509</v>
      </c>
      <c r="I174" s="285" t="s">
        <v>444</v>
      </c>
      <c r="J174" s="285">
        <v>50</v>
      </c>
      <c r="K174" s="329"/>
    </row>
    <row r="175" s="1" customFormat="1" ht="15" customHeight="1">
      <c r="B175" s="308"/>
      <c r="C175" s="285" t="s">
        <v>469</v>
      </c>
      <c r="D175" s="285"/>
      <c r="E175" s="285"/>
      <c r="F175" s="307" t="s">
        <v>448</v>
      </c>
      <c r="G175" s="285"/>
      <c r="H175" s="285" t="s">
        <v>509</v>
      </c>
      <c r="I175" s="285" t="s">
        <v>444</v>
      </c>
      <c r="J175" s="285">
        <v>50</v>
      </c>
      <c r="K175" s="329"/>
    </row>
    <row r="176" s="1" customFormat="1" ht="15" customHeight="1">
      <c r="B176" s="308"/>
      <c r="C176" s="285" t="s">
        <v>467</v>
      </c>
      <c r="D176" s="285"/>
      <c r="E176" s="285"/>
      <c r="F176" s="307" t="s">
        <v>448</v>
      </c>
      <c r="G176" s="285"/>
      <c r="H176" s="285" t="s">
        <v>509</v>
      </c>
      <c r="I176" s="285" t="s">
        <v>444</v>
      </c>
      <c r="J176" s="285">
        <v>50</v>
      </c>
      <c r="K176" s="329"/>
    </row>
    <row r="177" s="1" customFormat="1" ht="15" customHeight="1">
      <c r="B177" s="308"/>
      <c r="C177" s="285" t="s">
        <v>97</v>
      </c>
      <c r="D177" s="285"/>
      <c r="E177" s="285"/>
      <c r="F177" s="307" t="s">
        <v>442</v>
      </c>
      <c r="G177" s="285"/>
      <c r="H177" s="285" t="s">
        <v>510</v>
      </c>
      <c r="I177" s="285" t="s">
        <v>511</v>
      </c>
      <c r="J177" s="285"/>
      <c r="K177" s="329"/>
    </row>
    <row r="178" s="1" customFormat="1" ht="15" customHeight="1">
      <c r="B178" s="308"/>
      <c r="C178" s="285" t="s">
        <v>58</v>
      </c>
      <c r="D178" s="285"/>
      <c r="E178" s="285"/>
      <c r="F178" s="307" t="s">
        <v>442</v>
      </c>
      <c r="G178" s="285"/>
      <c r="H178" s="285" t="s">
        <v>512</v>
      </c>
      <c r="I178" s="285" t="s">
        <v>513</v>
      </c>
      <c r="J178" s="285">
        <v>1</v>
      </c>
      <c r="K178" s="329"/>
    </row>
    <row r="179" s="1" customFormat="1" ht="15" customHeight="1">
      <c r="B179" s="308"/>
      <c r="C179" s="285" t="s">
        <v>54</v>
      </c>
      <c r="D179" s="285"/>
      <c r="E179" s="285"/>
      <c r="F179" s="307" t="s">
        <v>442</v>
      </c>
      <c r="G179" s="285"/>
      <c r="H179" s="285" t="s">
        <v>514</v>
      </c>
      <c r="I179" s="285" t="s">
        <v>444</v>
      </c>
      <c r="J179" s="285">
        <v>20</v>
      </c>
      <c r="K179" s="329"/>
    </row>
    <row r="180" s="1" customFormat="1" ht="15" customHeight="1">
      <c r="B180" s="308"/>
      <c r="C180" s="285" t="s">
        <v>55</v>
      </c>
      <c r="D180" s="285"/>
      <c r="E180" s="285"/>
      <c r="F180" s="307" t="s">
        <v>442</v>
      </c>
      <c r="G180" s="285"/>
      <c r="H180" s="285" t="s">
        <v>515</v>
      </c>
      <c r="I180" s="285" t="s">
        <v>444</v>
      </c>
      <c r="J180" s="285">
        <v>255</v>
      </c>
      <c r="K180" s="329"/>
    </row>
    <row r="181" s="1" customFormat="1" ht="15" customHeight="1">
      <c r="B181" s="308"/>
      <c r="C181" s="285" t="s">
        <v>98</v>
      </c>
      <c r="D181" s="285"/>
      <c r="E181" s="285"/>
      <c r="F181" s="307" t="s">
        <v>442</v>
      </c>
      <c r="G181" s="285"/>
      <c r="H181" s="285" t="s">
        <v>406</v>
      </c>
      <c r="I181" s="285" t="s">
        <v>444</v>
      </c>
      <c r="J181" s="285">
        <v>10</v>
      </c>
      <c r="K181" s="329"/>
    </row>
    <row r="182" s="1" customFormat="1" ht="15" customHeight="1">
      <c r="B182" s="308"/>
      <c r="C182" s="285" t="s">
        <v>99</v>
      </c>
      <c r="D182" s="285"/>
      <c r="E182" s="285"/>
      <c r="F182" s="307" t="s">
        <v>442</v>
      </c>
      <c r="G182" s="285"/>
      <c r="H182" s="285" t="s">
        <v>516</v>
      </c>
      <c r="I182" s="285" t="s">
        <v>477</v>
      </c>
      <c r="J182" s="285"/>
      <c r="K182" s="329"/>
    </row>
    <row r="183" s="1" customFormat="1" ht="15" customHeight="1">
      <c r="B183" s="308"/>
      <c r="C183" s="285" t="s">
        <v>517</v>
      </c>
      <c r="D183" s="285"/>
      <c r="E183" s="285"/>
      <c r="F183" s="307" t="s">
        <v>442</v>
      </c>
      <c r="G183" s="285"/>
      <c r="H183" s="285" t="s">
        <v>518</v>
      </c>
      <c r="I183" s="285" t="s">
        <v>477</v>
      </c>
      <c r="J183" s="285"/>
      <c r="K183" s="329"/>
    </row>
    <row r="184" s="1" customFormat="1" ht="15" customHeight="1">
      <c r="B184" s="308"/>
      <c r="C184" s="285" t="s">
        <v>506</v>
      </c>
      <c r="D184" s="285"/>
      <c r="E184" s="285"/>
      <c r="F184" s="307" t="s">
        <v>442</v>
      </c>
      <c r="G184" s="285"/>
      <c r="H184" s="285" t="s">
        <v>519</v>
      </c>
      <c r="I184" s="285" t="s">
        <v>477</v>
      </c>
      <c r="J184" s="285"/>
      <c r="K184" s="329"/>
    </row>
    <row r="185" s="1" customFormat="1" ht="15" customHeight="1">
      <c r="B185" s="308"/>
      <c r="C185" s="285" t="s">
        <v>101</v>
      </c>
      <c r="D185" s="285"/>
      <c r="E185" s="285"/>
      <c r="F185" s="307" t="s">
        <v>448</v>
      </c>
      <c r="G185" s="285"/>
      <c r="H185" s="285" t="s">
        <v>520</v>
      </c>
      <c r="I185" s="285" t="s">
        <v>444</v>
      </c>
      <c r="J185" s="285">
        <v>50</v>
      </c>
      <c r="K185" s="329"/>
    </row>
    <row r="186" s="1" customFormat="1" ht="15" customHeight="1">
      <c r="B186" s="308"/>
      <c r="C186" s="285" t="s">
        <v>521</v>
      </c>
      <c r="D186" s="285"/>
      <c r="E186" s="285"/>
      <c r="F186" s="307" t="s">
        <v>448</v>
      </c>
      <c r="G186" s="285"/>
      <c r="H186" s="285" t="s">
        <v>522</v>
      </c>
      <c r="I186" s="285" t="s">
        <v>523</v>
      </c>
      <c r="J186" s="285"/>
      <c r="K186" s="329"/>
    </row>
    <row r="187" s="1" customFormat="1" ht="15" customHeight="1">
      <c r="B187" s="308"/>
      <c r="C187" s="285" t="s">
        <v>524</v>
      </c>
      <c r="D187" s="285"/>
      <c r="E187" s="285"/>
      <c r="F187" s="307" t="s">
        <v>448</v>
      </c>
      <c r="G187" s="285"/>
      <c r="H187" s="285" t="s">
        <v>525</v>
      </c>
      <c r="I187" s="285" t="s">
        <v>523</v>
      </c>
      <c r="J187" s="285"/>
      <c r="K187" s="329"/>
    </row>
    <row r="188" s="1" customFormat="1" ht="15" customHeight="1">
      <c r="B188" s="308"/>
      <c r="C188" s="285" t="s">
        <v>526</v>
      </c>
      <c r="D188" s="285"/>
      <c r="E188" s="285"/>
      <c r="F188" s="307" t="s">
        <v>448</v>
      </c>
      <c r="G188" s="285"/>
      <c r="H188" s="285" t="s">
        <v>527</v>
      </c>
      <c r="I188" s="285" t="s">
        <v>523</v>
      </c>
      <c r="J188" s="285"/>
      <c r="K188" s="329"/>
    </row>
    <row r="189" s="1" customFormat="1" ht="15" customHeight="1">
      <c r="B189" s="308"/>
      <c r="C189" s="341" t="s">
        <v>528</v>
      </c>
      <c r="D189" s="285"/>
      <c r="E189" s="285"/>
      <c r="F189" s="307" t="s">
        <v>448</v>
      </c>
      <c r="G189" s="285"/>
      <c r="H189" s="285" t="s">
        <v>529</v>
      </c>
      <c r="I189" s="285" t="s">
        <v>530</v>
      </c>
      <c r="J189" s="342" t="s">
        <v>531</v>
      </c>
      <c r="K189" s="329"/>
    </row>
    <row r="190" s="1" customFormat="1" ht="15" customHeight="1">
      <c r="B190" s="308"/>
      <c r="C190" s="292" t="s">
        <v>43</v>
      </c>
      <c r="D190" s="285"/>
      <c r="E190" s="285"/>
      <c r="F190" s="307" t="s">
        <v>442</v>
      </c>
      <c r="G190" s="285"/>
      <c r="H190" s="282" t="s">
        <v>532</v>
      </c>
      <c r="I190" s="285" t="s">
        <v>533</v>
      </c>
      <c r="J190" s="285"/>
      <c r="K190" s="329"/>
    </row>
    <row r="191" s="1" customFormat="1" ht="15" customHeight="1">
      <c r="B191" s="308"/>
      <c r="C191" s="292" t="s">
        <v>534</v>
      </c>
      <c r="D191" s="285"/>
      <c r="E191" s="285"/>
      <c r="F191" s="307" t="s">
        <v>442</v>
      </c>
      <c r="G191" s="285"/>
      <c r="H191" s="285" t="s">
        <v>535</v>
      </c>
      <c r="I191" s="285" t="s">
        <v>477</v>
      </c>
      <c r="J191" s="285"/>
      <c r="K191" s="329"/>
    </row>
    <row r="192" s="1" customFormat="1" ht="15" customHeight="1">
      <c r="B192" s="308"/>
      <c r="C192" s="292" t="s">
        <v>536</v>
      </c>
      <c r="D192" s="285"/>
      <c r="E192" s="285"/>
      <c r="F192" s="307" t="s">
        <v>442</v>
      </c>
      <c r="G192" s="285"/>
      <c r="H192" s="285" t="s">
        <v>537</v>
      </c>
      <c r="I192" s="285" t="s">
        <v>477</v>
      </c>
      <c r="J192" s="285"/>
      <c r="K192" s="329"/>
    </row>
    <row r="193" s="1" customFormat="1" ht="15" customHeight="1">
      <c r="B193" s="308"/>
      <c r="C193" s="292" t="s">
        <v>538</v>
      </c>
      <c r="D193" s="285"/>
      <c r="E193" s="285"/>
      <c r="F193" s="307" t="s">
        <v>448</v>
      </c>
      <c r="G193" s="285"/>
      <c r="H193" s="285" t="s">
        <v>539</v>
      </c>
      <c r="I193" s="285" t="s">
        <v>477</v>
      </c>
      <c r="J193" s="285"/>
      <c r="K193" s="329"/>
    </row>
    <row r="194" s="1" customFormat="1" ht="15" customHeight="1">
      <c r="B194" s="335"/>
      <c r="C194" s="343"/>
      <c r="D194" s="317"/>
      <c r="E194" s="317"/>
      <c r="F194" s="317"/>
      <c r="G194" s="317"/>
      <c r="H194" s="317"/>
      <c r="I194" s="317"/>
      <c r="J194" s="317"/>
      <c r="K194" s="336"/>
    </row>
    <row r="195" s="1" customFormat="1" ht="18.75" customHeight="1">
      <c r="B195" s="282"/>
      <c r="C195" s="285"/>
      <c r="D195" s="285"/>
      <c r="E195" s="285"/>
      <c r="F195" s="307"/>
      <c r="G195" s="285"/>
      <c r="H195" s="285"/>
      <c r="I195" s="285"/>
      <c r="J195" s="285"/>
      <c r="K195" s="282"/>
    </row>
    <row r="196" s="1" customFormat="1" ht="18.75" customHeight="1">
      <c r="B196" s="282"/>
      <c r="C196" s="285"/>
      <c r="D196" s="285"/>
      <c r="E196" s="285"/>
      <c r="F196" s="307"/>
      <c r="G196" s="285"/>
      <c r="H196" s="285"/>
      <c r="I196" s="285"/>
      <c r="J196" s="285"/>
      <c r="K196" s="282"/>
    </row>
    <row r="197" s="1" customFormat="1" ht="18.75" customHeight="1">
      <c r="B197" s="293"/>
      <c r="C197" s="293"/>
      <c r="D197" s="293"/>
      <c r="E197" s="293"/>
      <c r="F197" s="293"/>
      <c r="G197" s="293"/>
      <c r="H197" s="293"/>
      <c r="I197" s="293"/>
      <c r="J197" s="293"/>
      <c r="K197" s="293"/>
    </row>
    <row r="198" s="1" customFormat="1" ht="13.5">
      <c r="B198" s="272"/>
      <c r="C198" s="273"/>
      <c r="D198" s="273"/>
      <c r="E198" s="273"/>
      <c r="F198" s="273"/>
      <c r="G198" s="273"/>
      <c r="H198" s="273"/>
      <c r="I198" s="273"/>
      <c r="J198" s="273"/>
      <c r="K198" s="274"/>
    </row>
    <row r="199" s="1" customFormat="1" ht="21">
      <c r="B199" s="275"/>
      <c r="C199" s="276" t="s">
        <v>540</v>
      </c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5.5" customHeight="1">
      <c r="B200" s="275"/>
      <c r="C200" s="344" t="s">
        <v>541</v>
      </c>
      <c r="D200" s="344"/>
      <c r="E200" s="344"/>
      <c r="F200" s="344" t="s">
        <v>542</v>
      </c>
      <c r="G200" s="345"/>
      <c r="H200" s="344" t="s">
        <v>543</v>
      </c>
      <c r="I200" s="344"/>
      <c r="J200" s="344"/>
      <c r="K200" s="277"/>
    </row>
    <row r="201" s="1" customFormat="1" ht="5.25" customHeight="1">
      <c r="B201" s="308"/>
      <c r="C201" s="305"/>
      <c r="D201" s="305"/>
      <c r="E201" s="305"/>
      <c r="F201" s="305"/>
      <c r="G201" s="285"/>
      <c r="H201" s="305"/>
      <c r="I201" s="305"/>
      <c r="J201" s="305"/>
      <c r="K201" s="329"/>
    </row>
    <row r="202" s="1" customFormat="1" ht="15" customHeight="1">
      <c r="B202" s="308"/>
      <c r="C202" s="285" t="s">
        <v>533</v>
      </c>
      <c r="D202" s="285"/>
      <c r="E202" s="285"/>
      <c r="F202" s="307" t="s">
        <v>44</v>
      </c>
      <c r="G202" s="285"/>
      <c r="H202" s="285" t="s">
        <v>544</v>
      </c>
      <c r="I202" s="285"/>
      <c r="J202" s="285"/>
      <c r="K202" s="329"/>
    </row>
    <row r="203" s="1" customFormat="1" ht="15" customHeight="1">
      <c r="B203" s="308"/>
      <c r="C203" s="314"/>
      <c r="D203" s="285"/>
      <c r="E203" s="285"/>
      <c r="F203" s="307" t="s">
        <v>45</v>
      </c>
      <c r="G203" s="285"/>
      <c r="H203" s="285" t="s">
        <v>545</v>
      </c>
      <c r="I203" s="285"/>
      <c r="J203" s="285"/>
      <c r="K203" s="329"/>
    </row>
    <row r="204" s="1" customFormat="1" ht="15" customHeight="1">
      <c r="B204" s="308"/>
      <c r="C204" s="314"/>
      <c r="D204" s="285"/>
      <c r="E204" s="285"/>
      <c r="F204" s="307" t="s">
        <v>48</v>
      </c>
      <c r="G204" s="285"/>
      <c r="H204" s="285" t="s">
        <v>546</v>
      </c>
      <c r="I204" s="285"/>
      <c r="J204" s="285"/>
      <c r="K204" s="329"/>
    </row>
    <row r="205" s="1" customFormat="1" ht="15" customHeight="1">
      <c r="B205" s="308"/>
      <c r="C205" s="285"/>
      <c r="D205" s="285"/>
      <c r="E205" s="285"/>
      <c r="F205" s="307" t="s">
        <v>46</v>
      </c>
      <c r="G205" s="285"/>
      <c r="H205" s="285" t="s">
        <v>547</v>
      </c>
      <c r="I205" s="285"/>
      <c r="J205" s="285"/>
      <c r="K205" s="329"/>
    </row>
    <row r="206" s="1" customFormat="1" ht="15" customHeight="1">
      <c r="B206" s="308"/>
      <c r="C206" s="285"/>
      <c r="D206" s="285"/>
      <c r="E206" s="285"/>
      <c r="F206" s="307" t="s">
        <v>47</v>
      </c>
      <c r="G206" s="285"/>
      <c r="H206" s="285" t="s">
        <v>548</v>
      </c>
      <c r="I206" s="285"/>
      <c r="J206" s="285"/>
      <c r="K206" s="329"/>
    </row>
    <row r="207" s="1" customFormat="1" ht="15" customHeight="1">
      <c r="B207" s="308"/>
      <c r="C207" s="285"/>
      <c r="D207" s="285"/>
      <c r="E207" s="285"/>
      <c r="F207" s="307"/>
      <c r="G207" s="285"/>
      <c r="H207" s="285"/>
      <c r="I207" s="285"/>
      <c r="J207" s="285"/>
      <c r="K207" s="329"/>
    </row>
    <row r="208" s="1" customFormat="1" ht="15" customHeight="1">
      <c r="B208" s="308"/>
      <c r="C208" s="285" t="s">
        <v>489</v>
      </c>
      <c r="D208" s="285"/>
      <c r="E208" s="285"/>
      <c r="F208" s="307" t="s">
        <v>80</v>
      </c>
      <c r="G208" s="285"/>
      <c r="H208" s="285" t="s">
        <v>549</v>
      </c>
      <c r="I208" s="285"/>
      <c r="J208" s="285"/>
      <c r="K208" s="329"/>
    </row>
    <row r="209" s="1" customFormat="1" ht="15" customHeight="1">
      <c r="B209" s="308"/>
      <c r="C209" s="314"/>
      <c r="D209" s="285"/>
      <c r="E209" s="285"/>
      <c r="F209" s="307" t="s">
        <v>384</v>
      </c>
      <c r="G209" s="285"/>
      <c r="H209" s="285" t="s">
        <v>385</v>
      </c>
      <c r="I209" s="285"/>
      <c r="J209" s="285"/>
      <c r="K209" s="329"/>
    </row>
    <row r="210" s="1" customFormat="1" ht="15" customHeight="1">
      <c r="B210" s="308"/>
      <c r="C210" s="285"/>
      <c r="D210" s="285"/>
      <c r="E210" s="285"/>
      <c r="F210" s="307" t="s">
        <v>382</v>
      </c>
      <c r="G210" s="285"/>
      <c r="H210" s="285" t="s">
        <v>550</v>
      </c>
      <c r="I210" s="285"/>
      <c r="J210" s="285"/>
      <c r="K210" s="329"/>
    </row>
    <row r="211" s="1" customFormat="1" ht="15" customHeight="1">
      <c r="B211" s="346"/>
      <c r="C211" s="314"/>
      <c r="D211" s="314"/>
      <c r="E211" s="314"/>
      <c r="F211" s="307" t="s">
        <v>386</v>
      </c>
      <c r="G211" s="292"/>
      <c r="H211" s="333" t="s">
        <v>387</v>
      </c>
      <c r="I211" s="333"/>
      <c r="J211" s="333"/>
      <c r="K211" s="347"/>
    </row>
    <row r="212" s="1" customFormat="1" ht="15" customHeight="1">
      <c r="B212" s="346"/>
      <c r="C212" s="314"/>
      <c r="D212" s="314"/>
      <c r="E212" s="314"/>
      <c r="F212" s="307" t="s">
        <v>388</v>
      </c>
      <c r="G212" s="292"/>
      <c r="H212" s="333" t="s">
        <v>365</v>
      </c>
      <c r="I212" s="333"/>
      <c r="J212" s="333"/>
      <c r="K212" s="347"/>
    </row>
    <row r="213" s="1" customFormat="1" ht="15" customHeight="1">
      <c r="B213" s="346"/>
      <c r="C213" s="314"/>
      <c r="D213" s="314"/>
      <c r="E213" s="314"/>
      <c r="F213" s="348"/>
      <c r="G213" s="292"/>
      <c r="H213" s="349"/>
      <c r="I213" s="349"/>
      <c r="J213" s="349"/>
      <c r="K213" s="347"/>
    </row>
    <row r="214" s="1" customFormat="1" ht="15" customHeight="1">
      <c r="B214" s="346"/>
      <c r="C214" s="285" t="s">
        <v>513</v>
      </c>
      <c r="D214" s="314"/>
      <c r="E214" s="314"/>
      <c r="F214" s="307">
        <v>1</v>
      </c>
      <c r="G214" s="292"/>
      <c r="H214" s="333" t="s">
        <v>551</v>
      </c>
      <c r="I214" s="333"/>
      <c r="J214" s="333"/>
      <c r="K214" s="347"/>
    </row>
    <row r="215" s="1" customFormat="1" ht="15" customHeight="1">
      <c r="B215" s="346"/>
      <c r="C215" s="314"/>
      <c r="D215" s="314"/>
      <c r="E215" s="314"/>
      <c r="F215" s="307">
        <v>2</v>
      </c>
      <c r="G215" s="292"/>
      <c r="H215" s="333" t="s">
        <v>552</v>
      </c>
      <c r="I215" s="333"/>
      <c r="J215" s="333"/>
      <c r="K215" s="347"/>
    </row>
    <row r="216" s="1" customFormat="1" ht="15" customHeight="1">
      <c r="B216" s="346"/>
      <c r="C216" s="314"/>
      <c r="D216" s="314"/>
      <c r="E216" s="314"/>
      <c r="F216" s="307">
        <v>3</v>
      </c>
      <c r="G216" s="292"/>
      <c r="H216" s="333" t="s">
        <v>553</v>
      </c>
      <c r="I216" s="333"/>
      <c r="J216" s="333"/>
      <c r="K216" s="347"/>
    </row>
    <row r="217" s="1" customFormat="1" ht="15" customHeight="1">
      <c r="B217" s="346"/>
      <c r="C217" s="314"/>
      <c r="D217" s="314"/>
      <c r="E217" s="314"/>
      <c r="F217" s="307">
        <v>4</v>
      </c>
      <c r="G217" s="292"/>
      <c r="H217" s="333" t="s">
        <v>554</v>
      </c>
      <c r="I217" s="333"/>
      <c r="J217" s="333"/>
      <c r="K217" s="347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Vlastouvka\Eva</dc:creator>
  <cp:lastModifiedBy>Vlastouvka\Eva</cp:lastModifiedBy>
  <dcterms:created xsi:type="dcterms:W3CDTF">2020-04-23T20:55:41Z</dcterms:created>
  <dcterms:modified xsi:type="dcterms:W3CDTF">2020-04-23T20:55:49Z</dcterms:modified>
</cp:coreProperties>
</file>