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kapitulace" sheetId="1" r:id="rId1"/>
    <sheet name="Soupis položek" sheetId="2" r:id="rId2"/>
    <sheet name="Rekapitulace R1" sheetId="3" r:id="rId3"/>
    <sheet name="Soupis položek R1" sheetId="4" r:id="rId4"/>
    <sheet name="Rekapitulace R3" sheetId="5" r:id="rId5"/>
    <sheet name="Soupis položek R3" sheetId="6" r:id="rId6"/>
  </sheets>
  <definedNames>
    <definedName name="_xlnm.Print_Titles" localSheetId="1">'Soupis položek'!$9:$9</definedName>
    <definedName name="Excel_BuiltIn_Print_Titles" localSheetId="1">'Soupis položek'!$9:$9</definedName>
    <definedName name="Excel_BuiltIn_Print_Area" localSheetId="2">'Rekapitulace R1'!$A:$F</definedName>
    <definedName name="Excel_BuiltIn_Print_Titles" localSheetId="3">'Soupis položek R1'!$12:$12</definedName>
    <definedName name="Excel_BuiltIn_Print_Area" localSheetId="4">'Rekapitulace R3'!$A:$F</definedName>
    <definedName name="Excel_BuiltIn_Print_Titles" localSheetId="5">'Soupis položek R3'!$12:$12</definedName>
  </definedNames>
  <calcPr fullCalcOnLoad="1" fullPrecision="0"/>
</workbook>
</file>

<file path=xl/sharedStrings.xml><?xml version="1.0" encoding="utf-8"?>
<sst xmlns="http://schemas.openxmlformats.org/spreadsheetml/2006/main" count="732" uniqueCount="154">
  <si>
    <t>ozn.stavby: 2020/001/J</t>
  </si>
  <si>
    <t>název akce: Město Vrchlabí</t>
  </si>
  <si>
    <t>objekt: Stavební úpravy bytových jednotek č.1 a 3</t>
  </si>
  <si>
    <t>v objektu č.p. 407 v ul. Vančurova, Vrchlabí</t>
  </si>
  <si>
    <t>- elektroinstalace</t>
  </si>
  <si>
    <t>Rekapitulace ceny</t>
  </si>
  <si>
    <t>p.č.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</si>
  <si>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</si>
  <si>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</si>
  <si>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</si>
  <si>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</si>
  <si>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</si>
  <si>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</si>
  <si>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</si>
  <si>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</si>
  <si>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</si>
  <si>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elektromontáže</t>
  </si>
  <si>
    <t>demontáže</t>
  </si>
  <si>
    <t>PPV pro elektromontáže</t>
  </si>
  <si>
    <t>dodávky celkem</t>
  </si>
  <si>
    <t>materiál+výkony celkem</t>
  </si>
  <si>
    <t>ostatní náklady</t>
  </si>
  <si>
    <t>NÁKLADY hl.III celkem</t>
  </si>
  <si>
    <t>zařízení staveniště</t>
  </si>
  <si>
    <t>NÁKLADY hl.VI celkem</t>
  </si>
  <si>
    <t>kompletační činnost</t>
  </si>
  <si>
    <t>revize</t>
  </si>
  <si>
    <t>komplexní zkoušky</t>
  </si>
  <si>
    <t>dokumentace skutečného provedení</t>
  </si>
  <si>
    <t>NÁKLADY hl.XI celkem</t>
  </si>
  <si>
    <t>cena bez DPH</t>
  </si>
  <si>
    <t>DPH základní sazba</t>
  </si>
  <si>
    <t>CENA vč.DPH (Kč)</t>
  </si>
  <si>
    <t>Datum: 10.01.2020</t>
  </si>
  <si>
    <t xml:space="preserve">Vypracoval: 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</si>
  <si>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</si>
  <si>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</si>
  <si>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</si>
  <si>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</si>
  <si>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</si>
  <si>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</si>
  <si>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</si>
  <si>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</si>
  <si>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</si>
  <si>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</si>
  <si>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</si>
  <si>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</si>
  <si>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kap.</t>
  </si>
  <si>
    <t>Dodávky zařízení</t>
  </si>
  <si>
    <t>byt 1</t>
  </si>
  <si>
    <t>A</t>
  </si>
  <si>
    <t>DE</t>
  </si>
  <si>
    <t>rozvaděč                       ozn.R1</t>
  </si>
  <si>
    <t>ks</t>
  </si>
  <si>
    <t>S</t>
  </si>
  <si>
    <t>*</t>
  </si>
  <si>
    <t xml:space="preserve">                                        dílčí součet </t>
  </si>
  <si>
    <t>byt 3</t>
  </si>
  <si>
    <t>B</t>
  </si>
  <si>
    <t>rozvaděč                       ozn.R3</t>
  </si>
  <si>
    <t>spol. prostory</t>
  </si>
  <si>
    <t>C</t>
  </si>
  <si>
    <t>rozvaděč RE4+4</t>
  </si>
  <si>
    <t>součet</t>
  </si>
  <si>
    <t>Materiál elektromontážní</t>
  </si>
  <si>
    <t>ME</t>
  </si>
  <si>
    <t>kabel CYKY 5x6</t>
  </si>
  <si>
    <t>m</t>
  </si>
  <si>
    <t>kabel CYKY 5x1,5</t>
  </si>
  <si>
    <t>kabel CYKY 3x1,5</t>
  </si>
  <si>
    <t>kabel CYKY 3x2,5</t>
  </si>
  <si>
    <t>vodič CY 6  /H07V-U/</t>
  </si>
  <si>
    <t>vodič CY 4  /H07V-U/</t>
  </si>
  <si>
    <t>krabice univerzální/přístrojová KU68-1901</t>
  </si>
  <si>
    <t>SESTAVA  spínač 1pól Tango 10A/250Vstř řaz.1</t>
  </si>
  <si>
    <t>spínač/strojek 10A/250Vstř 3558-A01340 řaz. 1,1So</t>
  </si>
  <si>
    <t>kryt spínače 1-duchý 3558A-A651 pro ř.1,6,7,1/0</t>
  </si>
  <si>
    <t>rámeček pro 1 přístroj Tango 3901A-B10</t>
  </si>
  <si>
    <t>SESTAVA  přepínač sériový Tango 10A/250Vstř řaz.5</t>
  </si>
  <si>
    <t>přepínač/strojek 10A/250Vstř 3558-A05340 řazení 5</t>
  </si>
  <si>
    <t>kryt spínače dělený 3558A-A652 pro ř.5,6+6,1/0+1/0</t>
  </si>
  <si>
    <t>SESTAVA  přepín střídavý Tango 10A/250Vstř řaz.6</t>
  </si>
  <si>
    <t>přepínač/strojek 10A/250Vstř 3558-A06340 řaz.6,6So</t>
  </si>
  <si>
    <t>SESTAVA  přepínač křížový Tango 10A/250Vstř ř.7</t>
  </si>
  <si>
    <t>přepínač/strojek 10A/250Vstř 3558-A07340 řaz.7,7So</t>
  </si>
  <si>
    <t>objímka  E 27</t>
  </si>
  <si>
    <t>žárovka 100W</t>
  </si>
  <si>
    <t>VENTILÁTOR AOL 100T</t>
  </si>
  <si>
    <t>hlásič kouře</t>
  </si>
  <si>
    <t>zásuvka 16A/250Vstř Tango 5518A-A2359 clonky</t>
  </si>
  <si>
    <t>2-zásuvka 16A/250Vstř Tango 5512A-2359 clonky</t>
  </si>
  <si>
    <t>hmoždinka plastová HM8/8x40mm</t>
  </si>
  <si>
    <t>lišta vkládací LV 24x22</t>
  </si>
  <si>
    <t>krabicová rozvodka na povrch</t>
  </si>
  <si>
    <t>MO SVÍTIDLO NOUZ LED SAFELITE SL2MNM65D3C3A 2,4W</t>
  </si>
  <si>
    <t>Svítidlo AURA 2 1x 26W G24q-3 EP IP43</t>
  </si>
  <si>
    <t>spínač 10A/250Vstř 3553-01929 Praktik IP44 řaz.1</t>
  </si>
  <si>
    <t>zásuvka 16A/250Vstř Praktik 5518-2969/IP44(plast)</t>
  </si>
  <si>
    <t>Elektromontáže</t>
  </si>
  <si>
    <t>kabel Cu(-CYKY) pod omítkou do 5x6</t>
  </si>
  <si>
    <t>kabel Cu(-CYKY) pod omítkou do 2x4/3x2,5/5x1,5</t>
  </si>
  <si>
    <t>ukončení kabelu do 5x6</t>
  </si>
  <si>
    <t>ukončení kabelu do 3x4</t>
  </si>
  <si>
    <t>vodič Cu(-CY) pod omítkou do 1x16</t>
  </si>
  <si>
    <t>ukončení na svorkovnici vodič do 16mm2</t>
  </si>
  <si>
    <t>krabice přístrojová bez zapojení</t>
  </si>
  <si>
    <t>spínač zapuštěný vč.zapojení 1pólový/řazení 1</t>
  </si>
  <si>
    <t>přepínač zapuštěný vč.zapojení sériový/řazení 5-5A</t>
  </si>
  <si>
    <t>přepínač zapuštěný vč.zapojení střídavý/řazení 6</t>
  </si>
  <si>
    <t>přepínač zapuštěný vč.zapojení křížový/řazení 7</t>
  </si>
  <si>
    <t>objímka se žárovkou vč.zapojení</t>
  </si>
  <si>
    <t>montáž ventilátoru/stáv konstr bez zapoj/do 1,5kW</t>
  </si>
  <si>
    <t>zásuvka domovní zapuštěná vč.zapojení průběžně</t>
  </si>
  <si>
    <t>rozvodnice do hmotnosti 20kg</t>
  </si>
  <si>
    <t>osazení do cihly hmoždinky HM8</t>
  </si>
  <si>
    <t>lišta vkládací úplná pevně uložená do š.40mm</t>
  </si>
  <si>
    <t>krabicová rozvodka vč.ukonč.a zapojení</t>
  </si>
  <si>
    <t>svítidlo nouzové</t>
  </si>
  <si>
    <t>svítidlo LED bytové stropní</t>
  </si>
  <si>
    <t>spínač nástěnný od IP.2 vč.zapojení 1pólový/ř.1</t>
  </si>
  <si>
    <t>zásuvka nástěnná od IP.2 vč.zapojení 2P+Z</t>
  </si>
  <si>
    <t>rozvodnice do hmotnosti 50kg /RE4+4/</t>
  </si>
  <si>
    <t>kpl.</t>
  </si>
  <si>
    <t>Demontáže</t>
  </si>
  <si>
    <t>demontáž stáv. elektroinstalace    /dmtž</t>
  </si>
  <si>
    <t>Ostatní náklady</t>
  </si>
  <si>
    <t>poplatek za recyklaci svítidla do 50cm</t>
  </si>
  <si>
    <t>průrazy, sekání, pomocné zednické práce</t>
  </si>
  <si>
    <t>přemístění elektroměrů,zajištění smluv s obchod.</t>
  </si>
  <si>
    <t>označení rozvaděče: R1</t>
  </si>
  <si>
    <t>popis rozvaděče: rozvaděč</t>
  </si>
  <si>
    <t xml:space="preserve">Rekapitulace rozvaděče </t>
  </si>
  <si>
    <t>Materiál nosný</t>
  </si>
  <si>
    <t>podružný (%)</t>
  </si>
  <si>
    <t>Materiál celkem</t>
  </si>
  <si>
    <t>Výroba rozvaděče (Nh)</t>
  </si>
  <si>
    <t>Zkoušky</t>
  </si>
  <si>
    <t>Průvodní dokumentace</t>
  </si>
  <si>
    <t>Cena za 1 ks</t>
  </si>
  <si>
    <t>počet (ks)</t>
  </si>
  <si>
    <t>Cena bez DPH celkem</t>
  </si>
  <si>
    <t>DPH základní sazba(%)</t>
  </si>
  <si>
    <t>Cena vč.DPH</t>
  </si>
  <si>
    <t>cena/mj.</t>
  </si>
  <si>
    <t>Rozpis rozvaděče R1</t>
  </si>
  <si>
    <t>skříň plast do63A 2x12M/IP41 nást plnáDv   VS212PD</t>
  </si>
  <si>
    <t>proud chránič 4pol LFE-40-4-030AC 6kA</t>
  </si>
  <si>
    <t>jistič LTE-16B-1 1pól/ch.B/ 16A/6kA</t>
  </si>
  <si>
    <t>jistič LTE-10B-1 1pól/ch.B/ 10A/6kA</t>
  </si>
  <si>
    <t>FLP-12,5 V/4  SPD typ1 a typ2 svodič bleskových pr</t>
  </si>
  <si>
    <t>vodič CYA 4  /H07V-K/</t>
  </si>
  <si>
    <t>sběrnice hřebenová S3L-160-10mm2 3x3vývod kolíky</t>
  </si>
  <si>
    <t>označení rozvaděče: R3</t>
  </si>
  <si>
    <t>Rozpis rozvaděče R3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</si>
</sst>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"/>
    <numFmt numFmtId="166" formatCode="#\ ###\ ##0;#\ ###\ ##0;;"/>
    <numFmt numFmtId="167" formatCode="##\ ###\ ##0;##\ ###\ ##0;;"/>
    <numFmt numFmtId="168" formatCode="@"/>
    <numFmt numFmtId="169" formatCode="000000000"/>
    <numFmt numFmtId="170" formatCode="#\ ###\ ###"/>
    <numFmt numFmtId="171" formatCode="0.000;0.000;;"/>
    <numFmt numFmtId="172" formatCode="0.00;0.00;;"/>
    <numFmt numFmtId="173" formatCode="#\ ###\ ##0.00"/>
    <numFmt numFmtId="174" formatCode="#\ ###\ ##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 CE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1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1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2" borderId="1" xfId="0" applyFont="1" applyFill="1" applyBorder="1" applyAlignment="1">
      <alignment vertical="center"/>
    </xf>
    <xf numFmtId="164" fontId="5" fillId="2" borderId="2" xfId="0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166" fontId="5" fillId="2" borderId="2" xfId="0" applyNumberFormat="1" applyFont="1" applyFill="1" applyBorder="1" applyAlignment="1">
      <alignment vertical="center"/>
    </xf>
    <xf numFmtId="167" fontId="5" fillId="2" borderId="3" xfId="0" applyNumberFormat="1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3" fillId="0" borderId="4" xfId="0" applyFont="1" applyBorder="1" applyAlignment="1">
      <alignment horizontal="right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/>
    </xf>
    <xf numFmtId="168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6" fontId="3" fillId="0" borderId="9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4" fontId="3" fillId="0" borderId="11" xfId="0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164" fontId="3" fillId="2" borderId="1" xfId="0" applyFont="1" applyFill="1" applyBorder="1" applyAlignment="1">
      <alignment/>
    </xf>
    <xf numFmtId="168" fontId="3" fillId="2" borderId="2" xfId="0" applyNumberFormat="1" applyFont="1" applyFill="1" applyBorder="1" applyAlignment="1">
      <alignment/>
    </xf>
    <xf numFmtId="165" fontId="3" fillId="2" borderId="2" xfId="0" applyNumberFormat="1" applyFont="1" applyFill="1" applyBorder="1" applyAlignment="1">
      <alignment/>
    </xf>
    <xf numFmtId="166" fontId="3" fillId="2" borderId="2" xfId="0" applyNumberFormat="1" applyFont="1" applyFill="1" applyBorder="1" applyAlignment="1">
      <alignment/>
    </xf>
    <xf numFmtId="167" fontId="3" fillId="2" borderId="3" xfId="0" applyNumberFormat="1" applyFont="1" applyFill="1" applyBorder="1" applyAlignment="1">
      <alignment/>
    </xf>
    <xf numFmtId="164" fontId="3" fillId="0" borderId="15" xfId="0" applyFont="1" applyBorder="1" applyAlignment="1">
      <alignment/>
    </xf>
    <xf numFmtId="168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6" fontId="3" fillId="0" borderId="17" xfId="0" applyNumberFormat="1" applyFont="1" applyBorder="1" applyAlignment="1">
      <alignment/>
    </xf>
    <xf numFmtId="167" fontId="3" fillId="0" borderId="18" xfId="0" applyNumberFormat="1" applyFont="1" applyBorder="1" applyAlignment="1">
      <alignment/>
    </xf>
    <xf numFmtId="164" fontId="4" fillId="0" borderId="19" xfId="0" applyFont="1" applyBorder="1" applyAlignment="1">
      <alignment/>
    </xf>
    <xf numFmtId="168" fontId="4" fillId="0" borderId="20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166" fontId="4" fillId="0" borderId="20" xfId="0" applyNumberFormat="1" applyFont="1" applyBorder="1" applyAlignment="1">
      <alignment/>
    </xf>
    <xf numFmtId="167" fontId="4" fillId="0" borderId="21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2" borderId="0" xfId="0" applyFont="1" applyFill="1" applyAlignment="1">
      <alignment vertical="center"/>
    </xf>
    <xf numFmtId="164" fontId="5" fillId="2" borderId="0" xfId="0" applyFont="1" applyFill="1" applyAlignment="1">
      <alignment horizontal="center" vertical="center"/>
    </xf>
    <xf numFmtId="164" fontId="2" fillId="0" borderId="22" xfId="0" applyFont="1" applyBorder="1" applyAlignment="1">
      <alignment/>
    </xf>
    <xf numFmtId="169" fontId="2" fillId="0" borderId="5" xfId="0" applyNumberFormat="1" applyFont="1" applyBorder="1" applyAlignment="1">
      <alignment/>
    </xf>
    <xf numFmtId="164" fontId="2" fillId="0" borderId="5" xfId="0" applyFont="1" applyBorder="1" applyAlignment="1">
      <alignment/>
    </xf>
    <xf numFmtId="165" fontId="2" fillId="0" borderId="5" xfId="0" applyNumberFormat="1" applyFont="1" applyBorder="1" applyAlignment="1">
      <alignment/>
    </xf>
    <xf numFmtId="170" fontId="2" fillId="0" borderId="23" xfId="0" applyNumberFormat="1" applyFont="1" applyBorder="1" applyAlignment="1">
      <alignment/>
    </xf>
    <xf numFmtId="171" fontId="2" fillId="0" borderId="5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64" fontId="2" fillId="0" borderId="5" xfId="0" applyFont="1" applyBorder="1" applyAlignment="1">
      <alignment horizontal="center"/>
    </xf>
    <xf numFmtId="164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2" fontId="4" fillId="0" borderId="24" xfId="0" applyNumberFormat="1" applyFont="1" applyBorder="1" applyAlignment="1">
      <alignment/>
    </xf>
    <xf numFmtId="164" fontId="2" fillId="0" borderId="25" xfId="0" applyFont="1" applyBorder="1" applyAlignment="1">
      <alignment/>
    </xf>
    <xf numFmtId="169" fontId="2" fillId="0" borderId="9" xfId="0" applyNumberFormat="1" applyFont="1" applyBorder="1" applyAlignment="1">
      <alignment/>
    </xf>
    <xf numFmtId="164" fontId="6" fillId="0" borderId="9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9" xfId="0" applyNumberFormat="1" applyFont="1" applyBorder="1" applyAlignment="1">
      <alignment/>
    </xf>
    <xf numFmtId="170" fontId="2" fillId="0" borderId="26" xfId="0" applyNumberFormat="1" applyFont="1" applyBorder="1" applyAlignment="1">
      <alignment/>
    </xf>
    <xf numFmtId="171" fontId="2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64" fontId="2" fillId="0" borderId="9" xfId="0" applyFont="1" applyBorder="1" applyAlignment="1">
      <alignment horizontal="center"/>
    </xf>
    <xf numFmtId="168" fontId="2" fillId="0" borderId="9" xfId="0" applyNumberFormat="1" applyFont="1" applyBorder="1" applyAlignment="1">
      <alignment/>
    </xf>
    <xf numFmtId="168" fontId="2" fillId="0" borderId="9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8" fontId="6" fillId="0" borderId="9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164" fontId="2" fillId="0" borderId="27" xfId="0" applyFont="1" applyBorder="1" applyAlignment="1">
      <alignment/>
    </xf>
    <xf numFmtId="169" fontId="2" fillId="0" borderId="28" xfId="0" applyNumberFormat="1" applyFont="1" applyBorder="1" applyAlignment="1">
      <alignment/>
    </xf>
    <xf numFmtId="168" fontId="6" fillId="0" borderId="28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165" fontId="6" fillId="0" borderId="28" xfId="0" applyNumberFormat="1" applyFont="1" applyBorder="1" applyAlignment="1">
      <alignment/>
    </xf>
    <xf numFmtId="170" fontId="2" fillId="0" borderId="29" xfId="0" applyNumberFormat="1" applyFont="1" applyBorder="1" applyAlignment="1">
      <alignment/>
    </xf>
    <xf numFmtId="171" fontId="2" fillId="0" borderId="28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168" fontId="2" fillId="0" borderId="28" xfId="0" applyNumberFormat="1" applyFont="1" applyBorder="1" applyAlignment="1">
      <alignment horizontal="center"/>
    </xf>
    <xf numFmtId="164" fontId="6" fillId="2" borderId="0" xfId="0" applyFont="1" applyFill="1" applyBorder="1" applyAlignment="1">
      <alignment/>
    </xf>
    <xf numFmtId="169" fontId="6" fillId="2" borderId="0" xfId="0" applyNumberFormat="1" applyFont="1" applyFill="1" applyBorder="1" applyAlignment="1">
      <alignment/>
    </xf>
    <xf numFmtId="168" fontId="6" fillId="2" borderId="0" xfId="0" applyNumberFormat="1" applyFon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170" fontId="6" fillId="2" borderId="0" xfId="0" applyNumberFormat="1" applyFont="1" applyFill="1" applyBorder="1" applyAlignment="1">
      <alignment/>
    </xf>
    <xf numFmtId="171" fontId="6" fillId="2" borderId="0" xfId="0" applyNumberFormat="1" applyFont="1" applyFill="1" applyBorder="1" applyAlignment="1">
      <alignment/>
    </xf>
    <xf numFmtId="172" fontId="6" fillId="2" borderId="24" xfId="0" applyNumberFormat="1" applyFont="1" applyFill="1" applyBorder="1" applyAlignment="1">
      <alignment/>
    </xf>
    <xf numFmtId="168" fontId="6" fillId="2" borderId="0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4" fillId="0" borderId="16" xfId="0" applyFont="1" applyBorder="1" applyAlignment="1">
      <alignment/>
    </xf>
    <xf numFmtId="169" fontId="4" fillId="0" borderId="16" xfId="0" applyNumberFormat="1" applyFont="1" applyBorder="1" applyAlignment="1">
      <alignment/>
    </xf>
    <xf numFmtId="168" fontId="4" fillId="0" borderId="16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70" fontId="4" fillId="0" borderId="16" xfId="0" applyNumberFormat="1" applyFont="1" applyBorder="1" applyAlignment="1">
      <alignment/>
    </xf>
    <xf numFmtId="171" fontId="4" fillId="0" borderId="16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168" fontId="4" fillId="0" borderId="16" xfId="0" applyNumberFormat="1" applyFont="1" applyBorder="1" applyAlignment="1">
      <alignment horizontal="center"/>
    </xf>
    <xf numFmtId="168" fontId="4" fillId="0" borderId="0" xfId="0" applyNumberFormat="1" applyFont="1" applyAlignment="1">
      <alignment/>
    </xf>
    <xf numFmtId="164" fontId="6" fillId="2" borderId="32" xfId="0" applyFont="1" applyFill="1" applyBorder="1" applyAlignment="1">
      <alignment/>
    </xf>
    <xf numFmtId="169" fontId="6" fillId="2" borderId="32" xfId="0" applyNumberFormat="1" applyFont="1" applyFill="1" applyBorder="1" applyAlignment="1">
      <alignment/>
    </xf>
    <xf numFmtId="165" fontId="6" fillId="2" borderId="32" xfId="0" applyNumberFormat="1" applyFont="1" applyFill="1" applyBorder="1" applyAlignment="1">
      <alignment/>
    </xf>
    <xf numFmtId="170" fontId="6" fillId="2" borderId="32" xfId="0" applyNumberFormat="1" applyFont="1" applyFill="1" applyBorder="1" applyAlignment="1">
      <alignment/>
    </xf>
    <xf numFmtId="171" fontId="6" fillId="2" borderId="32" xfId="0" applyNumberFormat="1" applyFont="1" applyFill="1" applyBorder="1" applyAlignment="1">
      <alignment/>
    </xf>
    <xf numFmtId="172" fontId="6" fillId="2" borderId="33" xfId="0" applyNumberFormat="1" applyFont="1" applyFill="1" applyBorder="1" applyAlignment="1">
      <alignment/>
    </xf>
    <xf numFmtId="164" fontId="6" fillId="2" borderId="0" xfId="0" applyFont="1" applyFill="1" applyAlignment="1">
      <alignment horizontal="center"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70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3" fontId="5" fillId="2" borderId="2" xfId="0" applyNumberFormat="1" applyFont="1" applyFill="1" applyBorder="1" applyAlignment="1">
      <alignment vertical="center"/>
    </xf>
    <xf numFmtId="170" fontId="5" fillId="2" borderId="2" xfId="0" applyNumberFormat="1" applyFont="1" applyFill="1" applyBorder="1" applyAlignment="1">
      <alignment vertical="center"/>
    </xf>
    <xf numFmtId="174" fontId="5" fillId="2" borderId="3" xfId="0" applyNumberFormat="1" applyFont="1" applyFill="1" applyBorder="1" applyAlignment="1">
      <alignment vertical="center"/>
    </xf>
    <xf numFmtId="164" fontId="7" fillId="0" borderId="4" xfId="0" applyFont="1" applyBorder="1" applyAlignment="1">
      <alignment horizontal="right"/>
    </xf>
    <xf numFmtId="164" fontId="7" fillId="0" borderId="20" xfId="0" applyFont="1" applyBorder="1" applyAlignment="1">
      <alignment horizontal="right"/>
    </xf>
    <xf numFmtId="173" fontId="7" fillId="0" borderId="5" xfId="0" applyNumberFormat="1" applyFont="1" applyBorder="1" applyAlignment="1">
      <alignment horizontal="right"/>
    </xf>
    <xf numFmtId="170" fontId="7" fillId="0" borderId="5" xfId="0" applyNumberFormat="1" applyFont="1" applyBorder="1" applyAlignment="1">
      <alignment horizontal="right"/>
    </xf>
    <xf numFmtId="174" fontId="7" fillId="0" borderId="6" xfId="0" applyNumberFormat="1" applyFont="1" applyBorder="1" applyAlignment="1">
      <alignment horizontal="right"/>
    </xf>
    <xf numFmtId="164" fontId="7" fillId="0" borderId="7" xfId="0" applyFont="1" applyBorder="1" applyAlignment="1">
      <alignment/>
    </xf>
    <xf numFmtId="168" fontId="7" fillId="0" borderId="8" xfId="0" applyNumberFormat="1" applyFont="1" applyBorder="1" applyAlignment="1">
      <alignment/>
    </xf>
    <xf numFmtId="173" fontId="7" fillId="0" borderId="9" xfId="0" applyNumberFormat="1" applyFont="1" applyBorder="1" applyAlignment="1">
      <alignment/>
    </xf>
    <xf numFmtId="170" fontId="7" fillId="0" borderId="9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64" fontId="7" fillId="2" borderId="1" xfId="0" applyFont="1" applyFill="1" applyBorder="1" applyAlignment="1">
      <alignment/>
    </xf>
    <xf numFmtId="168" fontId="7" fillId="2" borderId="2" xfId="0" applyNumberFormat="1" applyFont="1" applyFill="1" applyBorder="1" applyAlignment="1">
      <alignment/>
    </xf>
    <xf numFmtId="173" fontId="7" fillId="2" borderId="2" xfId="0" applyNumberFormat="1" applyFont="1" applyFill="1" applyBorder="1" applyAlignment="1">
      <alignment/>
    </xf>
    <xf numFmtId="170" fontId="7" fillId="2" borderId="2" xfId="0" applyNumberFormat="1" applyFont="1" applyFill="1" applyBorder="1" applyAlignment="1">
      <alignment/>
    </xf>
    <xf numFmtId="174" fontId="7" fillId="2" borderId="3" xfId="0" applyNumberFormat="1" applyFont="1" applyFill="1" applyBorder="1" applyAlignment="1">
      <alignment/>
    </xf>
    <xf numFmtId="164" fontId="7" fillId="0" borderId="15" xfId="0" applyFont="1" applyBorder="1" applyAlignment="1">
      <alignment/>
    </xf>
    <xf numFmtId="168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0" fontId="7" fillId="0" borderId="17" xfId="0" applyNumberFormat="1" applyFont="1" applyBorder="1" applyAlignment="1">
      <alignment/>
    </xf>
    <xf numFmtId="174" fontId="7" fillId="0" borderId="18" xfId="0" applyNumberFormat="1" applyFont="1" applyBorder="1" applyAlignment="1">
      <alignment/>
    </xf>
    <xf numFmtId="164" fontId="8" fillId="0" borderId="19" xfId="0" applyFont="1" applyBorder="1" applyAlignment="1">
      <alignment/>
    </xf>
    <xf numFmtId="168" fontId="8" fillId="0" borderId="20" xfId="0" applyNumberFormat="1" applyFont="1" applyBorder="1" applyAlignment="1">
      <alignment/>
    </xf>
    <xf numFmtId="173" fontId="8" fillId="0" borderId="20" xfId="0" applyNumberFormat="1" applyFont="1" applyBorder="1" applyAlignment="1">
      <alignment/>
    </xf>
    <xf numFmtId="170" fontId="8" fillId="0" borderId="20" xfId="0" applyNumberFormat="1" applyFont="1" applyBorder="1" applyAlignment="1">
      <alignment/>
    </xf>
    <xf numFmtId="174" fontId="8" fillId="0" borderId="21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164" fontId="4" fillId="0" borderId="2" xfId="0" applyFont="1" applyBorder="1" applyAlignment="1">
      <alignment/>
    </xf>
    <xf numFmtId="169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70" fontId="4" fillId="0" borderId="2" xfId="0" applyNumberFormat="1" applyFont="1" applyBorder="1" applyAlignment="1">
      <alignment/>
    </xf>
    <xf numFmtId="171" fontId="4" fillId="0" borderId="2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168" fontId="9" fillId="0" borderId="9" xfId="0" applyNumberFormat="1" applyFont="1" applyBorder="1" applyAlignment="1">
      <alignment/>
    </xf>
    <xf numFmtId="168" fontId="9" fillId="0" borderId="2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workbookViewId="0" topLeftCell="A4">
      <selection activeCell="F31" sqref="F31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421875" style="1" customWidth="1"/>
    <col min="4" max="4" width="11.7109375" style="2" customWidth="1"/>
    <col min="5" max="5" width="14.7109375" style="3" customWidth="1"/>
    <col min="6" max="6" width="16.7109375" style="4" customWidth="1"/>
    <col min="7" max="8" width="9.00390625" style="1" hidden="1" customWidth="1"/>
    <col min="9" max="16384" width="9.140625" style="1" customWidth="1"/>
  </cols>
  <sheetData>
    <row r="3" spans="1:7" ht="15.75">
      <c r="A3" s="5"/>
      <c r="B3" s="6" t="s">
        <v>0</v>
      </c>
      <c r="C3" s="6"/>
      <c r="D3" s="7"/>
      <c r="E3" s="8"/>
      <c r="F3" s="9"/>
      <c r="G3" s="5"/>
    </row>
    <row r="4" spans="1:7" ht="15.75">
      <c r="A4" s="5"/>
      <c r="B4" s="6" t="s">
        <v>1</v>
      </c>
      <c r="C4" s="6"/>
      <c r="D4" s="7"/>
      <c r="E4" s="8"/>
      <c r="F4" s="9"/>
      <c r="G4" s="5"/>
    </row>
    <row r="5" spans="1:7" ht="15.75">
      <c r="A5" s="5"/>
      <c r="B5" s="6" t="s">
        <v>2</v>
      </c>
      <c r="C5" s="6"/>
      <c r="D5" s="7"/>
      <c r="E5" s="8"/>
      <c r="F5" s="9"/>
      <c r="G5" s="5"/>
    </row>
    <row r="6" spans="1:7" ht="15.75">
      <c r="A6" s="5"/>
      <c r="B6" s="6" t="s">
        <v>3</v>
      </c>
      <c r="C6" s="6"/>
      <c r="D6" s="7"/>
      <c r="E6" s="8"/>
      <c r="F6" s="9"/>
      <c r="G6" s="5"/>
    </row>
    <row r="7" spans="1:7" ht="15.75">
      <c r="A7" s="5"/>
      <c r="B7" s="6" t="s">
        <v>4</v>
      </c>
      <c r="C7" s="6"/>
      <c r="D7" s="7"/>
      <c r="E7" s="8"/>
      <c r="F7" s="9"/>
      <c r="G7" s="5"/>
    </row>
    <row r="8" spans="1:7" ht="16.5">
      <c r="A8" s="5"/>
      <c r="B8" s="6"/>
      <c r="C8" s="6"/>
      <c r="D8" s="7"/>
      <c r="E8" s="8"/>
      <c r="F8" s="9"/>
      <c r="G8" s="5"/>
    </row>
    <row r="9" spans="1:6" s="15" customFormat="1" ht="33.75" customHeight="1">
      <c r="A9" s="10" t="s">
        <v>5</v>
      </c>
      <c r="B9" s="11"/>
      <c r="C9" s="11"/>
      <c r="D9" s="12"/>
      <c r="E9" s="13"/>
      <c r="F9" s="14"/>
    </row>
    <row r="10" spans="1:6" ht="16.5">
      <c r="A10" s="16" t="s">
        <v>6</v>
      </c>
      <c r="B10" s="17"/>
      <c r="C10" s="17"/>
      <c r="D10" s="18" t="s">
        <v>7</v>
      </c>
      <c r="E10" s="19" t="s">
        <v>8</v>
      </c>
      <c r="F10" s="20" t="s">
        <v>9</v>
      </c>
    </row>
    <row r="11" spans="1:8" ht="15.75">
      <c r="A11" s="21">
        <v>1</v>
      </c>
      <c r="B11" s="22" t="s">
        <v>10</v>
      </c>
      <c r="C11" s="22"/>
      <c r="D11" s="23"/>
      <c r="E11" s="24"/>
      <c r="F11" s="25">
        <f>'Soupis položek'!G21</f>
        <v>0</v>
      </c>
      <c r="H11" s="1">
        <v>9</v>
      </c>
    </row>
    <row r="12" spans="1:8" ht="15.75">
      <c r="A12" s="21">
        <v>2</v>
      </c>
      <c r="B12" s="22" t="s">
        <v>11</v>
      </c>
      <c r="C12" s="22"/>
      <c r="D12" s="23">
        <v>3.6</v>
      </c>
      <c r="E12" s="24">
        <f>SUM(F11:F11)</f>
        <v>0</v>
      </c>
      <c r="F12" s="25">
        <f aca="true" t="shared" si="0" ref="F12:F13">D12*E12/100</f>
        <v>0</v>
      </c>
      <c r="H12" s="1">
        <v>10</v>
      </c>
    </row>
    <row r="13" spans="1:8" ht="15.75">
      <c r="A13" s="21">
        <v>3</v>
      </c>
      <c r="B13" s="22" t="s">
        <v>12</v>
      </c>
      <c r="C13" s="22"/>
      <c r="D13" s="23">
        <v>1</v>
      </c>
      <c r="E13" s="24">
        <f>SUM(F11:F11)</f>
        <v>0</v>
      </c>
      <c r="F13" s="25">
        <f t="shared" si="0"/>
        <v>0</v>
      </c>
      <c r="H13" s="1">
        <v>12</v>
      </c>
    </row>
    <row r="14" spans="1:8" ht="15.75">
      <c r="A14" s="21">
        <v>4</v>
      </c>
      <c r="B14" s="22" t="s">
        <v>13</v>
      </c>
      <c r="C14" s="22"/>
      <c r="D14" s="23"/>
      <c r="E14" s="24"/>
      <c r="F14" s="25">
        <f>'Soupis položek'!G96</f>
        <v>0</v>
      </c>
      <c r="H14" s="1">
        <v>13</v>
      </c>
    </row>
    <row r="15" spans="1:8" ht="15.75">
      <c r="A15" s="21">
        <v>5</v>
      </c>
      <c r="B15" s="22" t="s">
        <v>14</v>
      </c>
      <c r="C15" s="22"/>
      <c r="D15" s="23">
        <v>5</v>
      </c>
      <c r="E15" s="24">
        <f>'Soupis položek'!N96</f>
        <v>0</v>
      </c>
      <c r="F15" s="25">
        <f aca="true" t="shared" si="1" ref="F15:F16">D15*E15/100</f>
        <v>0</v>
      </c>
      <c r="H15" s="1">
        <v>14</v>
      </c>
    </row>
    <row r="16" spans="1:8" ht="15.75">
      <c r="A16" s="21">
        <v>6</v>
      </c>
      <c r="B16" s="22" t="s">
        <v>15</v>
      </c>
      <c r="C16" s="22"/>
      <c r="D16" s="23">
        <v>3</v>
      </c>
      <c r="E16" s="24">
        <f>SUM(F14:F14)</f>
        <v>0</v>
      </c>
      <c r="F16" s="25">
        <f t="shared" si="1"/>
        <v>0</v>
      </c>
      <c r="H16" s="1">
        <v>15</v>
      </c>
    </row>
    <row r="17" spans="1:8" ht="15.75">
      <c r="A17" s="21">
        <v>7</v>
      </c>
      <c r="B17" s="22" t="s">
        <v>16</v>
      </c>
      <c r="C17" s="22"/>
      <c r="D17" s="23"/>
      <c r="E17" s="24"/>
      <c r="F17" s="25">
        <f>'Soupis položek'!G156</f>
        <v>0</v>
      </c>
      <c r="G17" s="4">
        <f>SUM(F14:F16)</f>
        <v>0</v>
      </c>
      <c r="H17" s="1">
        <v>18</v>
      </c>
    </row>
    <row r="18" spans="1:8" ht="15.75">
      <c r="A18" s="21">
        <v>8</v>
      </c>
      <c r="B18" s="22" t="s">
        <v>17</v>
      </c>
      <c r="C18" s="22"/>
      <c r="D18" s="23"/>
      <c r="E18" s="24"/>
      <c r="F18" s="25">
        <f>'Soupis položek'!G167</f>
        <v>0</v>
      </c>
      <c r="H18" s="1">
        <v>19</v>
      </c>
    </row>
    <row r="19" spans="1:8" ht="16.5">
      <c r="A19" s="21">
        <v>9</v>
      </c>
      <c r="B19" s="22" t="s">
        <v>18</v>
      </c>
      <c r="C19" s="22"/>
      <c r="D19" s="23">
        <v>6</v>
      </c>
      <c r="E19" s="24">
        <f>SUM(F17:G17)</f>
        <v>0</v>
      </c>
      <c r="F19" s="25">
        <f>D19*E19/100</f>
        <v>0</v>
      </c>
      <c r="H19" s="1">
        <v>22</v>
      </c>
    </row>
    <row r="20" spans="1:8" ht="15.75">
      <c r="A20" s="26">
        <v>10</v>
      </c>
      <c r="B20" s="27" t="s">
        <v>19</v>
      </c>
      <c r="C20" s="27"/>
      <c r="D20" s="28"/>
      <c r="E20" s="29"/>
      <c r="F20" s="30">
        <f>SUM(F11:F12)</f>
        <v>0</v>
      </c>
      <c r="H20" s="1">
        <v>25</v>
      </c>
    </row>
    <row r="21" spans="1:8" ht="15.75">
      <c r="A21" s="21">
        <v>11</v>
      </c>
      <c r="B21" s="22" t="s">
        <v>20</v>
      </c>
      <c r="C21" s="22"/>
      <c r="D21" s="23"/>
      <c r="E21" s="24"/>
      <c r="F21" s="25">
        <f>SUM(F13:F19)</f>
        <v>0</v>
      </c>
      <c r="H21" s="1">
        <v>26</v>
      </c>
    </row>
    <row r="22" spans="1:8" ht="16.5">
      <c r="A22" s="21">
        <v>12</v>
      </c>
      <c r="B22" s="22" t="s">
        <v>21</v>
      </c>
      <c r="C22" s="22"/>
      <c r="D22" s="23"/>
      <c r="E22" s="24"/>
      <c r="F22" s="25">
        <f>'Soupis položek'!G182</f>
        <v>0</v>
      </c>
      <c r="H22" s="1">
        <v>27</v>
      </c>
    </row>
    <row r="23" spans="1:8" ht="15.75">
      <c r="A23" s="31">
        <v>13</v>
      </c>
      <c r="B23" s="32" t="s">
        <v>22</v>
      </c>
      <c r="C23" s="32"/>
      <c r="D23" s="33"/>
      <c r="E23" s="34"/>
      <c r="F23" s="35">
        <f>SUM(F20:F22)</f>
        <v>0</v>
      </c>
      <c r="G23" s="4">
        <f>SUM(F23:F23)</f>
        <v>0</v>
      </c>
      <c r="H23" s="1">
        <v>28</v>
      </c>
    </row>
    <row r="24" spans="1:6" ht="15.75">
      <c r="A24" s="36"/>
      <c r="B24" s="37"/>
      <c r="C24" s="37"/>
      <c r="D24" s="38"/>
      <c r="E24" s="39"/>
      <c r="F24" s="40"/>
    </row>
    <row r="25" spans="1:8" ht="16.5">
      <c r="A25" s="21">
        <v>14</v>
      </c>
      <c r="B25" s="22" t="s">
        <v>23</v>
      </c>
      <c r="C25" s="22"/>
      <c r="D25" s="23">
        <v>3.25</v>
      </c>
      <c r="E25" s="24">
        <f>SUM(F21:F21)</f>
        <v>0</v>
      </c>
      <c r="F25" s="25">
        <f>D25*E25/100</f>
        <v>0</v>
      </c>
      <c r="H25" s="1">
        <v>30</v>
      </c>
    </row>
    <row r="26" spans="1:8" ht="15.75">
      <c r="A26" s="31">
        <v>15</v>
      </c>
      <c r="B26" s="32" t="s">
        <v>24</v>
      </c>
      <c r="C26" s="32"/>
      <c r="D26" s="33"/>
      <c r="E26" s="34"/>
      <c r="F26" s="35">
        <f>SUM(F25:F25)</f>
        <v>0</v>
      </c>
      <c r="G26" s="4">
        <f>SUM(F26:F26)</f>
        <v>0</v>
      </c>
      <c r="H26" s="1">
        <v>33</v>
      </c>
    </row>
    <row r="27" spans="1:6" ht="15.75">
      <c r="A27" s="36"/>
      <c r="B27" s="37"/>
      <c r="C27" s="37"/>
      <c r="D27" s="38"/>
      <c r="E27" s="39"/>
      <c r="F27" s="40"/>
    </row>
    <row r="28" spans="1:8" ht="16.5">
      <c r="A28" s="21">
        <v>16</v>
      </c>
      <c r="B28" s="22" t="s">
        <v>25</v>
      </c>
      <c r="C28" s="22"/>
      <c r="D28" s="23"/>
      <c r="E28" s="24"/>
      <c r="F28" s="25"/>
      <c r="H28" s="1">
        <v>35</v>
      </c>
    </row>
    <row r="29" spans="1:8" ht="16.5">
      <c r="A29" s="21">
        <v>17</v>
      </c>
      <c r="B29" s="22" t="s">
        <v>26</v>
      </c>
      <c r="C29" s="22"/>
      <c r="D29" s="23"/>
      <c r="E29" s="24"/>
      <c r="F29" s="25"/>
      <c r="H29" s="1">
        <v>36</v>
      </c>
    </row>
    <row r="30" spans="1:8" ht="16.5">
      <c r="A30" s="21">
        <v>18</v>
      </c>
      <c r="B30" s="22" t="s">
        <v>27</v>
      </c>
      <c r="C30" s="22"/>
      <c r="D30" s="23"/>
      <c r="E30" s="24"/>
      <c r="F30" s="25"/>
      <c r="H30" s="1">
        <v>37</v>
      </c>
    </row>
    <row r="31" spans="1:8" ht="16.5">
      <c r="A31" s="21">
        <v>19</v>
      </c>
      <c r="B31" s="22" t="s">
        <v>28</v>
      </c>
      <c r="C31" s="22"/>
      <c r="D31" s="23"/>
      <c r="E31" s="24"/>
      <c r="F31" s="25"/>
      <c r="H31" s="1">
        <v>40</v>
      </c>
    </row>
    <row r="32" spans="1:8" ht="15.75">
      <c r="A32" s="31">
        <v>20</v>
      </c>
      <c r="B32" s="32" t="s">
        <v>29</v>
      </c>
      <c r="C32" s="32"/>
      <c r="D32" s="33"/>
      <c r="E32" s="34"/>
      <c r="F32" s="35">
        <f>SUM(F28:F31)</f>
        <v>0</v>
      </c>
      <c r="G32" s="4">
        <f>SUM(F32:F32)</f>
        <v>0</v>
      </c>
      <c r="H32" s="1">
        <v>41</v>
      </c>
    </row>
    <row r="33" spans="1:6" ht="15.75">
      <c r="A33" s="36"/>
      <c r="B33" s="37"/>
      <c r="C33" s="37"/>
      <c r="D33" s="38"/>
      <c r="E33" s="39"/>
      <c r="F33" s="40"/>
    </row>
    <row r="34" spans="1:8" ht="15.75">
      <c r="A34" s="21">
        <v>21</v>
      </c>
      <c r="B34" s="22" t="s">
        <v>30</v>
      </c>
      <c r="C34" s="22"/>
      <c r="D34" s="23"/>
      <c r="E34" s="24"/>
      <c r="F34" s="25">
        <f>SUM(G20:G33)</f>
        <v>0</v>
      </c>
      <c r="H34" s="1">
        <v>43</v>
      </c>
    </row>
    <row r="35" spans="1:8" ht="16.5">
      <c r="A35" s="21">
        <v>22</v>
      </c>
      <c r="B35" s="22" t="s">
        <v>31</v>
      </c>
      <c r="C35" s="22"/>
      <c r="D35" s="23">
        <v>21</v>
      </c>
      <c r="E35" s="24">
        <f>SUM(F34:F34)</f>
        <v>0</v>
      </c>
      <c r="F35" s="25">
        <f>D35*E35/100</f>
        <v>0</v>
      </c>
      <c r="H35" s="1">
        <v>46</v>
      </c>
    </row>
    <row r="36" spans="1:8" ht="17.25">
      <c r="A36" s="41">
        <v>23</v>
      </c>
      <c r="B36" s="42" t="s">
        <v>32</v>
      </c>
      <c r="C36" s="42"/>
      <c r="D36" s="43"/>
      <c r="E36" s="44"/>
      <c r="F36" s="45">
        <f>SUM(F34:F35)</f>
        <v>0</v>
      </c>
      <c r="H36" s="1">
        <v>48</v>
      </c>
    </row>
    <row r="37" spans="1:6" ht="15.75">
      <c r="A37" s="5"/>
      <c r="B37" s="5"/>
      <c r="C37" s="5"/>
      <c r="D37" s="7"/>
      <c r="E37" s="8"/>
      <c r="F37" s="9"/>
    </row>
    <row r="38" spans="1:6" ht="15.75">
      <c r="A38" s="5"/>
      <c r="B38" s="5"/>
      <c r="C38" s="5"/>
      <c r="D38" s="7"/>
      <c r="E38" s="8"/>
      <c r="F38" s="9"/>
    </row>
    <row r="39" spans="1:6" ht="15.75">
      <c r="A39" s="5" t="s">
        <v>33</v>
      </c>
      <c r="B39" s="5"/>
      <c r="C39" s="5"/>
      <c r="D39" s="7"/>
      <c r="E39" s="8"/>
      <c r="F39" s="9"/>
    </row>
    <row r="40" spans="1:6" ht="15.75">
      <c r="A40" s="5" t="s">
        <v>34</v>
      </c>
      <c r="B40" s="5"/>
      <c r="C40" s="5"/>
      <c r="D40" s="7"/>
      <c r="E40" s="8"/>
      <c r="F40" s="9"/>
    </row>
    <row r="41" spans="1:6" ht="15.75">
      <c r="A41" s="5"/>
      <c r="B41" s="5"/>
      <c r="C41" s="5"/>
      <c r="D41" s="7"/>
      <c r="E41" s="8"/>
      <c r="F41" s="9"/>
    </row>
    <row r="42" spans="1:6" ht="15.75">
      <c r="A42" s="5"/>
      <c r="B42" s="5"/>
      <c r="C42" s="5"/>
      <c r="D42" s="7"/>
      <c r="E42" s="8"/>
      <c r="F42" s="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30"/>
  <sheetViews>
    <sheetView workbookViewId="0" topLeftCell="A157">
      <selection activeCell="F178" sqref="F178"/>
    </sheetView>
  </sheetViews>
  <sheetFormatPr defaultColWidth="9.140625" defaultRowHeight="15"/>
  <cols>
    <col min="1" max="1" width="4.140625" style="1" customWidth="1"/>
    <col min="2" max="2" width="10.00390625" style="1" customWidth="1"/>
    <col min="3" max="3" width="61.00390625" style="1" customWidth="1"/>
    <col min="4" max="4" width="4.00390625" style="1" customWidth="1"/>
    <col min="5" max="5" width="8.28125" style="1" customWidth="1"/>
    <col min="6" max="6" width="11.00390625" style="1" customWidth="1"/>
    <col min="7" max="7" width="11.57421875" style="1" customWidth="1"/>
    <col min="8" max="8" width="6.7109375" style="1" hidden="1" customWidth="1"/>
    <col min="9" max="9" width="10.140625" style="1" hidden="1" customWidth="1"/>
    <col min="10" max="10" width="5.421875" style="46" hidden="1" customWidth="1"/>
    <col min="11" max="11" width="5.421875" style="1" hidden="1" customWidth="1"/>
    <col min="12" max="12" width="9.00390625" style="1" hidden="1" customWidth="1"/>
    <col min="13" max="13" width="4.57421875" style="1" hidden="1" customWidth="1"/>
    <col min="14" max="14" width="9.00390625" style="1" hidden="1" customWidth="1"/>
    <col min="15" max="16384" width="9.140625" style="1" customWidth="1"/>
  </cols>
  <sheetData>
    <row r="3" spans="1:10" ht="16.5">
      <c r="A3" s="6"/>
      <c r="B3" s="6" t="s">
        <v>0</v>
      </c>
      <c r="C3" s="6"/>
      <c r="D3" s="6"/>
      <c r="E3" s="6"/>
      <c r="F3" s="6"/>
      <c r="G3" s="6"/>
      <c r="H3" s="6"/>
      <c r="I3" s="6"/>
      <c r="J3" s="47"/>
    </row>
    <row r="4" spans="1:10" ht="16.5">
      <c r="A4" s="6"/>
      <c r="B4" s="6" t="s">
        <v>1</v>
      </c>
      <c r="C4" s="6"/>
      <c r="D4" s="6"/>
      <c r="E4" s="6"/>
      <c r="F4" s="6"/>
      <c r="G4" s="6"/>
      <c r="H4" s="6"/>
      <c r="I4" s="6"/>
      <c r="J4" s="47"/>
    </row>
    <row r="5" spans="1:10" ht="16.5">
      <c r="A5" s="6"/>
      <c r="B5" s="6" t="s">
        <v>2</v>
      </c>
      <c r="C5" s="6"/>
      <c r="D5" s="6"/>
      <c r="E5" s="6"/>
      <c r="F5" s="6"/>
      <c r="G5" s="6"/>
      <c r="H5" s="6"/>
      <c r="I5" s="6"/>
      <c r="J5" s="47"/>
    </row>
    <row r="6" spans="1:10" ht="16.5">
      <c r="A6" s="6"/>
      <c r="B6" s="6" t="s">
        <v>3</v>
      </c>
      <c r="C6" s="6"/>
      <c r="D6" s="6"/>
      <c r="E6" s="6"/>
      <c r="F6" s="6"/>
      <c r="G6" s="6"/>
      <c r="H6" s="6"/>
      <c r="I6" s="6"/>
      <c r="J6" s="47"/>
    </row>
    <row r="7" spans="1:10" ht="16.5">
      <c r="A7" s="6"/>
      <c r="B7" s="6" t="s">
        <v>4</v>
      </c>
      <c r="C7" s="6"/>
      <c r="D7" s="6"/>
      <c r="E7" s="6"/>
      <c r="F7" s="6"/>
      <c r="G7" s="6"/>
      <c r="H7" s="6"/>
      <c r="I7" s="6"/>
      <c r="J7" s="47"/>
    </row>
    <row r="8" spans="1:10" ht="16.5">
      <c r="A8" s="6"/>
      <c r="B8" s="6"/>
      <c r="C8" s="6"/>
      <c r="D8" s="6"/>
      <c r="E8" s="6"/>
      <c r="F8" s="6"/>
      <c r="G8" s="6"/>
      <c r="H8" s="6"/>
      <c r="I8" s="6"/>
      <c r="J8" s="47"/>
    </row>
    <row r="9" spans="1:10" s="15" customFormat="1" ht="33.75" customHeight="1">
      <c r="A9" s="48" t="s">
        <v>35</v>
      </c>
      <c r="B9" s="48"/>
      <c r="C9" s="48"/>
      <c r="D9" s="48"/>
      <c r="E9" s="48"/>
      <c r="F9" s="48"/>
      <c r="G9" s="48"/>
      <c r="H9" s="48"/>
      <c r="I9" s="48"/>
      <c r="J9" s="49"/>
    </row>
    <row r="10" spans="1:14" ht="15.75">
      <c r="A10" s="50" t="s">
        <v>6</v>
      </c>
      <c r="B10" s="51" t="s">
        <v>36</v>
      </c>
      <c r="C10" s="52" t="s">
        <v>37</v>
      </c>
      <c r="D10" s="52" t="s">
        <v>38</v>
      </c>
      <c r="E10" s="53" t="s">
        <v>39</v>
      </c>
      <c r="F10" s="53" t="s">
        <v>40</v>
      </c>
      <c r="G10" s="54" t="s">
        <v>41</v>
      </c>
      <c r="H10" s="55" t="s">
        <v>42</v>
      </c>
      <c r="I10" s="56" t="s">
        <v>43</v>
      </c>
      <c r="J10" s="57" t="s">
        <v>44</v>
      </c>
      <c r="K10" s="1" t="s">
        <v>45</v>
      </c>
      <c r="L10" s="1" t="s">
        <v>46</v>
      </c>
      <c r="M10" s="1" t="s">
        <v>47</v>
      </c>
      <c r="N10" s="1" t="s">
        <v>14</v>
      </c>
    </row>
    <row r="11" spans="1:10" s="6" customFormat="1" ht="19.5" customHeight="1">
      <c r="A11" s="58" t="s">
        <v>48</v>
      </c>
      <c r="B11" s="59"/>
      <c r="C11" s="58"/>
      <c r="D11" s="58"/>
      <c r="E11" s="60"/>
      <c r="F11" s="60"/>
      <c r="G11" s="61"/>
      <c r="H11" s="62"/>
      <c r="I11" s="63"/>
      <c r="J11" s="47"/>
    </row>
    <row r="12" spans="1:13" ht="15.75">
      <c r="A12" s="64"/>
      <c r="B12" s="65"/>
      <c r="C12" s="66" t="s">
        <v>49</v>
      </c>
      <c r="D12" s="67"/>
      <c r="E12" s="68"/>
      <c r="F12" s="68"/>
      <c r="G12" s="69"/>
      <c r="H12" s="70"/>
      <c r="I12" s="71"/>
      <c r="J12" s="72"/>
      <c r="L12" s="1" t="s">
        <v>50</v>
      </c>
      <c r="M12" s="1" t="s">
        <v>51</v>
      </c>
    </row>
    <row r="13" spans="1:13" ht="15.75">
      <c r="A13" s="64">
        <v>1</v>
      </c>
      <c r="B13" s="65">
        <v>0</v>
      </c>
      <c r="C13" s="73" t="s">
        <v>52</v>
      </c>
      <c r="D13" s="73" t="s">
        <v>53</v>
      </c>
      <c r="E13" s="68">
        <v>1</v>
      </c>
      <c r="F13" s="68">
        <f>'Rekapitulace R1'!F18</f>
        <v>0</v>
      </c>
      <c r="G13" s="69">
        <f>E13*F13</f>
        <v>0</v>
      </c>
      <c r="H13" s="70">
        <v>0</v>
      </c>
      <c r="I13" s="71">
        <f>E13*H13</f>
        <v>0</v>
      </c>
      <c r="J13" s="74" t="s">
        <v>54</v>
      </c>
      <c r="K13" s="1" t="s">
        <v>55</v>
      </c>
      <c r="L13" s="1" t="s">
        <v>50</v>
      </c>
      <c r="M13" s="75" t="s">
        <v>51</v>
      </c>
    </row>
    <row r="14" spans="1:13" ht="15.75">
      <c r="A14" s="64"/>
      <c r="B14" s="65"/>
      <c r="C14" s="76" t="s">
        <v>56</v>
      </c>
      <c r="D14" s="73"/>
      <c r="E14" s="68"/>
      <c r="F14" s="77">
        <f>SUM(G13:G13)</f>
        <v>0</v>
      </c>
      <c r="G14" s="69"/>
      <c r="H14" s="70"/>
      <c r="I14" s="71"/>
      <c r="J14" s="74"/>
      <c r="M14" s="75" t="s">
        <v>51</v>
      </c>
    </row>
    <row r="15" spans="1:13" ht="15.75">
      <c r="A15" s="64"/>
      <c r="B15" s="65"/>
      <c r="C15" s="76" t="s">
        <v>57</v>
      </c>
      <c r="D15" s="73"/>
      <c r="E15" s="68"/>
      <c r="F15" s="68"/>
      <c r="G15" s="69"/>
      <c r="H15" s="70"/>
      <c r="I15" s="71"/>
      <c r="J15" s="74"/>
      <c r="L15" s="1" t="s">
        <v>58</v>
      </c>
      <c r="M15" s="75" t="s">
        <v>51</v>
      </c>
    </row>
    <row r="16" spans="1:13" ht="15.75">
      <c r="A16" s="64">
        <v>2</v>
      </c>
      <c r="B16" s="65">
        <v>0</v>
      </c>
      <c r="C16" s="73" t="s">
        <v>59</v>
      </c>
      <c r="D16" s="73" t="s">
        <v>53</v>
      </c>
      <c r="E16" s="68">
        <v>1</v>
      </c>
      <c r="F16" s="68">
        <f>'Rekapitulace R3'!F18</f>
        <v>0</v>
      </c>
      <c r="G16" s="69">
        <f>E16*F16</f>
        <v>0</v>
      </c>
      <c r="H16" s="70">
        <v>0</v>
      </c>
      <c r="I16" s="71">
        <f>E16*H16</f>
        <v>0</v>
      </c>
      <c r="J16" s="74" t="s">
        <v>54</v>
      </c>
      <c r="K16" s="1" t="s">
        <v>55</v>
      </c>
      <c r="L16" s="1" t="s">
        <v>58</v>
      </c>
      <c r="M16" s="75" t="s">
        <v>51</v>
      </c>
    </row>
    <row r="17" spans="1:13" ht="15.75">
      <c r="A17" s="64"/>
      <c r="B17" s="65"/>
      <c r="C17" s="76" t="s">
        <v>56</v>
      </c>
      <c r="D17" s="73"/>
      <c r="E17" s="68"/>
      <c r="F17" s="77">
        <f>SUM(G16:G16)</f>
        <v>0</v>
      </c>
      <c r="G17" s="69"/>
      <c r="H17" s="70"/>
      <c r="I17" s="71"/>
      <c r="J17" s="74"/>
      <c r="M17" s="75" t="s">
        <v>51</v>
      </c>
    </row>
    <row r="18" spans="1:13" ht="15.75">
      <c r="A18" s="64"/>
      <c r="B18" s="65"/>
      <c r="C18" s="76" t="s">
        <v>60</v>
      </c>
      <c r="D18" s="73"/>
      <c r="E18" s="68"/>
      <c r="F18" s="68"/>
      <c r="G18" s="69"/>
      <c r="H18" s="70"/>
      <c r="I18" s="71"/>
      <c r="J18" s="74"/>
      <c r="L18" s="1" t="s">
        <v>61</v>
      </c>
      <c r="M18" s="75" t="s">
        <v>51</v>
      </c>
    </row>
    <row r="19" spans="1:13" ht="15.75">
      <c r="A19" s="64">
        <v>3</v>
      </c>
      <c r="B19" s="65">
        <v>1</v>
      </c>
      <c r="C19" s="73" t="s">
        <v>62</v>
      </c>
      <c r="D19" s="73" t="s">
        <v>53</v>
      </c>
      <c r="E19" s="68">
        <v>1</v>
      </c>
      <c r="F19" s="68"/>
      <c r="G19" s="69">
        <f>E19*F19</f>
        <v>0</v>
      </c>
      <c r="H19" s="70">
        <v>0</v>
      </c>
      <c r="I19" s="71">
        <f>E19*H19</f>
        <v>0</v>
      </c>
      <c r="J19" s="74" t="s">
        <v>54</v>
      </c>
      <c r="K19" s="1" t="s">
        <v>55</v>
      </c>
      <c r="L19" s="1" t="s">
        <v>61</v>
      </c>
      <c r="M19" s="75" t="s">
        <v>51</v>
      </c>
    </row>
    <row r="20" spans="1:13" ht="15.75">
      <c r="A20" s="78"/>
      <c r="B20" s="79"/>
      <c r="C20" s="80" t="s">
        <v>56</v>
      </c>
      <c r="D20" s="81"/>
      <c r="E20" s="82"/>
      <c r="F20" s="83">
        <f>SUM(G19:G19)</f>
        <v>0</v>
      </c>
      <c r="G20" s="84"/>
      <c r="H20" s="85"/>
      <c r="I20" s="86"/>
      <c r="J20" s="87"/>
      <c r="M20" s="75" t="s">
        <v>51</v>
      </c>
    </row>
    <row r="21" spans="1:13" s="96" customFormat="1" ht="15.75">
      <c r="A21" s="88"/>
      <c r="B21" s="89"/>
      <c r="C21" s="90" t="s">
        <v>63</v>
      </c>
      <c r="D21" s="90"/>
      <c r="E21" s="91"/>
      <c r="F21" s="91"/>
      <c r="G21" s="92">
        <f>SUM(G12:G20)</f>
        <v>0</v>
      </c>
      <c r="H21" s="93"/>
      <c r="I21" s="94">
        <f>SUM(I12:I20)</f>
        <v>0</v>
      </c>
      <c r="J21" s="95"/>
      <c r="M21" s="97" t="s">
        <v>51</v>
      </c>
    </row>
    <row r="22" spans="1:13" s="6" customFormat="1" ht="19.5" customHeight="1">
      <c r="A22" s="98" t="s">
        <v>64</v>
      </c>
      <c r="B22" s="99"/>
      <c r="C22" s="100"/>
      <c r="D22" s="100"/>
      <c r="E22" s="101"/>
      <c r="F22" s="101"/>
      <c r="G22" s="102"/>
      <c r="H22" s="103"/>
      <c r="I22" s="104"/>
      <c r="J22" s="105"/>
      <c r="M22" s="106"/>
    </row>
    <row r="23" spans="1:13" ht="15.75">
      <c r="A23" s="64"/>
      <c r="B23" s="65"/>
      <c r="C23" s="76" t="s">
        <v>49</v>
      </c>
      <c r="D23" s="73"/>
      <c r="E23" s="68"/>
      <c r="F23" s="68"/>
      <c r="G23" s="69"/>
      <c r="H23" s="70"/>
      <c r="I23" s="71"/>
      <c r="J23" s="74"/>
      <c r="L23" s="1" t="s">
        <v>50</v>
      </c>
      <c r="M23" s="75" t="s">
        <v>65</v>
      </c>
    </row>
    <row r="24" spans="1:14" ht="15.75">
      <c r="A24" s="64">
        <v>4</v>
      </c>
      <c r="B24" s="65">
        <v>101308</v>
      </c>
      <c r="C24" s="73" t="s">
        <v>66</v>
      </c>
      <c r="D24" s="73" t="s">
        <v>67</v>
      </c>
      <c r="E24" s="68">
        <v>15</v>
      </c>
      <c r="F24" s="68"/>
      <c r="G24" s="69">
        <f aca="true" t="shared" si="0" ref="G24:G54">E24*F24</f>
        <v>0</v>
      </c>
      <c r="H24" s="70">
        <v>0</v>
      </c>
      <c r="I24" s="71">
        <f aca="true" t="shared" si="1" ref="I24:I54">E24*H24</f>
        <v>0</v>
      </c>
      <c r="J24" s="74" t="s">
        <v>54</v>
      </c>
      <c r="K24" s="1" t="s">
        <v>55</v>
      </c>
      <c r="L24" s="1" t="s">
        <v>50</v>
      </c>
      <c r="M24" s="75" t="s">
        <v>65</v>
      </c>
      <c r="N24" s="1">
        <f aca="true" t="shared" si="2" ref="N24:N29">E24*F24</f>
        <v>0</v>
      </c>
    </row>
    <row r="25" spans="1:14" ht="15.75">
      <c r="A25" s="64">
        <v>5</v>
      </c>
      <c r="B25" s="65">
        <v>101305</v>
      </c>
      <c r="C25" s="73" t="s">
        <v>68</v>
      </c>
      <c r="D25" s="73" t="s">
        <v>67</v>
      </c>
      <c r="E25" s="68">
        <v>25</v>
      </c>
      <c r="F25" s="68"/>
      <c r="G25" s="69">
        <f t="shared" si="0"/>
        <v>0</v>
      </c>
      <c r="H25" s="70">
        <v>0</v>
      </c>
      <c r="I25" s="71">
        <f t="shared" si="1"/>
        <v>0</v>
      </c>
      <c r="J25" s="74" t="s">
        <v>54</v>
      </c>
      <c r="K25" s="1" t="s">
        <v>55</v>
      </c>
      <c r="L25" s="1" t="s">
        <v>50</v>
      </c>
      <c r="M25" s="75" t="s">
        <v>65</v>
      </c>
      <c r="N25" s="1">
        <f t="shared" si="2"/>
        <v>0</v>
      </c>
    </row>
    <row r="26" spans="1:14" ht="15.75">
      <c r="A26" s="64">
        <v>6</v>
      </c>
      <c r="B26" s="65">
        <v>101105</v>
      </c>
      <c r="C26" s="73" t="s">
        <v>69</v>
      </c>
      <c r="D26" s="73" t="s">
        <v>67</v>
      </c>
      <c r="E26" s="68">
        <v>315</v>
      </c>
      <c r="F26" s="68"/>
      <c r="G26" s="69">
        <f t="shared" si="0"/>
        <v>0</v>
      </c>
      <c r="H26" s="70">
        <v>0</v>
      </c>
      <c r="I26" s="71">
        <f t="shared" si="1"/>
        <v>0</v>
      </c>
      <c r="J26" s="74" t="s">
        <v>54</v>
      </c>
      <c r="K26" s="1" t="s">
        <v>55</v>
      </c>
      <c r="L26" s="1" t="s">
        <v>50</v>
      </c>
      <c r="M26" s="75" t="s">
        <v>65</v>
      </c>
      <c r="N26" s="1">
        <f t="shared" si="2"/>
        <v>0</v>
      </c>
    </row>
    <row r="27" spans="1:14" ht="15.75">
      <c r="A27" s="64">
        <v>7</v>
      </c>
      <c r="B27" s="65">
        <v>101106</v>
      </c>
      <c r="C27" s="73" t="s">
        <v>70</v>
      </c>
      <c r="D27" s="73" t="s">
        <v>67</v>
      </c>
      <c r="E27" s="68">
        <v>235</v>
      </c>
      <c r="F27" s="68"/>
      <c r="G27" s="69">
        <f t="shared" si="0"/>
        <v>0</v>
      </c>
      <c r="H27" s="70">
        <v>0</v>
      </c>
      <c r="I27" s="71">
        <f t="shared" si="1"/>
        <v>0</v>
      </c>
      <c r="J27" s="74" t="s">
        <v>54</v>
      </c>
      <c r="K27" s="1" t="s">
        <v>55</v>
      </c>
      <c r="L27" s="1" t="s">
        <v>50</v>
      </c>
      <c r="M27" s="75" t="s">
        <v>65</v>
      </c>
      <c r="N27" s="1">
        <f t="shared" si="2"/>
        <v>0</v>
      </c>
    </row>
    <row r="28" spans="1:14" ht="15.75">
      <c r="A28" s="64">
        <v>8</v>
      </c>
      <c r="B28" s="65">
        <v>171108</v>
      </c>
      <c r="C28" s="73" t="s">
        <v>71</v>
      </c>
      <c r="D28" s="73" t="s">
        <v>67</v>
      </c>
      <c r="E28" s="68">
        <v>15</v>
      </c>
      <c r="F28" s="68"/>
      <c r="G28" s="69">
        <f t="shared" si="0"/>
        <v>0</v>
      </c>
      <c r="H28" s="70">
        <v>0</v>
      </c>
      <c r="I28" s="71">
        <f t="shared" si="1"/>
        <v>0</v>
      </c>
      <c r="J28" s="74" t="s">
        <v>54</v>
      </c>
      <c r="K28" s="1" t="s">
        <v>55</v>
      </c>
      <c r="L28" s="1" t="s">
        <v>50</v>
      </c>
      <c r="M28" s="75" t="s">
        <v>65</v>
      </c>
      <c r="N28" s="1">
        <f t="shared" si="2"/>
        <v>0</v>
      </c>
    </row>
    <row r="29" spans="1:14" ht="15.75">
      <c r="A29" s="64">
        <v>9</v>
      </c>
      <c r="B29" s="65">
        <v>171107</v>
      </c>
      <c r="C29" s="73" t="s">
        <v>72</v>
      </c>
      <c r="D29" s="73" t="s">
        <v>67</v>
      </c>
      <c r="E29" s="68">
        <v>20</v>
      </c>
      <c r="F29" s="68"/>
      <c r="G29" s="69">
        <f t="shared" si="0"/>
        <v>0</v>
      </c>
      <c r="H29" s="70">
        <v>0</v>
      </c>
      <c r="I29" s="71">
        <f t="shared" si="1"/>
        <v>0</v>
      </c>
      <c r="J29" s="74" t="s">
        <v>54</v>
      </c>
      <c r="K29" s="1" t="s">
        <v>55</v>
      </c>
      <c r="L29" s="1" t="s">
        <v>50</v>
      </c>
      <c r="M29" s="75" t="s">
        <v>65</v>
      </c>
      <c r="N29" s="1">
        <f t="shared" si="2"/>
        <v>0</v>
      </c>
    </row>
    <row r="30" spans="1:13" ht="15.75">
      <c r="A30" s="64">
        <v>10</v>
      </c>
      <c r="B30" s="65">
        <v>311115</v>
      </c>
      <c r="C30" s="73" t="s">
        <v>73</v>
      </c>
      <c r="D30" s="73" t="s">
        <v>53</v>
      </c>
      <c r="E30" s="68">
        <v>40</v>
      </c>
      <c r="F30" s="68"/>
      <c r="G30" s="69">
        <f t="shared" si="0"/>
        <v>0</v>
      </c>
      <c r="H30" s="70">
        <v>0</v>
      </c>
      <c r="I30" s="71">
        <f t="shared" si="1"/>
        <v>0</v>
      </c>
      <c r="J30" s="74" t="s">
        <v>54</v>
      </c>
      <c r="K30" s="1" t="s">
        <v>55</v>
      </c>
      <c r="L30" s="1" t="s">
        <v>50</v>
      </c>
      <c r="M30" s="75" t="s">
        <v>65</v>
      </c>
    </row>
    <row r="31" spans="1:13" ht="15.75">
      <c r="A31" s="64">
        <v>11</v>
      </c>
      <c r="B31" s="65">
        <v>410130</v>
      </c>
      <c r="C31" s="73" t="s">
        <v>74</v>
      </c>
      <c r="D31" s="67"/>
      <c r="E31" s="68">
        <v>2</v>
      </c>
      <c r="F31" s="68"/>
      <c r="G31" s="69">
        <f t="shared" si="0"/>
        <v>0</v>
      </c>
      <c r="H31" s="70">
        <v>0</v>
      </c>
      <c r="I31" s="71">
        <f t="shared" si="1"/>
        <v>0</v>
      </c>
      <c r="J31" s="72"/>
      <c r="K31" s="1" t="s">
        <v>55</v>
      </c>
      <c r="L31" s="1" t="s">
        <v>50</v>
      </c>
      <c r="M31" s="75" t="s">
        <v>65</v>
      </c>
    </row>
    <row r="32" spans="1:13" ht="15.75">
      <c r="A32" s="64">
        <v>12</v>
      </c>
      <c r="B32" s="65">
        <v>409820</v>
      </c>
      <c r="C32" s="73" t="s">
        <v>75</v>
      </c>
      <c r="D32" s="73" t="s">
        <v>53</v>
      </c>
      <c r="E32" s="68">
        <v>2</v>
      </c>
      <c r="F32" s="68"/>
      <c r="G32" s="69">
        <f t="shared" si="0"/>
        <v>0</v>
      </c>
      <c r="H32" s="70">
        <v>0</v>
      </c>
      <c r="I32" s="71">
        <f t="shared" si="1"/>
        <v>0</v>
      </c>
      <c r="J32" s="74" t="s">
        <v>54</v>
      </c>
      <c r="L32" s="1" t="s">
        <v>50</v>
      </c>
      <c r="M32" s="75" t="s">
        <v>65</v>
      </c>
    </row>
    <row r="33" spans="1:13" ht="15.75">
      <c r="A33" s="64">
        <v>13</v>
      </c>
      <c r="B33" s="65">
        <v>410101</v>
      </c>
      <c r="C33" s="73" t="s">
        <v>76</v>
      </c>
      <c r="D33" s="73" t="s">
        <v>53</v>
      </c>
      <c r="E33" s="68">
        <v>2</v>
      </c>
      <c r="F33" s="68"/>
      <c r="G33" s="69">
        <f t="shared" si="0"/>
        <v>0</v>
      </c>
      <c r="H33" s="70">
        <v>0</v>
      </c>
      <c r="I33" s="71">
        <f t="shared" si="1"/>
        <v>0</v>
      </c>
      <c r="J33" s="74" t="s">
        <v>54</v>
      </c>
      <c r="L33" s="1" t="s">
        <v>50</v>
      </c>
      <c r="M33" s="75" t="s">
        <v>65</v>
      </c>
    </row>
    <row r="34" spans="1:13" ht="15.75">
      <c r="A34" s="64">
        <v>14</v>
      </c>
      <c r="B34" s="65">
        <v>420091</v>
      </c>
      <c r="C34" s="73" t="s">
        <v>77</v>
      </c>
      <c r="D34" s="73" t="s">
        <v>53</v>
      </c>
      <c r="E34" s="68">
        <v>2</v>
      </c>
      <c r="F34" s="68"/>
      <c r="G34" s="69">
        <f t="shared" si="0"/>
        <v>0</v>
      </c>
      <c r="H34" s="70">
        <v>0</v>
      </c>
      <c r="I34" s="71">
        <f t="shared" si="1"/>
        <v>0</v>
      </c>
      <c r="J34" s="74" t="s">
        <v>54</v>
      </c>
      <c r="L34" s="1" t="s">
        <v>50</v>
      </c>
      <c r="M34" s="75" t="s">
        <v>65</v>
      </c>
    </row>
    <row r="35" spans="1:13" ht="15.75">
      <c r="A35" s="64">
        <v>15</v>
      </c>
      <c r="B35" s="65">
        <v>410150</v>
      </c>
      <c r="C35" s="73" t="s">
        <v>78</v>
      </c>
      <c r="D35" s="67"/>
      <c r="E35" s="68">
        <v>1</v>
      </c>
      <c r="F35" s="68"/>
      <c r="G35" s="69">
        <f t="shared" si="0"/>
        <v>0</v>
      </c>
      <c r="H35" s="70">
        <v>0</v>
      </c>
      <c r="I35" s="71">
        <f t="shared" si="1"/>
        <v>0</v>
      </c>
      <c r="J35" s="72"/>
      <c r="K35" s="1" t="s">
        <v>55</v>
      </c>
      <c r="L35" s="1" t="s">
        <v>50</v>
      </c>
      <c r="M35" s="75" t="s">
        <v>65</v>
      </c>
    </row>
    <row r="36" spans="1:13" ht="15.75">
      <c r="A36" s="64">
        <v>16</v>
      </c>
      <c r="B36" s="65">
        <v>409826</v>
      </c>
      <c r="C36" s="73" t="s">
        <v>79</v>
      </c>
      <c r="D36" s="73" t="s">
        <v>53</v>
      </c>
      <c r="E36" s="68">
        <v>1</v>
      </c>
      <c r="F36" s="68"/>
      <c r="G36" s="69">
        <f t="shared" si="0"/>
        <v>0</v>
      </c>
      <c r="H36" s="70">
        <v>0</v>
      </c>
      <c r="I36" s="71">
        <f t="shared" si="1"/>
        <v>0</v>
      </c>
      <c r="J36" s="74" t="s">
        <v>54</v>
      </c>
      <c r="L36" s="1" t="s">
        <v>50</v>
      </c>
      <c r="M36" s="75" t="s">
        <v>65</v>
      </c>
    </row>
    <row r="37" spans="1:13" ht="15.75">
      <c r="A37" s="64">
        <v>17</v>
      </c>
      <c r="B37" s="65">
        <v>410102</v>
      </c>
      <c r="C37" s="73" t="s">
        <v>80</v>
      </c>
      <c r="D37" s="73" t="s">
        <v>53</v>
      </c>
      <c r="E37" s="68">
        <v>1</v>
      </c>
      <c r="F37" s="68"/>
      <c r="G37" s="69">
        <f t="shared" si="0"/>
        <v>0</v>
      </c>
      <c r="H37" s="70">
        <v>0</v>
      </c>
      <c r="I37" s="71">
        <f t="shared" si="1"/>
        <v>0</v>
      </c>
      <c r="J37" s="74" t="s">
        <v>54</v>
      </c>
      <c r="L37" s="1" t="s">
        <v>50</v>
      </c>
      <c r="M37" s="75" t="s">
        <v>65</v>
      </c>
    </row>
    <row r="38" spans="1:13" ht="15.75">
      <c r="A38" s="64">
        <v>18</v>
      </c>
      <c r="B38" s="65">
        <v>420091</v>
      </c>
      <c r="C38" s="73" t="s">
        <v>77</v>
      </c>
      <c r="D38" s="73" t="s">
        <v>53</v>
      </c>
      <c r="E38" s="68">
        <v>1</v>
      </c>
      <c r="F38" s="68"/>
      <c r="G38" s="69">
        <f t="shared" si="0"/>
        <v>0</v>
      </c>
      <c r="H38" s="70">
        <v>0</v>
      </c>
      <c r="I38" s="71">
        <f t="shared" si="1"/>
        <v>0</v>
      </c>
      <c r="J38" s="74" t="s">
        <v>54</v>
      </c>
      <c r="L38" s="1" t="s">
        <v>50</v>
      </c>
      <c r="M38" s="75" t="s">
        <v>65</v>
      </c>
    </row>
    <row r="39" spans="1:13" ht="15.75">
      <c r="A39" s="64">
        <v>19</v>
      </c>
      <c r="B39" s="65">
        <v>410151</v>
      </c>
      <c r="C39" s="73" t="s">
        <v>81</v>
      </c>
      <c r="D39" s="67"/>
      <c r="E39" s="68">
        <v>8</v>
      </c>
      <c r="F39" s="68"/>
      <c r="G39" s="69">
        <f t="shared" si="0"/>
        <v>0</v>
      </c>
      <c r="H39" s="70">
        <v>0</v>
      </c>
      <c r="I39" s="71">
        <f t="shared" si="1"/>
        <v>0</v>
      </c>
      <c r="J39" s="72"/>
      <c r="K39" s="1" t="s">
        <v>55</v>
      </c>
      <c r="L39" s="1" t="s">
        <v>50</v>
      </c>
      <c r="M39" s="75" t="s">
        <v>65</v>
      </c>
    </row>
    <row r="40" spans="1:13" ht="15.75">
      <c r="A40" s="64">
        <v>20</v>
      </c>
      <c r="B40" s="65">
        <v>409822</v>
      </c>
      <c r="C40" s="73" t="s">
        <v>82</v>
      </c>
      <c r="D40" s="73" t="s">
        <v>53</v>
      </c>
      <c r="E40" s="68">
        <v>8</v>
      </c>
      <c r="F40" s="68"/>
      <c r="G40" s="69">
        <f t="shared" si="0"/>
        <v>0</v>
      </c>
      <c r="H40" s="70">
        <v>0</v>
      </c>
      <c r="I40" s="71">
        <f t="shared" si="1"/>
        <v>0</v>
      </c>
      <c r="J40" s="74" t="s">
        <v>54</v>
      </c>
      <c r="L40" s="1" t="s">
        <v>50</v>
      </c>
      <c r="M40" s="75" t="s">
        <v>65</v>
      </c>
    </row>
    <row r="41" spans="1:13" ht="15.75">
      <c r="A41" s="64">
        <v>21</v>
      </c>
      <c r="B41" s="65">
        <v>410101</v>
      </c>
      <c r="C41" s="73" t="s">
        <v>76</v>
      </c>
      <c r="D41" s="73" t="s">
        <v>53</v>
      </c>
      <c r="E41" s="68">
        <v>8</v>
      </c>
      <c r="F41" s="68"/>
      <c r="G41" s="69">
        <f t="shared" si="0"/>
        <v>0</v>
      </c>
      <c r="H41" s="70">
        <v>0</v>
      </c>
      <c r="I41" s="71">
        <f t="shared" si="1"/>
        <v>0</v>
      </c>
      <c r="J41" s="74" t="s">
        <v>54</v>
      </c>
      <c r="L41" s="1" t="s">
        <v>50</v>
      </c>
      <c r="M41" s="75" t="s">
        <v>65</v>
      </c>
    </row>
    <row r="42" spans="1:13" ht="15.75">
      <c r="A42" s="64">
        <v>22</v>
      </c>
      <c r="B42" s="65">
        <v>420091</v>
      </c>
      <c r="C42" s="73" t="s">
        <v>77</v>
      </c>
      <c r="D42" s="73" t="s">
        <v>53</v>
      </c>
      <c r="E42" s="68">
        <v>8</v>
      </c>
      <c r="F42" s="68"/>
      <c r="G42" s="69">
        <f t="shared" si="0"/>
        <v>0</v>
      </c>
      <c r="H42" s="70">
        <v>0</v>
      </c>
      <c r="I42" s="71">
        <f t="shared" si="1"/>
        <v>0</v>
      </c>
      <c r="J42" s="74" t="s">
        <v>54</v>
      </c>
      <c r="L42" s="1" t="s">
        <v>50</v>
      </c>
      <c r="M42" s="75" t="s">
        <v>65</v>
      </c>
    </row>
    <row r="43" spans="1:13" ht="15.75">
      <c r="A43" s="64">
        <v>23</v>
      </c>
      <c r="B43" s="65">
        <v>410155</v>
      </c>
      <c r="C43" s="73" t="s">
        <v>83</v>
      </c>
      <c r="D43" s="67"/>
      <c r="E43" s="68">
        <v>2</v>
      </c>
      <c r="F43" s="68"/>
      <c r="G43" s="69">
        <f t="shared" si="0"/>
        <v>0</v>
      </c>
      <c r="H43" s="70">
        <v>0</v>
      </c>
      <c r="I43" s="71">
        <f t="shared" si="1"/>
        <v>0</v>
      </c>
      <c r="J43" s="72"/>
      <c r="K43" s="1" t="s">
        <v>55</v>
      </c>
      <c r="L43" s="1" t="s">
        <v>50</v>
      </c>
      <c r="M43" s="75" t="s">
        <v>65</v>
      </c>
    </row>
    <row r="44" spans="1:13" ht="15.75">
      <c r="A44" s="64">
        <v>24</v>
      </c>
      <c r="B44" s="65">
        <v>409824</v>
      </c>
      <c r="C44" s="73" t="s">
        <v>84</v>
      </c>
      <c r="D44" s="73" t="s">
        <v>53</v>
      </c>
      <c r="E44" s="68">
        <v>2</v>
      </c>
      <c r="F44" s="68"/>
      <c r="G44" s="69">
        <f t="shared" si="0"/>
        <v>0</v>
      </c>
      <c r="H44" s="70">
        <v>0</v>
      </c>
      <c r="I44" s="71">
        <f t="shared" si="1"/>
        <v>0</v>
      </c>
      <c r="J44" s="74" t="s">
        <v>54</v>
      </c>
      <c r="L44" s="1" t="s">
        <v>50</v>
      </c>
      <c r="M44" s="75" t="s">
        <v>65</v>
      </c>
    </row>
    <row r="45" spans="1:13" ht="15.75">
      <c r="A45" s="64">
        <v>25</v>
      </c>
      <c r="B45" s="65">
        <v>410101</v>
      </c>
      <c r="C45" s="73" t="s">
        <v>76</v>
      </c>
      <c r="D45" s="73" t="s">
        <v>53</v>
      </c>
      <c r="E45" s="68">
        <v>2</v>
      </c>
      <c r="F45" s="68"/>
      <c r="G45" s="69">
        <f t="shared" si="0"/>
        <v>0</v>
      </c>
      <c r="H45" s="70">
        <v>0</v>
      </c>
      <c r="I45" s="71">
        <f t="shared" si="1"/>
        <v>0</v>
      </c>
      <c r="J45" s="74" t="s">
        <v>54</v>
      </c>
      <c r="L45" s="1" t="s">
        <v>50</v>
      </c>
      <c r="M45" s="75" t="s">
        <v>65</v>
      </c>
    </row>
    <row r="46" spans="1:13" ht="15.75">
      <c r="A46" s="64">
        <v>26</v>
      </c>
      <c r="B46" s="65">
        <v>420091</v>
      </c>
      <c r="C46" s="73" t="s">
        <v>77</v>
      </c>
      <c r="D46" s="73" t="s">
        <v>53</v>
      </c>
      <c r="E46" s="68">
        <v>2</v>
      </c>
      <c r="F46" s="68"/>
      <c r="G46" s="69">
        <f t="shared" si="0"/>
        <v>0</v>
      </c>
      <c r="H46" s="70">
        <v>0</v>
      </c>
      <c r="I46" s="71">
        <f t="shared" si="1"/>
        <v>0</v>
      </c>
      <c r="J46" s="74" t="s">
        <v>54</v>
      </c>
      <c r="L46" s="1" t="s">
        <v>50</v>
      </c>
      <c r="M46" s="75" t="s">
        <v>65</v>
      </c>
    </row>
    <row r="47" spans="1:13" ht="15.75">
      <c r="A47" s="64">
        <v>27</v>
      </c>
      <c r="B47" s="65">
        <v>98046</v>
      </c>
      <c r="C47" s="73" t="s">
        <v>85</v>
      </c>
      <c r="D47" s="73" t="s">
        <v>53</v>
      </c>
      <c r="E47" s="68">
        <v>12</v>
      </c>
      <c r="F47" s="68"/>
      <c r="G47" s="69">
        <f t="shared" si="0"/>
        <v>0</v>
      </c>
      <c r="H47" s="70">
        <v>0</v>
      </c>
      <c r="I47" s="71">
        <f t="shared" si="1"/>
        <v>0</v>
      </c>
      <c r="J47" s="74" t="s">
        <v>54</v>
      </c>
      <c r="K47" s="1" t="s">
        <v>55</v>
      </c>
      <c r="L47" s="1" t="s">
        <v>50</v>
      </c>
      <c r="M47" s="75" t="s">
        <v>65</v>
      </c>
    </row>
    <row r="48" spans="1:13" ht="15.75">
      <c r="A48" s="64">
        <v>28</v>
      </c>
      <c r="B48" s="65">
        <v>96016</v>
      </c>
      <c r="C48" s="73" t="s">
        <v>86</v>
      </c>
      <c r="D48" s="73" t="s">
        <v>53</v>
      </c>
      <c r="E48" s="68">
        <v>12</v>
      </c>
      <c r="F48" s="68"/>
      <c r="G48" s="69">
        <f t="shared" si="0"/>
        <v>0</v>
      </c>
      <c r="H48" s="70">
        <v>0</v>
      </c>
      <c r="I48" s="71">
        <f t="shared" si="1"/>
        <v>0</v>
      </c>
      <c r="J48" s="74" t="s">
        <v>54</v>
      </c>
      <c r="K48" s="1" t="s">
        <v>55</v>
      </c>
      <c r="L48" s="1" t="s">
        <v>50</v>
      </c>
      <c r="M48" s="75" t="s">
        <v>65</v>
      </c>
    </row>
    <row r="49" spans="1:13" ht="15.75">
      <c r="A49" s="64">
        <v>29</v>
      </c>
      <c r="B49" s="65">
        <v>46012</v>
      </c>
      <c r="C49" s="73" t="s">
        <v>87</v>
      </c>
      <c r="D49" s="73" t="s">
        <v>53</v>
      </c>
      <c r="E49" s="68">
        <v>2</v>
      </c>
      <c r="F49" s="68"/>
      <c r="G49" s="69">
        <f t="shared" si="0"/>
        <v>0</v>
      </c>
      <c r="H49" s="70">
        <v>0</v>
      </c>
      <c r="I49" s="71">
        <f t="shared" si="1"/>
        <v>0</v>
      </c>
      <c r="J49" s="74" t="s">
        <v>54</v>
      </c>
      <c r="K49" s="1" t="s">
        <v>55</v>
      </c>
      <c r="L49" s="1" t="s">
        <v>50</v>
      </c>
      <c r="M49" s="75" t="s">
        <v>65</v>
      </c>
    </row>
    <row r="50" spans="1:13" ht="15.75">
      <c r="A50" s="64">
        <v>30</v>
      </c>
      <c r="B50" s="65">
        <v>17024</v>
      </c>
      <c r="C50" s="73" t="s">
        <v>88</v>
      </c>
      <c r="D50" s="73" t="s">
        <v>53</v>
      </c>
      <c r="E50" s="68">
        <v>1</v>
      </c>
      <c r="F50" s="68"/>
      <c r="G50" s="69">
        <f t="shared" si="0"/>
        <v>0</v>
      </c>
      <c r="H50" s="70">
        <v>0</v>
      </c>
      <c r="I50" s="71">
        <f t="shared" si="1"/>
        <v>0</v>
      </c>
      <c r="J50" s="74" t="s">
        <v>54</v>
      </c>
      <c r="K50" s="1" t="s">
        <v>55</v>
      </c>
      <c r="L50" s="1" t="s">
        <v>50</v>
      </c>
      <c r="M50" s="75" t="s">
        <v>65</v>
      </c>
    </row>
    <row r="51" spans="1:13" ht="15.75">
      <c r="A51" s="64">
        <v>31</v>
      </c>
      <c r="B51" s="65">
        <v>420002</v>
      </c>
      <c r="C51" s="73" t="s">
        <v>89</v>
      </c>
      <c r="D51" s="73" t="s">
        <v>53</v>
      </c>
      <c r="E51" s="68">
        <v>8</v>
      </c>
      <c r="F51" s="68"/>
      <c r="G51" s="69">
        <f t="shared" si="0"/>
        <v>0</v>
      </c>
      <c r="H51" s="70">
        <v>0</v>
      </c>
      <c r="I51" s="71">
        <f t="shared" si="1"/>
        <v>0</v>
      </c>
      <c r="J51" s="74" t="s">
        <v>54</v>
      </c>
      <c r="K51" s="1" t="s">
        <v>55</v>
      </c>
      <c r="L51" s="1" t="s">
        <v>50</v>
      </c>
      <c r="M51" s="75" t="s">
        <v>65</v>
      </c>
    </row>
    <row r="52" spans="1:13" ht="15.75">
      <c r="A52" s="64">
        <v>32</v>
      </c>
      <c r="B52" s="65">
        <v>420091</v>
      </c>
      <c r="C52" s="73" t="s">
        <v>77</v>
      </c>
      <c r="D52" s="73" t="s">
        <v>53</v>
      </c>
      <c r="E52" s="68">
        <v>8</v>
      </c>
      <c r="F52" s="68"/>
      <c r="G52" s="69">
        <f t="shared" si="0"/>
        <v>0</v>
      </c>
      <c r="H52" s="70">
        <v>0</v>
      </c>
      <c r="I52" s="71">
        <f t="shared" si="1"/>
        <v>0</v>
      </c>
      <c r="J52" s="74" t="s">
        <v>54</v>
      </c>
      <c r="L52" s="1" t="s">
        <v>50</v>
      </c>
      <c r="M52" s="75" t="s">
        <v>65</v>
      </c>
    </row>
    <row r="53" spans="1:13" ht="15.75">
      <c r="A53" s="64">
        <v>33</v>
      </c>
      <c r="B53" s="65">
        <v>420011</v>
      </c>
      <c r="C53" s="73" t="s">
        <v>90</v>
      </c>
      <c r="D53" s="73" t="s">
        <v>53</v>
      </c>
      <c r="E53" s="68">
        <v>20</v>
      </c>
      <c r="F53" s="68"/>
      <c r="G53" s="69">
        <f t="shared" si="0"/>
        <v>0</v>
      </c>
      <c r="H53" s="70">
        <v>0</v>
      </c>
      <c r="I53" s="71">
        <f t="shared" si="1"/>
        <v>0</v>
      </c>
      <c r="J53" s="74" t="s">
        <v>54</v>
      </c>
      <c r="K53" s="1" t="s">
        <v>55</v>
      </c>
      <c r="L53" s="1" t="s">
        <v>50</v>
      </c>
      <c r="M53" s="75" t="s">
        <v>65</v>
      </c>
    </row>
    <row r="54" spans="1:13" ht="15.75">
      <c r="A54" s="64">
        <v>34</v>
      </c>
      <c r="B54" s="65">
        <v>302</v>
      </c>
      <c r="C54" s="73" t="s">
        <v>91</v>
      </c>
      <c r="D54" s="73" t="s">
        <v>53</v>
      </c>
      <c r="E54" s="68">
        <v>36</v>
      </c>
      <c r="F54" s="68"/>
      <c r="G54" s="69">
        <f t="shared" si="0"/>
        <v>0</v>
      </c>
      <c r="H54" s="70">
        <v>0</v>
      </c>
      <c r="I54" s="71">
        <f t="shared" si="1"/>
        <v>0</v>
      </c>
      <c r="J54" s="74" t="s">
        <v>54</v>
      </c>
      <c r="K54" s="1" t="s">
        <v>55</v>
      </c>
      <c r="L54" s="1" t="s">
        <v>50</v>
      </c>
      <c r="M54" s="75" t="s">
        <v>65</v>
      </c>
    </row>
    <row r="55" spans="1:13" ht="15.75">
      <c r="A55" s="64"/>
      <c r="B55" s="65"/>
      <c r="C55" s="76" t="s">
        <v>56</v>
      </c>
      <c r="D55" s="73"/>
      <c r="E55" s="68"/>
      <c r="F55" s="77">
        <f>SUM(G24:G54)</f>
        <v>0</v>
      </c>
      <c r="G55" s="69"/>
      <c r="H55" s="70"/>
      <c r="I55" s="71"/>
      <c r="J55" s="74"/>
      <c r="M55" s="75" t="s">
        <v>65</v>
      </c>
    </row>
    <row r="56" spans="1:13" ht="15.75">
      <c r="A56" s="64"/>
      <c r="B56" s="65"/>
      <c r="C56" s="76" t="s">
        <v>57</v>
      </c>
      <c r="D56" s="73"/>
      <c r="E56" s="68"/>
      <c r="F56" s="68"/>
      <c r="G56" s="69"/>
      <c r="H56" s="70"/>
      <c r="I56" s="71"/>
      <c r="J56" s="74"/>
      <c r="L56" s="1" t="s">
        <v>58</v>
      </c>
      <c r="M56" s="75" t="s">
        <v>65</v>
      </c>
    </row>
    <row r="57" spans="1:14" ht="15.75">
      <c r="A57" s="64">
        <v>35</v>
      </c>
      <c r="B57" s="65">
        <v>101308</v>
      </c>
      <c r="C57" s="73" t="s">
        <v>66</v>
      </c>
      <c r="D57" s="73" t="s">
        <v>67</v>
      </c>
      <c r="E57" s="68">
        <v>20</v>
      </c>
      <c r="F57" s="68"/>
      <c r="G57" s="69">
        <f aca="true" t="shared" si="3" ref="G57:G83">E57*F57</f>
        <v>0</v>
      </c>
      <c r="H57" s="70">
        <v>0</v>
      </c>
      <c r="I57" s="71">
        <f aca="true" t="shared" si="4" ref="I57:I83">E57*H57</f>
        <v>0</v>
      </c>
      <c r="J57" s="74" t="s">
        <v>54</v>
      </c>
      <c r="K57" s="1" t="s">
        <v>55</v>
      </c>
      <c r="L57" s="1" t="s">
        <v>58</v>
      </c>
      <c r="M57" s="75" t="s">
        <v>65</v>
      </c>
      <c r="N57" s="1">
        <f aca="true" t="shared" si="5" ref="N57:N62">E57*F57</f>
        <v>0</v>
      </c>
    </row>
    <row r="58" spans="1:14" ht="15.75">
      <c r="A58" s="64">
        <v>36</v>
      </c>
      <c r="B58" s="65">
        <v>101305</v>
      </c>
      <c r="C58" s="73" t="s">
        <v>68</v>
      </c>
      <c r="D58" s="73" t="s">
        <v>67</v>
      </c>
      <c r="E58" s="68">
        <v>10</v>
      </c>
      <c r="F58" s="68"/>
      <c r="G58" s="69">
        <f t="shared" si="3"/>
        <v>0</v>
      </c>
      <c r="H58" s="70">
        <v>0</v>
      </c>
      <c r="I58" s="71">
        <f t="shared" si="4"/>
        <v>0</v>
      </c>
      <c r="J58" s="74" t="s">
        <v>54</v>
      </c>
      <c r="K58" s="1" t="s">
        <v>55</v>
      </c>
      <c r="L58" s="1" t="s">
        <v>58</v>
      </c>
      <c r="M58" s="75" t="s">
        <v>65</v>
      </c>
      <c r="N58" s="1">
        <f t="shared" si="5"/>
        <v>0</v>
      </c>
    </row>
    <row r="59" spans="1:14" ht="15.75">
      <c r="A59" s="64">
        <v>37</v>
      </c>
      <c r="B59" s="65">
        <v>101105</v>
      </c>
      <c r="C59" s="73" t="s">
        <v>69</v>
      </c>
      <c r="D59" s="73" t="s">
        <v>67</v>
      </c>
      <c r="E59" s="68">
        <v>210</v>
      </c>
      <c r="F59" s="68"/>
      <c r="G59" s="69">
        <f t="shared" si="3"/>
        <v>0</v>
      </c>
      <c r="H59" s="70">
        <v>0</v>
      </c>
      <c r="I59" s="71">
        <f t="shared" si="4"/>
        <v>0</v>
      </c>
      <c r="J59" s="74" t="s">
        <v>54</v>
      </c>
      <c r="K59" s="1" t="s">
        <v>55</v>
      </c>
      <c r="L59" s="1" t="s">
        <v>58</v>
      </c>
      <c r="M59" s="75" t="s">
        <v>65</v>
      </c>
      <c r="N59" s="1">
        <f t="shared" si="5"/>
        <v>0</v>
      </c>
    </row>
    <row r="60" spans="1:14" ht="15.75">
      <c r="A60" s="64">
        <v>38</v>
      </c>
      <c r="B60" s="65">
        <v>101106</v>
      </c>
      <c r="C60" s="73" t="s">
        <v>70</v>
      </c>
      <c r="D60" s="73" t="s">
        <v>67</v>
      </c>
      <c r="E60" s="68">
        <v>290</v>
      </c>
      <c r="F60" s="68"/>
      <c r="G60" s="69">
        <f t="shared" si="3"/>
        <v>0</v>
      </c>
      <c r="H60" s="70">
        <v>0</v>
      </c>
      <c r="I60" s="71">
        <f t="shared" si="4"/>
        <v>0</v>
      </c>
      <c r="J60" s="74" t="s">
        <v>54</v>
      </c>
      <c r="K60" s="1" t="s">
        <v>55</v>
      </c>
      <c r="L60" s="1" t="s">
        <v>58</v>
      </c>
      <c r="M60" s="75" t="s">
        <v>65</v>
      </c>
      <c r="N60" s="1">
        <f t="shared" si="5"/>
        <v>0</v>
      </c>
    </row>
    <row r="61" spans="1:14" ht="15.75">
      <c r="A61" s="64">
        <v>39</v>
      </c>
      <c r="B61" s="65">
        <v>171108</v>
      </c>
      <c r="C61" s="73" t="s">
        <v>71</v>
      </c>
      <c r="D61" s="73" t="s">
        <v>67</v>
      </c>
      <c r="E61" s="68">
        <v>20</v>
      </c>
      <c r="F61" s="68"/>
      <c r="G61" s="69">
        <f t="shared" si="3"/>
        <v>0</v>
      </c>
      <c r="H61" s="70">
        <v>0</v>
      </c>
      <c r="I61" s="71">
        <f t="shared" si="4"/>
        <v>0</v>
      </c>
      <c r="J61" s="74" t="s">
        <v>54</v>
      </c>
      <c r="K61" s="1" t="s">
        <v>55</v>
      </c>
      <c r="L61" s="1" t="s">
        <v>58</v>
      </c>
      <c r="M61" s="75" t="s">
        <v>65</v>
      </c>
      <c r="N61" s="1">
        <f t="shared" si="5"/>
        <v>0</v>
      </c>
    </row>
    <row r="62" spans="1:14" ht="15.75">
      <c r="A62" s="64">
        <v>40</v>
      </c>
      <c r="B62" s="65">
        <v>171107</v>
      </c>
      <c r="C62" s="73" t="s">
        <v>72</v>
      </c>
      <c r="D62" s="73" t="s">
        <v>67</v>
      </c>
      <c r="E62" s="68">
        <v>20</v>
      </c>
      <c r="F62" s="68"/>
      <c r="G62" s="69">
        <f t="shared" si="3"/>
        <v>0</v>
      </c>
      <c r="H62" s="70">
        <v>0</v>
      </c>
      <c r="I62" s="71">
        <f t="shared" si="4"/>
        <v>0</v>
      </c>
      <c r="J62" s="74" t="s">
        <v>54</v>
      </c>
      <c r="K62" s="1" t="s">
        <v>55</v>
      </c>
      <c r="L62" s="1" t="s">
        <v>58</v>
      </c>
      <c r="M62" s="75" t="s">
        <v>65</v>
      </c>
      <c r="N62" s="1">
        <f t="shared" si="5"/>
        <v>0</v>
      </c>
    </row>
    <row r="63" spans="1:13" ht="15.75">
      <c r="A63" s="64">
        <v>41</v>
      </c>
      <c r="B63" s="65">
        <v>311115</v>
      </c>
      <c r="C63" s="73" t="s">
        <v>73</v>
      </c>
      <c r="D63" s="73" t="s">
        <v>53</v>
      </c>
      <c r="E63" s="68">
        <v>28</v>
      </c>
      <c r="F63" s="68"/>
      <c r="G63" s="69">
        <f t="shared" si="3"/>
        <v>0</v>
      </c>
      <c r="H63" s="70">
        <v>0</v>
      </c>
      <c r="I63" s="71">
        <f t="shared" si="4"/>
        <v>0</v>
      </c>
      <c r="J63" s="74" t="s">
        <v>54</v>
      </c>
      <c r="K63" s="1" t="s">
        <v>55</v>
      </c>
      <c r="L63" s="1" t="s">
        <v>58</v>
      </c>
      <c r="M63" s="75" t="s">
        <v>65</v>
      </c>
    </row>
    <row r="64" spans="1:13" ht="15.75">
      <c r="A64" s="64">
        <v>42</v>
      </c>
      <c r="B64" s="65">
        <v>410130</v>
      </c>
      <c r="C64" s="73" t="s">
        <v>74</v>
      </c>
      <c r="D64" s="67"/>
      <c r="E64" s="68">
        <v>2</v>
      </c>
      <c r="F64" s="68"/>
      <c r="G64" s="69">
        <f t="shared" si="3"/>
        <v>0</v>
      </c>
      <c r="H64" s="70">
        <v>0</v>
      </c>
      <c r="I64" s="71">
        <f t="shared" si="4"/>
        <v>0</v>
      </c>
      <c r="J64" s="72"/>
      <c r="K64" s="1" t="s">
        <v>55</v>
      </c>
      <c r="L64" s="1" t="s">
        <v>58</v>
      </c>
      <c r="M64" s="75" t="s">
        <v>65</v>
      </c>
    </row>
    <row r="65" spans="1:13" ht="15.75">
      <c r="A65" s="64">
        <v>43</v>
      </c>
      <c r="B65" s="65">
        <v>409820</v>
      </c>
      <c r="C65" s="73" t="s">
        <v>75</v>
      </c>
      <c r="D65" s="73" t="s">
        <v>53</v>
      </c>
      <c r="E65" s="68">
        <v>2</v>
      </c>
      <c r="F65" s="68"/>
      <c r="G65" s="69">
        <f t="shared" si="3"/>
        <v>0</v>
      </c>
      <c r="H65" s="70">
        <v>0</v>
      </c>
      <c r="I65" s="71">
        <f t="shared" si="4"/>
        <v>0</v>
      </c>
      <c r="J65" s="74" t="s">
        <v>54</v>
      </c>
      <c r="L65" s="1" t="s">
        <v>58</v>
      </c>
      <c r="M65" s="75" t="s">
        <v>65</v>
      </c>
    </row>
    <row r="66" spans="1:13" ht="15.75">
      <c r="A66" s="64">
        <v>44</v>
      </c>
      <c r="B66" s="65">
        <v>410101</v>
      </c>
      <c r="C66" s="73" t="s">
        <v>76</v>
      </c>
      <c r="D66" s="73" t="s">
        <v>53</v>
      </c>
      <c r="E66" s="68">
        <v>2</v>
      </c>
      <c r="F66" s="68"/>
      <c r="G66" s="69">
        <f t="shared" si="3"/>
        <v>0</v>
      </c>
      <c r="H66" s="70">
        <v>0</v>
      </c>
      <c r="I66" s="71">
        <f t="shared" si="4"/>
        <v>0</v>
      </c>
      <c r="J66" s="74" t="s">
        <v>54</v>
      </c>
      <c r="L66" s="1" t="s">
        <v>58</v>
      </c>
      <c r="M66" s="75" t="s">
        <v>65</v>
      </c>
    </row>
    <row r="67" spans="1:13" ht="15.75">
      <c r="A67" s="64">
        <v>45</v>
      </c>
      <c r="B67" s="65">
        <v>420091</v>
      </c>
      <c r="C67" s="73" t="s">
        <v>77</v>
      </c>
      <c r="D67" s="73" t="s">
        <v>53</v>
      </c>
      <c r="E67" s="68">
        <v>2</v>
      </c>
      <c r="F67" s="68"/>
      <c r="G67" s="69">
        <f t="shared" si="3"/>
        <v>0</v>
      </c>
      <c r="H67" s="70">
        <v>0</v>
      </c>
      <c r="I67" s="71">
        <f t="shared" si="4"/>
        <v>0</v>
      </c>
      <c r="J67" s="74" t="s">
        <v>54</v>
      </c>
      <c r="L67" s="1" t="s">
        <v>58</v>
      </c>
      <c r="M67" s="75" t="s">
        <v>65</v>
      </c>
    </row>
    <row r="68" spans="1:13" ht="15.75">
      <c r="A68" s="64">
        <v>46</v>
      </c>
      <c r="B68" s="65">
        <v>410150</v>
      </c>
      <c r="C68" s="73" t="s">
        <v>78</v>
      </c>
      <c r="D68" s="67"/>
      <c r="E68" s="68">
        <v>1</v>
      </c>
      <c r="F68" s="68"/>
      <c r="G68" s="69">
        <f t="shared" si="3"/>
        <v>0</v>
      </c>
      <c r="H68" s="70">
        <v>0</v>
      </c>
      <c r="I68" s="71">
        <f t="shared" si="4"/>
        <v>0</v>
      </c>
      <c r="J68" s="72"/>
      <c r="K68" s="1" t="s">
        <v>55</v>
      </c>
      <c r="L68" s="1" t="s">
        <v>58</v>
      </c>
      <c r="M68" s="75" t="s">
        <v>65</v>
      </c>
    </row>
    <row r="69" spans="1:13" ht="15.75">
      <c r="A69" s="64">
        <v>47</v>
      </c>
      <c r="B69" s="65">
        <v>409826</v>
      </c>
      <c r="C69" s="73" t="s">
        <v>79</v>
      </c>
      <c r="D69" s="73" t="s">
        <v>53</v>
      </c>
      <c r="E69" s="68">
        <v>1</v>
      </c>
      <c r="F69" s="68"/>
      <c r="G69" s="69">
        <f t="shared" si="3"/>
        <v>0</v>
      </c>
      <c r="H69" s="70">
        <v>0</v>
      </c>
      <c r="I69" s="71">
        <f t="shared" si="4"/>
        <v>0</v>
      </c>
      <c r="J69" s="74" t="s">
        <v>54</v>
      </c>
      <c r="L69" s="1" t="s">
        <v>58</v>
      </c>
      <c r="M69" s="75" t="s">
        <v>65</v>
      </c>
    </row>
    <row r="70" spans="1:13" ht="15.75">
      <c r="A70" s="64">
        <v>48</v>
      </c>
      <c r="B70" s="65">
        <v>410102</v>
      </c>
      <c r="C70" s="73" t="s">
        <v>80</v>
      </c>
      <c r="D70" s="73" t="s">
        <v>53</v>
      </c>
      <c r="E70" s="68">
        <v>1</v>
      </c>
      <c r="F70" s="68"/>
      <c r="G70" s="69">
        <f t="shared" si="3"/>
        <v>0</v>
      </c>
      <c r="H70" s="70">
        <v>0</v>
      </c>
      <c r="I70" s="71">
        <f t="shared" si="4"/>
        <v>0</v>
      </c>
      <c r="J70" s="74" t="s">
        <v>54</v>
      </c>
      <c r="L70" s="1" t="s">
        <v>58</v>
      </c>
      <c r="M70" s="75" t="s">
        <v>65</v>
      </c>
    </row>
    <row r="71" spans="1:13" ht="15.75">
      <c r="A71" s="64">
        <v>49</v>
      </c>
      <c r="B71" s="65">
        <v>420091</v>
      </c>
      <c r="C71" s="73" t="s">
        <v>77</v>
      </c>
      <c r="D71" s="73" t="s">
        <v>53</v>
      </c>
      <c r="E71" s="68">
        <v>1</v>
      </c>
      <c r="F71" s="68"/>
      <c r="G71" s="69">
        <f t="shared" si="3"/>
        <v>0</v>
      </c>
      <c r="H71" s="70">
        <v>0</v>
      </c>
      <c r="I71" s="71">
        <f t="shared" si="4"/>
        <v>0</v>
      </c>
      <c r="J71" s="74" t="s">
        <v>54</v>
      </c>
      <c r="L71" s="1" t="s">
        <v>58</v>
      </c>
      <c r="M71" s="75" t="s">
        <v>65</v>
      </c>
    </row>
    <row r="72" spans="1:13" ht="15.75">
      <c r="A72" s="64">
        <v>50</v>
      </c>
      <c r="B72" s="65">
        <v>410151</v>
      </c>
      <c r="C72" s="73" t="s">
        <v>81</v>
      </c>
      <c r="D72" s="67"/>
      <c r="E72" s="68">
        <v>4</v>
      </c>
      <c r="F72" s="68"/>
      <c r="G72" s="69">
        <f t="shared" si="3"/>
        <v>0</v>
      </c>
      <c r="H72" s="70">
        <v>0</v>
      </c>
      <c r="I72" s="71">
        <f t="shared" si="4"/>
        <v>0</v>
      </c>
      <c r="J72" s="72"/>
      <c r="K72" s="1" t="s">
        <v>55</v>
      </c>
      <c r="L72" s="1" t="s">
        <v>58</v>
      </c>
      <c r="M72" s="75" t="s">
        <v>65</v>
      </c>
    </row>
    <row r="73" spans="1:13" ht="15.75">
      <c r="A73" s="64">
        <v>51</v>
      </c>
      <c r="B73" s="65">
        <v>409822</v>
      </c>
      <c r="C73" s="73" t="s">
        <v>82</v>
      </c>
      <c r="D73" s="73" t="s">
        <v>53</v>
      </c>
      <c r="E73" s="68">
        <v>4</v>
      </c>
      <c r="F73" s="68"/>
      <c r="G73" s="69">
        <f t="shared" si="3"/>
        <v>0</v>
      </c>
      <c r="H73" s="70">
        <v>0</v>
      </c>
      <c r="I73" s="71">
        <f t="shared" si="4"/>
        <v>0</v>
      </c>
      <c r="J73" s="74" t="s">
        <v>54</v>
      </c>
      <c r="L73" s="1" t="s">
        <v>58</v>
      </c>
      <c r="M73" s="75" t="s">
        <v>65</v>
      </c>
    </row>
    <row r="74" spans="1:13" ht="15.75">
      <c r="A74" s="64">
        <v>52</v>
      </c>
      <c r="B74" s="65">
        <v>410101</v>
      </c>
      <c r="C74" s="73" t="s">
        <v>76</v>
      </c>
      <c r="D74" s="73" t="s">
        <v>53</v>
      </c>
      <c r="E74" s="68">
        <v>4</v>
      </c>
      <c r="F74" s="68"/>
      <c r="G74" s="69">
        <f t="shared" si="3"/>
        <v>0</v>
      </c>
      <c r="H74" s="70">
        <v>0</v>
      </c>
      <c r="I74" s="71">
        <f t="shared" si="4"/>
        <v>0</v>
      </c>
      <c r="J74" s="74" t="s">
        <v>54</v>
      </c>
      <c r="L74" s="1" t="s">
        <v>58</v>
      </c>
      <c r="M74" s="75" t="s">
        <v>65</v>
      </c>
    </row>
    <row r="75" spans="1:13" ht="15.75">
      <c r="A75" s="64">
        <v>53</v>
      </c>
      <c r="B75" s="65">
        <v>420091</v>
      </c>
      <c r="C75" s="73" t="s">
        <v>77</v>
      </c>
      <c r="D75" s="73" t="s">
        <v>53</v>
      </c>
      <c r="E75" s="68">
        <v>4</v>
      </c>
      <c r="F75" s="68"/>
      <c r="G75" s="69">
        <f t="shared" si="3"/>
        <v>0</v>
      </c>
      <c r="H75" s="70">
        <v>0</v>
      </c>
      <c r="I75" s="71">
        <f t="shared" si="4"/>
        <v>0</v>
      </c>
      <c r="J75" s="74" t="s">
        <v>54</v>
      </c>
      <c r="L75" s="1" t="s">
        <v>58</v>
      </c>
      <c r="M75" s="75" t="s">
        <v>65</v>
      </c>
    </row>
    <row r="76" spans="1:13" ht="15.75">
      <c r="A76" s="64">
        <v>54</v>
      </c>
      <c r="B76" s="65">
        <v>98046</v>
      </c>
      <c r="C76" s="73" t="s">
        <v>85</v>
      </c>
      <c r="D76" s="73" t="s">
        <v>53</v>
      </c>
      <c r="E76" s="68">
        <v>7</v>
      </c>
      <c r="F76" s="68"/>
      <c r="G76" s="69">
        <f t="shared" si="3"/>
        <v>0</v>
      </c>
      <c r="H76" s="70">
        <v>0</v>
      </c>
      <c r="I76" s="71">
        <f t="shared" si="4"/>
        <v>0</v>
      </c>
      <c r="J76" s="74" t="s">
        <v>54</v>
      </c>
      <c r="K76" s="1" t="s">
        <v>55</v>
      </c>
      <c r="L76" s="1" t="s">
        <v>58</v>
      </c>
      <c r="M76" s="75" t="s">
        <v>65</v>
      </c>
    </row>
    <row r="77" spans="1:13" ht="15.75">
      <c r="A77" s="64">
        <v>55</v>
      </c>
      <c r="B77" s="65">
        <v>96016</v>
      </c>
      <c r="C77" s="73" t="s">
        <v>86</v>
      </c>
      <c r="D77" s="73" t="s">
        <v>53</v>
      </c>
      <c r="E77" s="68">
        <v>7</v>
      </c>
      <c r="F77" s="68"/>
      <c r="G77" s="69">
        <f t="shared" si="3"/>
        <v>0</v>
      </c>
      <c r="H77" s="70">
        <v>0</v>
      </c>
      <c r="I77" s="71">
        <f t="shared" si="4"/>
        <v>0</v>
      </c>
      <c r="J77" s="74" t="s">
        <v>54</v>
      </c>
      <c r="K77" s="1" t="s">
        <v>55</v>
      </c>
      <c r="L77" s="1" t="s">
        <v>58</v>
      </c>
      <c r="M77" s="75" t="s">
        <v>65</v>
      </c>
    </row>
    <row r="78" spans="1:13" ht="15.75">
      <c r="A78" s="64">
        <v>56</v>
      </c>
      <c r="B78" s="65">
        <v>46012</v>
      </c>
      <c r="C78" s="73" t="s">
        <v>87</v>
      </c>
      <c r="D78" s="73" t="s">
        <v>53</v>
      </c>
      <c r="E78" s="68">
        <v>2</v>
      </c>
      <c r="F78" s="68"/>
      <c r="G78" s="69">
        <f t="shared" si="3"/>
        <v>0</v>
      </c>
      <c r="H78" s="70">
        <v>0</v>
      </c>
      <c r="I78" s="71">
        <f t="shared" si="4"/>
        <v>0</v>
      </c>
      <c r="J78" s="74" t="s">
        <v>54</v>
      </c>
      <c r="K78" s="1" t="s">
        <v>55</v>
      </c>
      <c r="L78" s="1" t="s">
        <v>58</v>
      </c>
      <c r="M78" s="75" t="s">
        <v>65</v>
      </c>
    </row>
    <row r="79" spans="1:13" ht="15.75">
      <c r="A79" s="64">
        <v>57</v>
      </c>
      <c r="B79" s="65">
        <v>17024</v>
      </c>
      <c r="C79" s="73" t="s">
        <v>88</v>
      </c>
      <c r="D79" s="73" t="s">
        <v>53</v>
      </c>
      <c r="E79" s="68">
        <v>1</v>
      </c>
      <c r="F79" s="68"/>
      <c r="G79" s="69">
        <f t="shared" si="3"/>
        <v>0</v>
      </c>
      <c r="H79" s="70">
        <v>0</v>
      </c>
      <c r="I79" s="71">
        <f t="shared" si="4"/>
        <v>0</v>
      </c>
      <c r="J79" s="74" t="s">
        <v>54</v>
      </c>
      <c r="K79" s="1" t="s">
        <v>55</v>
      </c>
      <c r="L79" s="1" t="s">
        <v>58</v>
      </c>
      <c r="M79" s="75" t="s">
        <v>65</v>
      </c>
    </row>
    <row r="80" spans="1:13" ht="15.75">
      <c r="A80" s="64">
        <v>58</v>
      </c>
      <c r="B80" s="65">
        <v>420002</v>
      </c>
      <c r="C80" s="73" t="s">
        <v>89</v>
      </c>
      <c r="D80" s="73" t="s">
        <v>53</v>
      </c>
      <c r="E80" s="68">
        <v>8</v>
      </c>
      <c r="F80" s="68"/>
      <c r="G80" s="69">
        <f t="shared" si="3"/>
        <v>0</v>
      </c>
      <c r="H80" s="70">
        <v>0</v>
      </c>
      <c r="I80" s="71">
        <f t="shared" si="4"/>
        <v>0</v>
      </c>
      <c r="J80" s="74" t="s">
        <v>54</v>
      </c>
      <c r="K80" s="1" t="s">
        <v>55</v>
      </c>
      <c r="L80" s="1" t="s">
        <v>58</v>
      </c>
      <c r="M80" s="75" t="s">
        <v>65</v>
      </c>
    </row>
    <row r="81" spans="1:13" ht="15.75">
      <c r="A81" s="64">
        <v>59</v>
      </c>
      <c r="B81" s="65">
        <v>420091</v>
      </c>
      <c r="C81" s="73" t="s">
        <v>77</v>
      </c>
      <c r="D81" s="73" t="s">
        <v>53</v>
      </c>
      <c r="E81" s="68">
        <v>8</v>
      </c>
      <c r="F81" s="68"/>
      <c r="G81" s="69">
        <f t="shared" si="3"/>
        <v>0</v>
      </c>
      <c r="H81" s="70">
        <v>0</v>
      </c>
      <c r="I81" s="71">
        <f t="shared" si="4"/>
        <v>0</v>
      </c>
      <c r="J81" s="74" t="s">
        <v>54</v>
      </c>
      <c r="L81" s="1" t="s">
        <v>58</v>
      </c>
      <c r="M81" s="75" t="s">
        <v>65</v>
      </c>
    </row>
    <row r="82" spans="1:13" ht="15.75">
      <c r="A82" s="64">
        <v>60</v>
      </c>
      <c r="B82" s="65">
        <v>420011</v>
      </c>
      <c r="C82" s="73" t="s">
        <v>90</v>
      </c>
      <c r="D82" s="73" t="s">
        <v>53</v>
      </c>
      <c r="E82" s="68">
        <v>20</v>
      </c>
      <c r="F82" s="68"/>
      <c r="G82" s="69">
        <f t="shared" si="3"/>
        <v>0</v>
      </c>
      <c r="H82" s="70">
        <v>0</v>
      </c>
      <c r="I82" s="71">
        <f t="shared" si="4"/>
        <v>0</v>
      </c>
      <c r="J82" s="74" t="s">
        <v>54</v>
      </c>
      <c r="K82" s="1" t="s">
        <v>55</v>
      </c>
      <c r="L82" s="1" t="s">
        <v>58</v>
      </c>
      <c r="M82" s="75" t="s">
        <v>65</v>
      </c>
    </row>
    <row r="83" spans="1:13" ht="15.75">
      <c r="A83" s="64">
        <v>61</v>
      </c>
      <c r="B83" s="65">
        <v>302</v>
      </c>
      <c r="C83" s="73" t="s">
        <v>91</v>
      </c>
      <c r="D83" s="73" t="s">
        <v>53</v>
      </c>
      <c r="E83" s="68">
        <v>22</v>
      </c>
      <c r="F83" s="68"/>
      <c r="G83" s="69">
        <f t="shared" si="3"/>
        <v>0</v>
      </c>
      <c r="H83" s="70">
        <v>0</v>
      </c>
      <c r="I83" s="71">
        <f t="shared" si="4"/>
        <v>0</v>
      </c>
      <c r="J83" s="74" t="s">
        <v>54</v>
      </c>
      <c r="K83" s="1" t="s">
        <v>55</v>
      </c>
      <c r="L83" s="1" t="s">
        <v>58</v>
      </c>
      <c r="M83" s="75" t="s">
        <v>65</v>
      </c>
    </row>
    <row r="84" spans="1:13" ht="15.75">
      <c r="A84" s="64"/>
      <c r="B84" s="65"/>
      <c r="C84" s="76" t="s">
        <v>56</v>
      </c>
      <c r="D84" s="73"/>
      <c r="E84" s="68"/>
      <c r="F84" s="77">
        <f>SUM(G57:G83)</f>
        <v>0</v>
      </c>
      <c r="G84" s="69"/>
      <c r="H84" s="70"/>
      <c r="I84" s="71"/>
      <c r="J84" s="74"/>
      <c r="M84" s="75" t="s">
        <v>65</v>
      </c>
    </row>
    <row r="85" spans="1:13" ht="15.75">
      <c r="A85" s="64"/>
      <c r="B85" s="65"/>
      <c r="C85" s="76" t="s">
        <v>60</v>
      </c>
      <c r="D85" s="73"/>
      <c r="E85" s="68"/>
      <c r="F85" s="68"/>
      <c r="G85" s="69"/>
      <c r="H85" s="70"/>
      <c r="I85" s="71"/>
      <c r="J85" s="74"/>
      <c r="L85" s="1" t="s">
        <v>61</v>
      </c>
      <c r="M85" s="75" t="s">
        <v>65</v>
      </c>
    </row>
    <row r="86" spans="1:14" ht="15.75">
      <c r="A86" s="64">
        <v>62</v>
      </c>
      <c r="B86" s="65">
        <v>101105</v>
      </c>
      <c r="C86" s="73" t="s">
        <v>69</v>
      </c>
      <c r="D86" s="73" t="s">
        <v>67</v>
      </c>
      <c r="E86" s="68">
        <v>230</v>
      </c>
      <c r="F86" s="68"/>
      <c r="G86" s="69">
        <f aca="true" t="shared" si="6" ref="G86:G94">E86*F86</f>
        <v>0</v>
      </c>
      <c r="H86" s="70">
        <v>0</v>
      </c>
      <c r="I86" s="71">
        <f aca="true" t="shared" si="7" ref="I86:I94">E86*H86</f>
        <v>0</v>
      </c>
      <c r="J86" s="74" t="s">
        <v>54</v>
      </c>
      <c r="K86" s="1" t="s">
        <v>55</v>
      </c>
      <c r="L86" s="1" t="s">
        <v>61</v>
      </c>
      <c r="M86" s="75" t="s">
        <v>65</v>
      </c>
      <c r="N86" s="1">
        <f aca="true" t="shared" si="8" ref="N86:N88">E86*F86</f>
        <v>0</v>
      </c>
    </row>
    <row r="87" spans="1:14" ht="15.75">
      <c r="A87" s="64">
        <v>63</v>
      </c>
      <c r="B87" s="65">
        <v>101106</v>
      </c>
      <c r="C87" s="73" t="s">
        <v>70</v>
      </c>
      <c r="D87" s="73" t="s">
        <v>67</v>
      </c>
      <c r="E87" s="68">
        <v>115</v>
      </c>
      <c r="F87" s="68"/>
      <c r="G87" s="69">
        <f t="shared" si="6"/>
        <v>0</v>
      </c>
      <c r="H87" s="70">
        <v>0</v>
      </c>
      <c r="I87" s="71">
        <f t="shared" si="7"/>
        <v>0</v>
      </c>
      <c r="J87" s="74" t="s">
        <v>54</v>
      </c>
      <c r="K87" s="1" t="s">
        <v>55</v>
      </c>
      <c r="L87" s="1" t="s">
        <v>61</v>
      </c>
      <c r="M87" s="75" t="s">
        <v>65</v>
      </c>
      <c r="N87" s="1">
        <f t="shared" si="8"/>
        <v>0</v>
      </c>
    </row>
    <row r="88" spans="1:14" ht="15.75">
      <c r="A88" s="64">
        <v>64</v>
      </c>
      <c r="B88" s="65">
        <v>333031</v>
      </c>
      <c r="C88" s="73" t="s">
        <v>92</v>
      </c>
      <c r="D88" s="73" t="s">
        <v>67</v>
      </c>
      <c r="E88" s="68">
        <v>84</v>
      </c>
      <c r="F88" s="68"/>
      <c r="G88" s="69">
        <f t="shared" si="6"/>
        <v>0</v>
      </c>
      <c r="H88" s="70">
        <v>0</v>
      </c>
      <c r="I88" s="71">
        <f t="shared" si="7"/>
        <v>0</v>
      </c>
      <c r="J88" s="74" t="s">
        <v>54</v>
      </c>
      <c r="K88" s="1" t="s">
        <v>55</v>
      </c>
      <c r="L88" s="1" t="s">
        <v>61</v>
      </c>
      <c r="M88" s="75" t="s">
        <v>65</v>
      </c>
      <c r="N88" s="1">
        <f t="shared" si="8"/>
        <v>0</v>
      </c>
    </row>
    <row r="89" spans="1:13" ht="15.75">
      <c r="A89" s="64">
        <v>65</v>
      </c>
      <c r="B89" s="65">
        <v>312911</v>
      </c>
      <c r="C89" s="73" t="s">
        <v>93</v>
      </c>
      <c r="D89" s="73" t="s">
        <v>53</v>
      </c>
      <c r="E89" s="68">
        <v>8</v>
      </c>
      <c r="F89" s="68"/>
      <c r="G89" s="69">
        <f t="shared" si="6"/>
        <v>0</v>
      </c>
      <c r="H89" s="70">
        <v>0</v>
      </c>
      <c r="I89" s="71">
        <f t="shared" si="7"/>
        <v>0</v>
      </c>
      <c r="J89" s="74" t="s">
        <v>54</v>
      </c>
      <c r="K89" s="1" t="s">
        <v>55</v>
      </c>
      <c r="L89" s="1" t="s">
        <v>61</v>
      </c>
      <c r="M89" s="75" t="s">
        <v>65</v>
      </c>
    </row>
    <row r="90" spans="1:13" ht="15.75">
      <c r="A90" s="64">
        <v>66</v>
      </c>
      <c r="B90" s="65">
        <v>82293737</v>
      </c>
      <c r="C90" s="73" t="s">
        <v>94</v>
      </c>
      <c r="D90" s="73" t="s">
        <v>53</v>
      </c>
      <c r="E90" s="68">
        <v>9</v>
      </c>
      <c r="F90" s="68"/>
      <c r="G90" s="69">
        <f t="shared" si="6"/>
        <v>0</v>
      </c>
      <c r="H90" s="70">
        <v>0</v>
      </c>
      <c r="I90" s="71">
        <f t="shared" si="7"/>
        <v>0</v>
      </c>
      <c r="J90" s="74" t="s">
        <v>54</v>
      </c>
      <c r="K90" s="1" t="s">
        <v>55</v>
      </c>
      <c r="L90" s="1" t="s">
        <v>61</v>
      </c>
      <c r="M90" s="75" t="s">
        <v>65</v>
      </c>
    </row>
    <row r="91" spans="1:13" ht="15.75">
      <c r="A91" s="64">
        <v>67</v>
      </c>
      <c r="B91" s="65">
        <v>90023</v>
      </c>
      <c r="C91" s="73" t="s">
        <v>95</v>
      </c>
      <c r="D91" s="73" t="s">
        <v>53</v>
      </c>
      <c r="E91" s="68">
        <v>6</v>
      </c>
      <c r="F91" s="68"/>
      <c r="G91" s="69">
        <f t="shared" si="6"/>
        <v>0</v>
      </c>
      <c r="H91" s="70">
        <v>0</v>
      </c>
      <c r="I91" s="71">
        <f t="shared" si="7"/>
        <v>0</v>
      </c>
      <c r="J91" s="74" t="s">
        <v>54</v>
      </c>
      <c r="K91" s="1" t="s">
        <v>55</v>
      </c>
      <c r="L91" s="1" t="s">
        <v>61</v>
      </c>
      <c r="M91" s="75" t="s">
        <v>65</v>
      </c>
    </row>
    <row r="92" spans="1:13" ht="15.75">
      <c r="A92" s="64">
        <v>68</v>
      </c>
      <c r="B92" s="65">
        <v>413101</v>
      </c>
      <c r="C92" s="73" t="s">
        <v>96</v>
      </c>
      <c r="D92" s="73" t="s">
        <v>53</v>
      </c>
      <c r="E92" s="68">
        <v>6</v>
      </c>
      <c r="F92" s="68"/>
      <c r="G92" s="69">
        <f t="shared" si="6"/>
        <v>0</v>
      </c>
      <c r="H92" s="70">
        <v>0</v>
      </c>
      <c r="I92" s="71">
        <f t="shared" si="7"/>
        <v>0</v>
      </c>
      <c r="J92" s="74" t="s">
        <v>54</v>
      </c>
      <c r="K92" s="1" t="s">
        <v>55</v>
      </c>
      <c r="L92" s="1" t="s">
        <v>61</v>
      </c>
      <c r="M92" s="75" t="s">
        <v>65</v>
      </c>
    </row>
    <row r="93" spans="1:13" ht="15.75">
      <c r="A93" s="64">
        <v>69</v>
      </c>
      <c r="B93" s="65">
        <v>423212</v>
      </c>
      <c r="C93" s="73" t="s">
        <v>97</v>
      </c>
      <c r="D93" s="73" t="s">
        <v>53</v>
      </c>
      <c r="E93" s="68">
        <v>1</v>
      </c>
      <c r="F93" s="68"/>
      <c r="G93" s="69">
        <f t="shared" si="6"/>
        <v>0</v>
      </c>
      <c r="H93" s="70">
        <v>0</v>
      </c>
      <c r="I93" s="71">
        <f t="shared" si="7"/>
        <v>0</v>
      </c>
      <c r="J93" s="74" t="s">
        <v>54</v>
      </c>
      <c r="K93" s="1" t="s">
        <v>55</v>
      </c>
      <c r="L93" s="1" t="s">
        <v>61</v>
      </c>
      <c r="M93" s="75" t="s">
        <v>65</v>
      </c>
    </row>
    <row r="94" spans="1:13" ht="15.75">
      <c r="A94" s="64">
        <v>70</v>
      </c>
      <c r="B94" s="65">
        <v>302</v>
      </c>
      <c r="C94" s="73" t="s">
        <v>91</v>
      </c>
      <c r="D94" s="73" t="s">
        <v>53</v>
      </c>
      <c r="E94" s="68">
        <v>160</v>
      </c>
      <c r="F94" s="68"/>
      <c r="G94" s="69">
        <f t="shared" si="6"/>
        <v>0</v>
      </c>
      <c r="H94" s="70">
        <v>0</v>
      </c>
      <c r="I94" s="71">
        <f t="shared" si="7"/>
        <v>0</v>
      </c>
      <c r="J94" s="74" t="s">
        <v>54</v>
      </c>
      <c r="K94" s="1" t="s">
        <v>55</v>
      </c>
      <c r="L94" s="1" t="s">
        <v>61</v>
      </c>
      <c r="M94" s="75" t="s">
        <v>65</v>
      </c>
    </row>
    <row r="95" spans="1:13" ht="15.75">
      <c r="A95" s="78"/>
      <c r="B95" s="79"/>
      <c r="C95" s="80" t="s">
        <v>56</v>
      </c>
      <c r="D95" s="81"/>
      <c r="E95" s="82"/>
      <c r="F95" s="83">
        <f>SUM(G86:G94)</f>
        <v>0</v>
      </c>
      <c r="G95" s="84"/>
      <c r="H95" s="85"/>
      <c r="I95" s="86"/>
      <c r="J95" s="87"/>
      <c r="M95" s="75" t="s">
        <v>65</v>
      </c>
    </row>
    <row r="96" spans="1:14" s="96" customFormat="1" ht="15.75">
      <c r="A96" s="88"/>
      <c r="B96" s="89"/>
      <c r="C96" s="90" t="s">
        <v>63</v>
      </c>
      <c r="D96" s="90"/>
      <c r="E96" s="91"/>
      <c r="F96" s="91"/>
      <c r="G96" s="92">
        <f>SUM(G23:G95)</f>
        <v>0</v>
      </c>
      <c r="H96" s="93"/>
      <c r="I96" s="94">
        <f>SUM(I23:I95)</f>
        <v>0</v>
      </c>
      <c r="J96" s="95"/>
      <c r="M96" s="97" t="s">
        <v>65</v>
      </c>
      <c r="N96" s="96">
        <f>SUM(N7:N95)</f>
        <v>0</v>
      </c>
    </row>
    <row r="97" spans="1:13" s="6" customFormat="1" ht="19.5" customHeight="1">
      <c r="A97" s="98" t="s">
        <v>98</v>
      </c>
      <c r="B97" s="99"/>
      <c r="C97" s="100"/>
      <c r="D97" s="100"/>
      <c r="E97" s="101"/>
      <c r="F97" s="101"/>
      <c r="G97" s="102"/>
      <c r="H97" s="103"/>
      <c r="I97" s="104"/>
      <c r="J97" s="105"/>
      <c r="M97" s="106"/>
    </row>
    <row r="98" spans="1:13" ht="15.75">
      <c r="A98" s="64"/>
      <c r="B98" s="65"/>
      <c r="C98" s="76" t="s">
        <v>49</v>
      </c>
      <c r="D98" s="73"/>
      <c r="E98" s="68"/>
      <c r="F98" s="68"/>
      <c r="G98" s="69"/>
      <c r="H98" s="70"/>
      <c r="I98" s="71"/>
      <c r="J98" s="74"/>
      <c r="M98" s="75"/>
    </row>
    <row r="99" spans="1:13" ht="15.75">
      <c r="A99" s="64">
        <v>71</v>
      </c>
      <c r="B99" s="65">
        <v>210800112</v>
      </c>
      <c r="C99" s="73" t="s">
        <v>99</v>
      </c>
      <c r="D99" s="73" t="s">
        <v>67</v>
      </c>
      <c r="E99" s="68">
        <v>15</v>
      </c>
      <c r="F99" s="68"/>
      <c r="G99" s="69">
        <f aca="true" t="shared" si="9" ref="G99:G119">E99*F99</f>
        <v>0</v>
      </c>
      <c r="H99" s="70"/>
      <c r="I99" s="71"/>
      <c r="J99" s="74"/>
      <c r="M99" s="75"/>
    </row>
    <row r="100" spans="1:13" ht="15.75">
      <c r="A100" s="64">
        <v>72</v>
      </c>
      <c r="B100" s="65">
        <v>210800103</v>
      </c>
      <c r="C100" s="73" t="s">
        <v>100</v>
      </c>
      <c r="D100" s="73" t="s">
        <v>67</v>
      </c>
      <c r="E100" s="68">
        <v>25</v>
      </c>
      <c r="F100" s="68"/>
      <c r="G100" s="69">
        <f t="shared" si="9"/>
        <v>0</v>
      </c>
      <c r="H100" s="70"/>
      <c r="I100" s="71"/>
      <c r="J100" s="74"/>
      <c r="M100" s="75"/>
    </row>
    <row r="101" spans="1:13" ht="15.75">
      <c r="A101" s="64">
        <v>73</v>
      </c>
      <c r="B101" s="65">
        <v>210800103</v>
      </c>
      <c r="C101" s="73" t="s">
        <v>100</v>
      </c>
      <c r="D101" s="73" t="s">
        <v>67</v>
      </c>
      <c r="E101" s="68">
        <v>315</v>
      </c>
      <c r="F101" s="68"/>
      <c r="G101" s="69">
        <f t="shared" si="9"/>
        <v>0</v>
      </c>
      <c r="H101" s="70"/>
      <c r="I101" s="71"/>
      <c r="J101" s="74"/>
      <c r="M101" s="75"/>
    </row>
    <row r="102" spans="1:13" ht="15.75">
      <c r="A102" s="64">
        <v>74</v>
      </c>
      <c r="B102" s="65">
        <v>210800103</v>
      </c>
      <c r="C102" s="73" t="s">
        <v>100</v>
      </c>
      <c r="D102" s="73" t="s">
        <v>67</v>
      </c>
      <c r="E102" s="68">
        <v>235</v>
      </c>
      <c r="F102" s="68"/>
      <c r="G102" s="69">
        <f t="shared" si="9"/>
        <v>0</v>
      </c>
      <c r="H102" s="70"/>
      <c r="I102" s="71"/>
      <c r="J102" s="74"/>
      <c r="M102" s="75"/>
    </row>
    <row r="103" spans="1:13" ht="15.75">
      <c r="A103" s="64">
        <v>75</v>
      </c>
      <c r="B103" s="65">
        <v>210100219</v>
      </c>
      <c r="C103" s="73" t="s">
        <v>101</v>
      </c>
      <c r="D103" s="73" t="s">
        <v>53</v>
      </c>
      <c r="E103" s="68">
        <v>4</v>
      </c>
      <c r="F103" s="68"/>
      <c r="G103" s="69">
        <f t="shared" si="9"/>
        <v>0</v>
      </c>
      <c r="H103" s="70"/>
      <c r="I103" s="71"/>
      <c r="J103" s="74"/>
      <c r="M103" s="75"/>
    </row>
    <row r="104" spans="1:13" ht="15.75">
      <c r="A104" s="64">
        <v>76</v>
      </c>
      <c r="B104" s="65">
        <v>210100204</v>
      </c>
      <c r="C104" s="73" t="s">
        <v>102</v>
      </c>
      <c r="D104" s="73" t="s">
        <v>53</v>
      </c>
      <c r="E104" s="68">
        <v>22</v>
      </c>
      <c r="F104" s="68"/>
      <c r="G104" s="69">
        <f t="shared" si="9"/>
        <v>0</v>
      </c>
      <c r="H104" s="70"/>
      <c r="I104" s="71"/>
      <c r="J104" s="74"/>
      <c r="M104" s="75"/>
    </row>
    <row r="105" spans="1:13" ht="15.75">
      <c r="A105" s="64">
        <v>77</v>
      </c>
      <c r="B105" s="65">
        <v>210800006</v>
      </c>
      <c r="C105" s="73" t="s">
        <v>103</v>
      </c>
      <c r="D105" s="73" t="s">
        <v>67</v>
      </c>
      <c r="E105" s="68">
        <v>15</v>
      </c>
      <c r="F105" s="68"/>
      <c r="G105" s="69">
        <f t="shared" si="9"/>
        <v>0</v>
      </c>
      <c r="H105" s="70"/>
      <c r="I105" s="71"/>
      <c r="J105" s="74"/>
      <c r="M105" s="75"/>
    </row>
    <row r="106" spans="1:13" ht="15.75">
      <c r="A106" s="64">
        <v>78</v>
      </c>
      <c r="B106" s="65">
        <v>210800006</v>
      </c>
      <c r="C106" s="73" t="s">
        <v>103</v>
      </c>
      <c r="D106" s="73" t="s">
        <v>67</v>
      </c>
      <c r="E106" s="68">
        <v>20</v>
      </c>
      <c r="F106" s="68"/>
      <c r="G106" s="69">
        <f t="shared" si="9"/>
        <v>0</v>
      </c>
      <c r="H106" s="70"/>
      <c r="I106" s="71"/>
      <c r="J106" s="74"/>
      <c r="M106" s="75"/>
    </row>
    <row r="107" spans="1:13" ht="15.75">
      <c r="A107" s="64">
        <v>79</v>
      </c>
      <c r="B107" s="65">
        <v>210100101</v>
      </c>
      <c r="C107" s="73" t="s">
        <v>104</v>
      </c>
      <c r="D107" s="73" t="s">
        <v>53</v>
      </c>
      <c r="E107" s="68">
        <v>4</v>
      </c>
      <c r="F107" s="68"/>
      <c r="G107" s="69">
        <f t="shared" si="9"/>
        <v>0</v>
      </c>
      <c r="H107" s="70"/>
      <c r="I107" s="71"/>
      <c r="J107" s="74"/>
      <c r="M107" s="75"/>
    </row>
    <row r="108" spans="1:13" ht="15.75">
      <c r="A108" s="64">
        <v>80</v>
      </c>
      <c r="B108" s="65">
        <v>210010301</v>
      </c>
      <c r="C108" s="73" t="s">
        <v>105</v>
      </c>
      <c r="D108" s="73" t="s">
        <v>53</v>
      </c>
      <c r="E108" s="68">
        <v>40</v>
      </c>
      <c r="F108" s="68"/>
      <c r="G108" s="69">
        <f t="shared" si="9"/>
        <v>0</v>
      </c>
      <c r="H108" s="70"/>
      <c r="I108" s="71"/>
      <c r="J108" s="74"/>
      <c r="M108" s="75"/>
    </row>
    <row r="109" spans="1:13" ht="15.75">
      <c r="A109" s="64">
        <v>81</v>
      </c>
      <c r="B109" s="65">
        <v>210110041</v>
      </c>
      <c r="C109" s="73" t="s">
        <v>106</v>
      </c>
      <c r="D109" s="73" t="s">
        <v>53</v>
      </c>
      <c r="E109" s="68">
        <v>2</v>
      </c>
      <c r="F109" s="68"/>
      <c r="G109" s="69">
        <f t="shared" si="9"/>
        <v>0</v>
      </c>
      <c r="H109" s="70"/>
      <c r="I109" s="71"/>
      <c r="J109" s="74"/>
      <c r="M109" s="75"/>
    </row>
    <row r="110" spans="1:13" ht="15.75">
      <c r="A110" s="64">
        <v>82</v>
      </c>
      <c r="B110" s="65">
        <v>210110043</v>
      </c>
      <c r="C110" s="73" t="s">
        <v>107</v>
      </c>
      <c r="D110" s="73" t="s">
        <v>53</v>
      </c>
      <c r="E110" s="68">
        <v>1</v>
      </c>
      <c r="F110" s="68"/>
      <c r="G110" s="69">
        <f t="shared" si="9"/>
        <v>0</v>
      </c>
      <c r="H110" s="70"/>
      <c r="I110" s="71"/>
      <c r="J110" s="74"/>
      <c r="M110" s="75"/>
    </row>
    <row r="111" spans="1:13" ht="15.75">
      <c r="A111" s="64">
        <v>83</v>
      </c>
      <c r="B111" s="65">
        <v>210110045</v>
      </c>
      <c r="C111" s="73" t="s">
        <v>108</v>
      </c>
      <c r="D111" s="73" t="s">
        <v>53</v>
      </c>
      <c r="E111" s="68">
        <v>8</v>
      </c>
      <c r="F111" s="68"/>
      <c r="G111" s="69">
        <f t="shared" si="9"/>
        <v>0</v>
      </c>
      <c r="H111" s="70"/>
      <c r="I111" s="71"/>
      <c r="J111" s="74"/>
      <c r="M111" s="75"/>
    </row>
    <row r="112" spans="1:13" ht="15.75">
      <c r="A112" s="64">
        <v>84</v>
      </c>
      <c r="B112" s="65">
        <v>210110046</v>
      </c>
      <c r="C112" s="73" t="s">
        <v>109</v>
      </c>
      <c r="D112" s="73" t="s">
        <v>53</v>
      </c>
      <c r="E112" s="68">
        <v>2</v>
      </c>
      <c r="F112" s="68"/>
      <c r="G112" s="69">
        <f t="shared" si="9"/>
        <v>0</v>
      </c>
      <c r="H112" s="70"/>
      <c r="I112" s="71"/>
      <c r="J112" s="74"/>
      <c r="M112" s="75"/>
    </row>
    <row r="113" spans="1:13" ht="15.75">
      <c r="A113" s="64">
        <v>85</v>
      </c>
      <c r="B113" s="65">
        <v>210140031</v>
      </c>
      <c r="C113" s="73" t="s">
        <v>110</v>
      </c>
      <c r="D113" s="73" t="s">
        <v>53</v>
      </c>
      <c r="E113" s="68">
        <v>12</v>
      </c>
      <c r="F113" s="68"/>
      <c r="G113" s="69">
        <f t="shared" si="9"/>
        <v>0</v>
      </c>
      <c r="H113" s="70"/>
      <c r="I113" s="71"/>
      <c r="J113" s="74"/>
      <c r="M113" s="75"/>
    </row>
    <row r="114" spans="1:13" ht="15.75">
      <c r="A114" s="64">
        <v>86</v>
      </c>
      <c r="B114" s="65">
        <v>210290751</v>
      </c>
      <c r="C114" s="73" t="s">
        <v>111</v>
      </c>
      <c r="D114" s="73" t="s">
        <v>53</v>
      </c>
      <c r="E114" s="68">
        <v>2</v>
      </c>
      <c r="F114" s="68"/>
      <c r="G114" s="69">
        <f t="shared" si="9"/>
        <v>0</v>
      </c>
      <c r="H114" s="70"/>
      <c r="I114" s="71"/>
      <c r="J114" s="74"/>
      <c r="M114" s="75"/>
    </row>
    <row r="115" spans="1:13" ht="15.75">
      <c r="A115" s="64">
        <v>87</v>
      </c>
      <c r="B115" s="65">
        <v>210200046</v>
      </c>
      <c r="C115" s="73" t="s">
        <v>88</v>
      </c>
      <c r="D115" s="73" t="s">
        <v>53</v>
      </c>
      <c r="E115" s="68">
        <v>1</v>
      </c>
      <c r="F115" s="68"/>
      <c r="G115" s="69">
        <f t="shared" si="9"/>
        <v>0</v>
      </c>
      <c r="H115" s="70"/>
      <c r="I115" s="71"/>
      <c r="J115" s="74"/>
      <c r="M115" s="75"/>
    </row>
    <row r="116" spans="1:13" ht="15.75">
      <c r="A116" s="64">
        <v>88</v>
      </c>
      <c r="B116" s="65">
        <v>210111012</v>
      </c>
      <c r="C116" s="73" t="s">
        <v>112</v>
      </c>
      <c r="D116" s="73" t="s">
        <v>53</v>
      </c>
      <c r="E116" s="68">
        <v>8</v>
      </c>
      <c r="F116" s="68"/>
      <c r="G116" s="69">
        <f t="shared" si="9"/>
        <v>0</v>
      </c>
      <c r="H116" s="70"/>
      <c r="I116" s="71"/>
      <c r="J116" s="74"/>
      <c r="M116" s="75"/>
    </row>
    <row r="117" spans="1:13" ht="15.75">
      <c r="A117" s="64">
        <v>89</v>
      </c>
      <c r="B117" s="65">
        <v>210111012</v>
      </c>
      <c r="C117" s="73" t="s">
        <v>112</v>
      </c>
      <c r="D117" s="73" t="s">
        <v>53</v>
      </c>
      <c r="E117" s="68">
        <v>20</v>
      </c>
      <c r="F117" s="68"/>
      <c r="G117" s="69">
        <f t="shared" si="9"/>
        <v>0</v>
      </c>
      <c r="H117" s="70"/>
      <c r="I117" s="71"/>
      <c r="J117" s="74"/>
      <c r="M117" s="75"/>
    </row>
    <row r="118" spans="1:13" ht="15.75">
      <c r="A118" s="64">
        <v>90</v>
      </c>
      <c r="B118" s="65">
        <v>210190001</v>
      </c>
      <c r="C118" s="73" t="s">
        <v>113</v>
      </c>
      <c r="D118" s="73" t="s">
        <v>53</v>
      </c>
      <c r="E118" s="68">
        <v>1</v>
      </c>
      <c r="F118" s="68"/>
      <c r="G118" s="69">
        <f t="shared" si="9"/>
        <v>0</v>
      </c>
      <c r="H118" s="70"/>
      <c r="I118" s="71"/>
      <c r="J118" s="74"/>
      <c r="M118" s="75"/>
    </row>
    <row r="119" spans="1:13" ht="15.75">
      <c r="A119" s="64">
        <v>91</v>
      </c>
      <c r="B119" s="65">
        <v>210010702</v>
      </c>
      <c r="C119" s="73" t="s">
        <v>114</v>
      </c>
      <c r="D119" s="73" t="s">
        <v>53</v>
      </c>
      <c r="E119" s="68">
        <v>36</v>
      </c>
      <c r="F119" s="68"/>
      <c r="G119" s="69">
        <f t="shared" si="9"/>
        <v>0</v>
      </c>
      <c r="H119" s="70"/>
      <c r="I119" s="71"/>
      <c r="J119" s="74"/>
      <c r="M119" s="75"/>
    </row>
    <row r="120" spans="1:13" ht="15.75">
      <c r="A120" s="64"/>
      <c r="B120" s="65"/>
      <c r="C120" s="76" t="s">
        <v>56</v>
      </c>
      <c r="D120" s="73"/>
      <c r="E120" s="68"/>
      <c r="F120" s="77">
        <f>SUM(G99:G119)</f>
        <v>0</v>
      </c>
      <c r="G120" s="69"/>
      <c r="H120" s="70"/>
      <c r="I120" s="71"/>
      <c r="J120" s="74"/>
      <c r="M120" s="75"/>
    </row>
    <row r="121" spans="1:13" ht="15.75">
      <c r="A121" s="64"/>
      <c r="B121" s="65"/>
      <c r="C121" s="76" t="s">
        <v>57</v>
      </c>
      <c r="D121" s="73"/>
      <c r="E121" s="68"/>
      <c r="F121" s="68"/>
      <c r="G121" s="69"/>
      <c r="H121" s="70"/>
      <c r="I121" s="71"/>
      <c r="J121" s="74"/>
      <c r="M121" s="75"/>
    </row>
    <row r="122" spans="1:13" ht="15.75">
      <c r="A122" s="64">
        <v>92</v>
      </c>
      <c r="B122" s="65">
        <v>210800112</v>
      </c>
      <c r="C122" s="73" t="s">
        <v>99</v>
      </c>
      <c r="D122" s="73" t="s">
        <v>67</v>
      </c>
      <c r="E122" s="68">
        <v>20</v>
      </c>
      <c r="F122" s="68"/>
      <c r="G122" s="69">
        <f aca="true" t="shared" si="10" ref="G122:G141">E122*F122</f>
        <v>0</v>
      </c>
      <c r="H122" s="70"/>
      <c r="I122" s="71"/>
      <c r="J122" s="74"/>
      <c r="M122" s="75"/>
    </row>
    <row r="123" spans="1:13" ht="15.75">
      <c r="A123" s="64">
        <v>93</v>
      </c>
      <c r="B123" s="65">
        <v>210800103</v>
      </c>
      <c r="C123" s="73" t="s">
        <v>100</v>
      </c>
      <c r="D123" s="73" t="s">
        <v>67</v>
      </c>
      <c r="E123" s="68">
        <v>10</v>
      </c>
      <c r="F123" s="68"/>
      <c r="G123" s="69">
        <f t="shared" si="10"/>
        <v>0</v>
      </c>
      <c r="H123" s="70"/>
      <c r="I123" s="71"/>
      <c r="J123" s="74"/>
      <c r="M123" s="75"/>
    </row>
    <row r="124" spans="1:13" ht="15.75">
      <c r="A124" s="64">
        <v>94</v>
      </c>
      <c r="B124" s="65">
        <v>210800103</v>
      </c>
      <c r="C124" s="73" t="s">
        <v>100</v>
      </c>
      <c r="D124" s="73" t="s">
        <v>67</v>
      </c>
      <c r="E124" s="68">
        <v>210</v>
      </c>
      <c r="F124" s="68"/>
      <c r="G124" s="69">
        <f t="shared" si="10"/>
        <v>0</v>
      </c>
      <c r="H124" s="70"/>
      <c r="I124" s="71"/>
      <c r="J124" s="74"/>
      <c r="M124" s="75"/>
    </row>
    <row r="125" spans="1:13" ht="15.75">
      <c r="A125" s="64">
        <v>95</v>
      </c>
      <c r="B125" s="65">
        <v>210800103</v>
      </c>
      <c r="C125" s="73" t="s">
        <v>100</v>
      </c>
      <c r="D125" s="73" t="s">
        <v>67</v>
      </c>
      <c r="E125" s="68">
        <v>290</v>
      </c>
      <c r="F125" s="68"/>
      <c r="G125" s="69">
        <f t="shared" si="10"/>
        <v>0</v>
      </c>
      <c r="H125" s="70"/>
      <c r="I125" s="71"/>
      <c r="J125" s="74"/>
      <c r="M125" s="75"/>
    </row>
    <row r="126" spans="1:13" ht="15.75">
      <c r="A126" s="64">
        <v>96</v>
      </c>
      <c r="B126" s="65">
        <v>210100219</v>
      </c>
      <c r="C126" s="73" t="s">
        <v>101</v>
      </c>
      <c r="D126" s="73" t="s">
        <v>53</v>
      </c>
      <c r="E126" s="68">
        <v>4</v>
      </c>
      <c r="F126" s="68"/>
      <c r="G126" s="69">
        <f t="shared" si="10"/>
        <v>0</v>
      </c>
      <c r="H126" s="70"/>
      <c r="I126" s="71"/>
      <c r="J126" s="74"/>
      <c r="M126" s="75"/>
    </row>
    <row r="127" spans="1:13" ht="15.75">
      <c r="A127" s="64">
        <v>97</v>
      </c>
      <c r="B127" s="65">
        <v>210100204</v>
      </c>
      <c r="C127" s="73" t="s">
        <v>102</v>
      </c>
      <c r="D127" s="73" t="s">
        <v>53</v>
      </c>
      <c r="E127" s="68">
        <v>17</v>
      </c>
      <c r="F127" s="68"/>
      <c r="G127" s="69">
        <f t="shared" si="10"/>
        <v>0</v>
      </c>
      <c r="H127" s="70"/>
      <c r="I127" s="71"/>
      <c r="J127" s="74"/>
      <c r="M127" s="75"/>
    </row>
    <row r="128" spans="1:13" ht="15.75">
      <c r="A128" s="64">
        <v>98</v>
      </c>
      <c r="B128" s="65">
        <v>210800006</v>
      </c>
      <c r="C128" s="73" t="s">
        <v>103</v>
      </c>
      <c r="D128" s="73" t="s">
        <v>67</v>
      </c>
      <c r="E128" s="68">
        <v>20</v>
      </c>
      <c r="F128" s="68"/>
      <c r="G128" s="69">
        <f t="shared" si="10"/>
        <v>0</v>
      </c>
      <c r="H128" s="70"/>
      <c r="I128" s="71"/>
      <c r="J128" s="74"/>
      <c r="M128" s="75"/>
    </row>
    <row r="129" spans="1:13" ht="15.75">
      <c r="A129" s="64">
        <v>99</v>
      </c>
      <c r="B129" s="65">
        <v>210800006</v>
      </c>
      <c r="C129" s="73" t="s">
        <v>103</v>
      </c>
      <c r="D129" s="73" t="s">
        <v>67</v>
      </c>
      <c r="E129" s="68">
        <v>20</v>
      </c>
      <c r="F129" s="68"/>
      <c r="G129" s="69">
        <f t="shared" si="10"/>
        <v>0</v>
      </c>
      <c r="H129" s="70"/>
      <c r="I129" s="71"/>
      <c r="J129" s="74"/>
      <c r="M129" s="75"/>
    </row>
    <row r="130" spans="1:13" ht="15.75">
      <c r="A130" s="64">
        <v>100</v>
      </c>
      <c r="B130" s="65">
        <v>210100101</v>
      </c>
      <c r="C130" s="73" t="s">
        <v>104</v>
      </c>
      <c r="D130" s="73" t="s">
        <v>53</v>
      </c>
      <c r="E130" s="68">
        <v>4</v>
      </c>
      <c r="F130" s="68"/>
      <c r="G130" s="69">
        <f t="shared" si="10"/>
        <v>0</v>
      </c>
      <c r="H130" s="70"/>
      <c r="I130" s="71"/>
      <c r="J130" s="74"/>
      <c r="M130" s="75"/>
    </row>
    <row r="131" spans="1:13" ht="15.75">
      <c r="A131" s="64">
        <v>101</v>
      </c>
      <c r="B131" s="65">
        <v>210010301</v>
      </c>
      <c r="C131" s="73" t="s">
        <v>105</v>
      </c>
      <c r="D131" s="73" t="s">
        <v>53</v>
      </c>
      <c r="E131" s="68">
        <v>28</v>
      </c>
      <c r="F131" s="68"/>
      <c r="G131" s="69">
        <f t="shared" si="10"/>
        <v>0</v>
      </c>
      <c r="H131" s="70"/>
      <c r="I131" s="71"/>
      <c r="J131" s="74"/>
      <c r="M131" s="75"/>
    </row>
    <row r="132" spans="1:13" ht="15.75">
      <c r="A132" s="64">
        <v>102</v>
      </c>
      <c r="B132" s="65">
        <v>210110041</v>
      </c>
      <c r="C132" s="73" t="s">
        <v>106</v>
      </c>
      <c r="D132" s="73" t="s">
        <v>53</v>
      </c>
      <c r="E132" s="68">
        <v>2</v>
      </c>
      <c r="F132" s="68"/>
      <c r="G132" s="69">
        <f t="shared" si="10"/>
        <v>0</v>
      </c>
      <c r="H132" s="70"/>
      <c r="I132" s="71"/>
      <c r="J132" s="74"/>
      <c r="M132" s="75"/>
    </row>
    <row r="133" spans="1:13" ht="15.75">
      <c r="A133" s="64">
        <v>103</v>
      </c>
      <c r="B133" s="65">
        <v>210110043</v>
      </c>
      <c r="C133" s="73" t="s">
        <v>107</v>
      </c>
      <c r="D133" s="73" t="s">
        <v>53</v>
      </c>
      <c r="E133" s="68">
        <v>1</v>
      </c>
      <c r="F133" s="68"/>
      <c r="G133" s="69">
        <f t="shared" si="10"/>
        <v>0</v>
      </c>
      <c r="H133" s="70"/>
      <c r="I133" s="71"/>
      <c r="J133" s="74"/>
      <c r="M133" s="75"/>
    </row>
    <row r="134" spans="1:13" ht="15.75">
      <c r="A134" s="64">
        <v>104</v>
      </c>
      <c r="B134" s="65">
        <v>210110045</v>
      </c>
      <c r="C134" s="73" t="s">
        <v>108</v>
      </c>
      <c r="D134" s="73" t="s">
        <v>53</v>
      </c>
      <c r="E134" s="68">
        <v>4</v>
      </c>
      <c r="F134" s="68"/>
      <c r="G134" s="69">
        <f t="shared" si="10"/>
        <v>0</v>
      </c>
      <c r="H134" s="70"/>
      <c r="I134" s="71"/>
      <c r="J134" s="74"/>
      <c r="M134" s="75"/>
    </row>
    <row r="135" spans="1:13" ht="15.75">
      <c r="A135" s="64">
        <v>105</v>
      </c>
      <c r="B135" s="65">
        <v>210140031</v>
      </c>
      <c r="C135" s="73" t="s">
        <v>110</v>
      </c>
      <c r="D135" s="73" t="s">
        <v>53</v>
      </c>
      <c r="E135" s="68">
        <v>7</v>
      </c>
      <c r="F135" s="68"/>
      <c r="G135" s="69">
        <f t="shared" si="10"/>
        <v>0</v>
      </c>
      <c r="H135" s="70"/>
      <c r="I135" s="71"/>
      <c r="J135" s="74"/>
      <c r="M135" s="75"/>
    </row>
    <row r="136" spans="1:13" ht="15.75">
      <c r="A136" s="64">
        <v>106</v>
      </c>
      <c r="B136" s="65">
        <v>210290751</v>
      </c>
      <c r="C136" s="73" t="s">
        <v>111</v>
      </c>
      <c r="D136" s="73" t="s">
        <v>53</v>
      </c>
      <c r="E136" s="68">
        <v>2</v>
      </c>
      <c r="F136" s="68"/>
      <c r="G136" s="69">
        <f t="shared" si="10"/>
        <v>0</v>
      </c>
      <c r="H136" s="70"/>
      <c r="I136" s="71"/>
      <c r="J136" s="74"/>
      <c r="M136" s="75"/>
    </row>
    <row r="137" spans="1:13" ht="15.75">
      <c r="A137" s="64">
        <v>107</v>
      </c>
      <c r="B137" s="65">
        <v>210200046</v>
      </c>
      <c r="C137" s="73" t="s">
        <v>88</v>
      </c>
      <c r="D137" s="73" t="s">
        <v>53</v>
      </c>
      <c r="E137" s="68">
        <v>1</v>
      </c>
      <c r="F137" s="68"/>
      <c r="G137" s="69">
        <f t="shared" si="10"/>
        <v>0</v>
      </c>
      <c r="H137" s="70"/>
      <c r="I137" s="71"/>
      <c r="J137" s="74"/>
      <c r="M137" s="75"/>
    </row>
    <row r="138" spans="1:13" ht="15.75">
      <c r="A138" s="64">
        <v>108</v>
      </c>
      <c r="B138" s="65">
        <v>210111012</v>
      </c>
      <c r="C138" s="73" t="s">
        <v>112</v>
      </c>
      <c r="D138" s="73" t="s">
        <v>53</v>
      </c>
      <c r="E138" s="68">
        <v>8</v>
      </c>
      <c r="F138" s="68"/>
      <c r="G138" s="69">
        <f t="shared" si="10"/>
        <v>0</v>
      </c>
      <c r="H138" s="70"/>
      <c r="I138" s="71"/>
      <c r="J138" s="74"/>
      <c r="M138" s="75"/>
    </row>
    <row r="139" spans="1:13" ht="15.75">
      <c r="A139" s="64">
        <v>109</v>
      </c>
      <c r="B139" s="65">
        <v>210111012</v>
      </c>
      <c r="C139" s="73" t="s">
        <v>112</v>
      </c>
      <c r="D139" s="73" t="s">
        <v>53</v>
      </c>
      <c r="E139" s="68">
        <v>13</v>
      </c>
      <c r="F139" s="68"/>
      <c r="G139" s="69">
        <f t="shared" si="10"/>
        <v>0</v>
      </c>
      <c r="H139" s="70"/>
      <c r="I139" s="71"/>
      <c r="J139" s="74"/>
      <c r="M139" s="75"/>
    </row>
    <row r="140" spans="1:13" ht="15.75">
      <c r="A140" s="64">
        <v>110</v>
      </c>
      <c r="B140" s="65">
        <v>210190001</v>
      </c>
      <c r="C140" s="73" t="s">
        <v>113</v>
      </c>
      <c r="D140" s="73" t="s">
        <v>53</v>
      </c>
      <c r="E140" s="68">
        <v>1</v>
      </c>
      <c r="F140" s="68"/>
      <c r="G140" s="69">
        <f t="shared" si="10"/>
        <v>0</v>
      </c>
      <c r="H140" s="70"/>
      <c r="I140" s="71"/>
      <c r="J140" s="74"/>
      <c r="M140" s="75"/>
    </row>
    <row r="141" spans="1:13" ht="15.75">
      <c r="A141" s="64">
        <v>111</v>
      </c>
      <c r="B141" s="65">
        <v>210010702</v>
      </c>
      <c r="C141" s="73" t="s">
        <v>114</v>
      </c>
      <c r="D141" s="73" t="s">
        <v>53</v>
      </c>
      <c r="E141" s="68">
        <v>22</v>
      </c>
      <c r="F141" s="68"/>
      <c r="G141" s="69">
        <f t="shared" si="10"/>
        <v>0</v>
      </c>
      <c r="H141" s="70"/>
      <c r="I141" s="71"/>
      <c r="J141" s="74"/>
      <c r="M141" s="75"/>
    </row>
    <row r="142" spans="1:13" ht="15.75">
      <c r="A142" s="64"/>
      <c r="B142" s="65"/>
      <c r="C142" s="76" t="s">
        <v>56</v>
      </c>
      <c r="D142" s="73"/>
      <c r="E142" s="68"/>
      <c r="F142" s="77">
        <f>SUM(G122:G141)</f>
        <v>0</v>
      </c>
      <c r="G142" s="69"/>
      <c r="H142" s="70"/>
      <c r="I142" s="71"/>
      <c r="J142" s="74"/>
      <c r="M142" s="75"/>
    </row>
    <row r="143" spans="1:13" ht="15.75">
      <c r="A143" s="64"/>
      <c r="B143" s="65"/>
      <c r="C143" s="76" t="s">
        <v>60</v>
      </c>
      <c r="D143" s="73"/>
      <c r="E143" s="68"/>
      <c r="F143" s="68"/>
      <c r="G143" s="69"/>
      <c r="H143" s="70"/>
      <c r="I143" s="71"/>
      <c r="J143" s="74"/>
      <c r="M143" s="75"/>
    </row>
    <row r="144" spans="1:13" ht="15.75">
      <c r="A144" s="64">
        <v>112</v>
      </c>
      <c r="B144" s="65">
        <v>210800103</v>
      </c>
      <c r="C144" s="73" t="s">
        <v>100</v>
      </c>
      <c r="D144" s="73" t="s">
        <v>67</v>
      </c>
      <c r="E144" s="68">
        <v>230</v>
      </c>
      <c r="F144" s="68"/>
      <c r="G144" s="69">
        <f aca="true" t="shared" si="11" ref="G144:G154">E144*F144</f>
        <v>0</v>
      </c>
      <c r="H144" s="70"/>
      <c r="I144" s="71"/>
      <c r="J144" s="74"/>
      <c r="M144" s="75"/>
    </row>
    <row r="145" spans="1:13" ht="15.75">
      <c r="A145" s="64">
        <v>113</v>
      </c>
      <c r="B145" s="65">
        <v>210800103</v>
      </c>
      <c r="C145" s="73" t="s">
        <v>100</v>
      </c>
      <c r="D145" s="73" t="s">
        <v>67</v>
      </c>
      <c r="E145" s="68">
        <v>115</v>
      </c>
      <c r="F145" s="68"/>
      <c r="G145" s="69">
        <f t="shared" si="11"/>
        <v>0</v>
      </c>
      <c r="H145" s="70"/>
      <c r="I145" s="71"/>
      <c r="J145" s="74"/>
      <c r="M145" s="75"/>
    </row>
    <row r="146" spans="1:13" ht="15.75">
      <c r="A146" s="64">
        <v>114</v>
      </c>
      <c r="B146" s="65">
        <v>210100204</v>
      </c>
      <c r="C146" s="73" t="s">
        <v>102</v>
      </c>
      <c r="D146" s="73" t="s">
        <v>53</v>
      </c>
      <c r="E146" s="68">
        <v>4</v>
      </c>
      <c r="F146" s="68"/>
      <c r="G146" s="69">
        <f t="shared" si="11"/>
        <v>0</v>
      </c>
      <c r="H146" s="70"/>
      <c r="I146" s="71"/>
      <c r="J146" s="74"/>
      <c r="M146" s="75"/>
    </row>
    <row r="147" spans="1:13" ht="15.75">
      <c r="A147" s="64">
        <v>115</v>
      </c>
      <c r="B147" s="65">
        <v>210010105</v>
      </c>
      <c r="C147" s="73" t="s">
        <v>115</v>
      </c>
      <c r="D147" s="73" t="s">
        <v>67</v>
      </c>
      <c r="E147" s="68">
        <v>84</v>
      </c>
      <c r="F147" s="68"/>
      <c r="G147" s="69">
        <f t="shared" si="11"/>
        <v>0</v>
      </c>
      <c r="H147" s="70"/>
      <c r="I147" s="71"/>
      <c r="J147" s="74"/>
      <c r="M147" s="75"/>
    </row>
    <row r="148" spans="1:13" ht="15.75">
      <c r="A148" s="64">
        <v>116</v>
      </c>
      <c r="B148" s="65">
        <v>210010351</v>
      </c>
      <c r="C148" s="73" t="s">
        <v>116</v>
      </c>
      <c r="D148" s="73" t="s">
        <v>53</v>
      </c>
      <c r="E148" s="68">
        <v>8</v>
      </c>
      <c r="F148" s="68"/>
      <c r="G148" s="69">
        <f t="shared" si="11"/>
        <v>0</v>
      </c>
      <c r="H148" s="70"/>
      <c r="I148" s="71"/>
      <c r="J148" s="74"/>
      <c r="M148" s="75"/>
    </row>
    <row r="149" spans="1:13" ht="15.75">
      <c r="A149" s="64">
        <v>117</v>
      </c>
      <c r="B149" s="65">
        <v>210200045</v>
      </c>
      <c r="C149" s="73" t="s">
        <v>117</v>
      </c>
      <c r="D149" s="73" t="s">
        <v>53</v>
      </c>
      <c r="E149" s="68">
        <v>9</v>
      </c>
      <c r="F149" s="68"/>
      <c r="G149" s="69">
        <f t="shared" si="11"/>
        <v>0</v>
      </c>
      <c r="H149" s="70"/>
      <c r="I149" s="71"/>
      <c r="J149" s="74"/>
      <c r="M149" s="75"/>
    </row>
    <row r="150" spans="1:13" ht="15.75">
      <c r="A150" s="64">
        <v>118</v>
      </c>
      <c r="B150" s="65">
        <v>210200011</v>
      </c>
      <c r="C150" s="73" t="s">
        <v>118</v>
      </c>
      <c r="D150" s="73" t="s">
        <v>53</v>
      </c>
      <c r="E150" s="68">
        <v>6</v>
      </c>
      <c r="F150" s="68"/>
      <c r="G150" s="69">
        <f t="shared" si="11"/>
        <v>0</v>
      </c>
      <c r="H150" s="70"/>
      <c r="I150" s="71"/>
      <c r="J150" s="74"/>
      <c r="M150" s="75"/>
    </row>
    <row r="151" spans="1:13" ht="15.75">
      <c r="A151" s="64">
        <v>119</v>
      </c>
      <c r="B151" s="65">
        <v>210110021</v>
      </c>
      <c r="C151" s="73" t="s">
        <v>119</v>
      </c>
      <c r="D151" s="73" t="s">
        <v>53</v>
      </c>
      <c r="E151" s="68">
        <v>6</v>
      </c>
      <c r="F151" s="68"/>
      <c r="G151" s="69">
        <f t="shared" si="11"/>
        <v>0</v>
      </c>
      <c r="H151" s="70"/>
      <c r="I151" s="71"/>
      <c r="J151" s="74"/>
      <c r="M151" s="75"/>
    </row>
    <row r="152" spans="1:13" ht="15.75">
      <c r="A152" s="64">
        <v>120</v>
      </c>
      <c r="B152" s="65">
        <v>210111031</v>
      </c>
      <c r="C152" s="73" t="s">
        <v>120</v>
      </c>
      <c r="D152" s="73" t="s">
        <v>53</v>
      </c>
      <c r="E152" s="68">
        <v>1</v>
      </c>
      <c r="F152" s="68"/>
      <c r="G152" s="69">
        <f t="shared" si="11"/>
        <v>0</v>
      </c>
      <c r="H152" s="70"/>
      <c r="I152" s="71"/>
      <c r="J152" s="74"/>
      <c r="M152" s="75"/>
    </row>
    <row r="153" spans="1:13" ht="15.75">
      <c r="A153" s="64">
        <v>121</v>
      </c>
      <c r="B153" s="65">
        <v>210010702</v>
      </c>
      <c r="C153" s="73" t="s">
        <v>114</v>
      </c>
      <c r="D153" s="73" t="s">
        <v>53</v>
      </c>
      <c r="E153" s="68">
        <v>160</v>
      </c>
      <c r="F153" s="68"/>
      <c r="G153" s="69">
        <f t="shared" si="11"/>
        <v>0</v>
      </c>
      <c r="H153" s="70"/>
      <c r="I153" s="71"/>
      <c r="J153" s="74"/>
      <c r="M153" s="75"/>
    </row>
    <row r="154" spans="1:13" ht="15.75">
      <c r="A154" s="64">
        <v>122</v>
      </c>
      <c r="B154" s="65">
        <v>210190002</v>
      </c>
      <c r="C154" s="73" t="s">
        <v>121</v>
      </c>
      <c r="D154" s="73" t="s">
        <v>122</v>
      </c>
      <c r="E154" s="68">
        <v>1</v>
      </c>
      <c r="F154" s="68"/>
      <c r="G154" s="69">
        <f t="shared" si="11"/>
        <v>0</v>
      </c>
      <c r="H154" s="70"/>
      <c r="I154" s="71"/>
      <c r="J154" s="74"/>
      <c r="M154" s="75"/>
    </row>
    <row r="155" spans="1:13" ht="15.75">
      <c r="A155" s="78"/>
      <c r="B155" s="79"/>
      <c r="C155" s="80" t="s">
        <v>56</v>
      </c>
      <c r="D155" s="81"/>
      <c r="E155" s="82"/>
      <c r="F155" s="83">
        <f>SUM(G144:G154)</f>
        <v>0</v>
      </c>
      <c r="G155" s="84"/>
      <c r="H155" s="85"/>
      <c r="I155" s="86"/>
      <c r="J155" s="87"/>
      <c r="M155" s="75"/>
    </row>
    <row r="156" spans="1:13" s="96" customFormat="1" ht="15.75">
      <c r="A156" s="88"/>
      <c r="B156" s="89"/>
      <c r="C156" s="90" t="s">
        <v>63</v>
      </c>
      <c r="D156" s="90"/>
      <c r="E156" s="91"/>
      <c r="F156" s="91"/>
      <c r="G156" s="92">
        <f>SUM(G98:G155)</f>
        <v>0</v>
      </c>
      <c r="H156" s="93"/>
      <c r="I156" s="94"/>
      <c r="J156" s="95"/>
      <c r="M156" s="97"/>
    </row>
    <row r="157" spans="1:13" s="6" customFormat="1" ht="19.5" customHeight="1">
      <c r="A157" s="98" t="s">
        <v>123</v>
      </c>
      <c r="B157" s="99"/>
      <c r="C157" s="100"/>
      <c r="D157" s="100"/>
      <c r="E157" s="101"/>
      <c r="F157" s="101"/>
      <c r="G157" s="102"/>
      <c r="H157" s="103"/>
      <c r="I157" s="104"/>
      <c r="J157" s="105"/>
      <c r="M157" s="106"/>
    </row>
    <row r="158" spans="1:13" ht="15.75">
      <c r="A158" s="64"/>
      <c r="B158" s="65"/>
      <c r="C158" s="76" t="s">
        <v>49</v>
      </c>
      <c r="D158" s="73"/>
      <c r="E158" s="68"/>
      <c r="F158" s="68"/>
      <c r="G158" s="69"/>
      <c r="H158" s="70"/>
      <c r="I158" s="71"/>
      <c r="J158" s="74"/>
      <c r="M158" s="75"/>
    </row>
    <row r="159" spans="1:13" ht="15.75">
      <c r="A159" s="64">
        <v>123</v>
      </c>
      <c r="B159" s="65">
        <v>210810048</v>
      </c>
      <c r="C159" s="73" t="s">
        <v>124</v>
      </c>
      <c r="D159" s="73" t="s">
        <v>122</v>
      </c>
      <c r="E159" s="68">
        <v>1</v>
      </c>
      <c r="F159" s="68"/>
      <c r="G159" s="69">
        <f>E159*F159</f>
        <v>0</v>
      </c>
      <c r="H159" s="70"/>
      <c r="I159" s="71"/>
      <c r="J159" s="74"/>
      <c r="M159" s="75"/>
    </row>
    <row r="160" spans="1:13" ht="15.75">
      <c r="A160" s="64"/>
      <c r="B160" s="65"/>
      <c r="C160" s="76" t="s">
        <v>56</v>
      </c>
      <c r="D160" s="73"/>
      <c r="E160" s="68"/>
      <c r="F160" s="77">
        <f>SUM(G159:G159)</f>
        <v>0</v>
      </c>
      <c r="G160" s="69"/>
      <c r="H160" s="70"/>
      <c r="I160" s="71"/>
      <c r="J160" s="74"/>
      <c r="M160" s="75"/>
    </row>
    <row r="161" spans="1:13" ht="15.75">
      <c r="A161" s="64"/>
      <c r="B161" s="65"/>
      <c r="C161" s="76" t="s">
        <v>57</v>
      </c>
      <c r="D161" s="73"/>
      <c r="E161" s="68"/>
      <c r="F161" s="68"/>
      <c r="G161" s="69"/>
      <c r="H161" s="70"/>
      <c r="I161" s="71"/>
      <c r="J161" s="74"/>
      <c r="M161" s="75"/>
    </row>
    <row r="162" spans="1:13" ht="15.75">
      <c r="A162" s="64">
        <v>124</v>
      </c>
      <c r="B162" s="65">
        <v>210810048</v>
      </c>
      <c r="C162" s="73" t="s">
        <v>124</v>
      </c>
      <c r="D162" s="73" t="s">
        <v>122</v>
      </c>
      <c r="E162" s="68">
        <v>1</v>
      </c>
      <c r="F162" s="68"/>
      <c r="G162" s="69">
        <f>E162*F162</f>
        <v>0</v>
      </c>
      <c r="H162" s="70"/>
      <c r="I162" s="71"/>
      <c r="J162" s="74"/>
      <c r="M162" s="75"/>
    </row>
    <row r="163" spans="1:13" ht="15.75">
      <c r="A163" s="64"/>
      <c r="B163" s="65"/>
      <c r="C163" s="76" t="s">
        <v>56</v>
      </c>
      <c r="D163" s="73"/>
      <c r="E163" s="68"/>
      <c r="F163" s="77">
        <f>SUM(G162:G162)</f>
        <v>0</v>
      </c>
      <c r="G163" s="69"/>
      <c r="H163" s="70"/>
      <c r="I163" s="71"/>
      <c r="J163" s="74"/>
      <c r="M163" s="75"/>
    </row>
    <row r="164" spans="1:13" ht="15.75">
      <c r="A164" s="64"/>
      <c r="B164" s="65"/>
      <c r="C164" s="76" t="s">
        <v>60</v>
      </c>
      <c r="D164" s="73"/>
      <c r="E164" s="68"/>
      <c r="F164" s="68"/>
      <c r="G164" s="69"/>
      <c r="H164" s="70"/>
      <c r="I164" s="71"/>
      <c r="J164" s="74"/>
      <c r="M164" s="75"/>
    </row>
    <row r="165" spans="1:13" ht="15.75">
      <c r="A165" s="64">
        <v>125</v>
      </c>
      <c r="B165" s="65">
        <v>210810048</v>
      </c>
      <c r="C165" s="73" t="s">
        <v>124</v>
      </c>
      <c r="D165" s="73" t="s">
        <v>122</v>
      </c>
      <c r="E165" s="68">
        <v>1</v>
      </c>
      <c r="F165" s="68"/>
      <c r="G165" s="69">
        <f>E165*F165</f>
        <v>0</v>
      </c>
      <c r="H165" s="70"/>
      <c r="I165" s="71"/>
      <c r="J165" s="74"/>
      <c r="M165" s="75"/>
    </row>
    <row r="166" spans="1:13" ht="15.75">
      <c r="A166" s="78"/>
      <c r="B166" s="79"/>
      <c r="C166" s="80" t="s">
        <v>56</v>
      </c>
      <c r="D166" s="81"/>
      <c r="E166" s="82"/>
      <c r="F166" s="83">
        <f>SUM(G165:G165)</f>
        <v>0</v>
      </c>
      <c r="G166" s="84"/>
      <c r="H166" s="85"/>
      <c r="I166" s="86"/>
      <c r="J166" s="87"/>
      <c r="M166" s="75"/>
    </row>
    <row r="167" spans="1:13" s="96" customFormat="1" ht="15.75">
      <c r="A167" s="88"/>
      <c r="B167" s="89"/>
      <c r="C167" s="90" t="s">
        <v>63</v>
      </c>
      <c r="D167" s="90"/>
      <c r="E167" s="91"/>
      <c r="F167" s="91"/>
      <c r="G167" s="92">
        <f>SUM(G158:G166)</f>
        <v>0</v>
      </c>
      <c r="H167" s="93"/>
      <c r="I167" s="94"/>
      <c r="J167" s="95"/>
      <c r="M167" s="97"/>
    </row>
    <row r="168" spans="1:13" s="6" customFormat="1" ht="19.5" customHeight="1">
      <c r="A168" s="98" t="s">
        <v>125</v>
      </c>
      <c r="B168" s="99"/>
      <c r="C168" s="100"/>
      <c r="D168" s="100"/>
      <c r="E168" s="101"/>
      <c r="F168" s="101"/>
      <c r="G168" s="102"/>
      <c r="H168" s="103"/>
      <c r="I168" s="104"/>
      <c r="J168" s="105"/>
      <c r="M168" s="106"/>
    </row>
    <row r="169" spans="1:13" ht="15.75">
      <c r="A169" s="64"/>
      <c r="B169" s="65"/>
      <c r="C169" s="76" t="s">
        <v>49</v>
      </c>
      <c r="D169" s="73"/>
      <c r="E169" s="68"/>
      <c r="F169" s="68"/>
      <c r="G169" s="69"/>
      <c r="H169" s="70"/>
      <c r="I169" s="71"/>
      <c r="J169" s="74"/>
      <c r="M169" s="75"/>
    </row>
    <row r="170" spans="1:13" ht="15.75">
      <c r="A170" s="64">
        <v>126</v>
      </c>
      <c r="B170" s="65">
        <v>218009002</v>
      </c>
      <c r="C170" s="73" t="s">
        <v>126</v>
      </c>
      <c r="D170" s="73" t="s">
        <v>53</v>
      </c>
      <c r="E170" s="68">
        <v>5</v>
      </c>
      <c r="F170" s="68"/>
      <c r="G170" s="69">
        <f aca="true" t="shared" si="12" ref="G170:G171">E170*F170</f>
        <v>0</v>
      </c>
      <c r="H170" s="70"/>
      <c r="I170" s="71"/>
      <c r="J170" s="74"/>
      <c r="M170" s="75"/>
    </row>
    <row r="171" spans="1:13" ht="15.75">
      <c r="A171" s="64">
        <v>127</v>
      </c>
      <c r="B171" s="65">
        <v>219001212</v>
      </c>
      <c r="C171" s="73" t="s">
        <v>127</v>
      </c>
      <c r="D171" s="73" t="s">
        <v>122</v>
      </c>
      <c r="E171" s="68">
        <v>1</v>
      </c>
      <c r="F171" s="68"/>
      <c r="G171" s="69">
        <f t="shared" si="12"/>
        <v>0</v>
      </c>
      <c r="H171" s="70"/>
      <c r="I171" s="71"/>
      <c r="J171" s="74"/>
      <c r="M171" s="75"/>
    </row>
    <row r="172" spans="1:13" ht="15.75">
      <c r="A172" s="64"/>
      <c r="B172" s="65"/>
      <c r="C172" s="76" t="s">
        <v>56</v>
      </c>
      <c r="D172" s="73"/>
      <c r="E172" s="68"/>
      <c r="F172" s="77">
        <f>SUM(G170:G171)</f>
        <v>0</v>
      </c>
      <c r="G172" s="69"/>
      <c r="H172" s="70"/>
      <c r="I172" s="71"/>
      <c r="J172" s="74"/>
      <c r="M172" s="75"/>
    </row>
    <row r="173" spans="1:13" ht="15.75">
      <c r="A173" s="64"/>
      <c r="B173" s="65"/>
      <c r="C173" s="76" t="s">
        <v>57</v>
      </c>
      <c r="D173" s="73"/>
      <c r="E173" s="68"/>
      <c r="F173" s="68"/>
      <c r="G173" s="69"/>
      <c r="H173" s="70"/>
      <c r="I173" s="71"/>
      <c r="J173" s="74"/>
      <c r="M173" s="75"/>
    </row>
    <row r="174" spans="1:13" ht="15.75">
      <c r="A174" s="64">
        <v>128</v>
      </c>
      <c r="B174" s="65">
        <v>218009002</v>
      </c>
      <c r="C174" s="73" t="s">
        <v>126</v>
      </c>
      <c r="D174" s="73" t="s">
        <v>53</v>
      </c>
      <c r="E174" s="68">
        <v>2</v>
      </c>
      <c r="F174" s="68"/>
      <c r="G174" s="69">
        <f aca="true" t="shared" si="13" ref="G174:G175">E174*F174</f>
        <v>0</v>
      </c>
      <c r="H174" s="70"/>
      <c r="I174" s="71"/>
      <c r="J174" s="74"/>
      <c r="M174" s="75"/>
    </row>
    <row r="175" spans="1:13" ht="15.75">
      <c r="A175" s="64">
        <v>129</v>
      </c>
      <c r="B175" s="65">
        <v>219001212</v>
      </c>
      <c r="C175" s="73" t="s">
        <v>127</v>
      </c>
      <c r="D175" s="73" t="s">
        <v>122</v>
      </c>
      <c r="E175" s="68">
        <v>1</v>
      </c>
      <c r="F175" s="68"/>
      <c r="G175" s="69">
        <f t="shared" si="13"/>
        <v>0</v>
      </c>
      <c r="H175" s="70"/>
      <c r="I175" s="71"/>
      <c r="J175" s="74"/>
      <c r="M175" s="75"/>
    </row>
    <row r="176" spans="1:13" ht="15.75">
      <c r="A176" s="64"/>
      <c r="B176" s="65"/>
      <c r="C176" s="76" t="s">
        <v>56</v>
      </c>
      <c r="D176" s="73"/>
      <c r="E176" s="68"/>
      <c r="F176" s="77">
        <f>SUM(G174:G175)</f>
        <v>0</v>
      </c>
      <c r="G176" s="69"/>
      <c r="H176" s="70"/>
      <c r="I176" s="71"/>
      <c r="J176" s="74"/>
      <c r="M176" s="75"/>
    </row>
    <row r="177" spans="1:13" ht="15.75">
      <c r="A177" s="64"/>
      <c r="B177" s="65"/>
      <c r="C177" s="76" t="s">
        <v>60</v>
      </c>
      <c r="D177" s="73"/>
      <c r="E177" s="68"/>
      <c r="F177" s="68"/>
      <c r="G177" s="69"/>
      <c r="H177" s="70"/>
      <c r="I177" s="71"/>
      <c r="J177" s="74"/>
      <c r="M177" s="75"/>
    </row>
    <row r="178" spans="1:13" ht="15.75">
      <c r="A178" s="64">
        <v>130</v>
      </c>
      <c r="B178" s="65">
        <v>218009002</v>
      </c>
      <c r="C178" s="73" t="s">
        <v>126</v>
      </c>
      <c r="D178" s="73" t="s">
        <v>53</v>
      </c>
      <c r="E178" s="68">
        <v>8</v>
      </c>
      <c r="F178" s="68"/>
      <c r="G178" s="69">
        <f aca="true" t="shared" si="14" ref="G178:G180">E178*F178</f>
        <v>0</v>
      </c>
      <c r="H178" s="70"/>
      <c r="I178" s="71"/>
      <c r="J178" s="74"/>
      <c r="M178" s="75"/>
    </row>
    <row r="179" spans="1:13" ht="15.75">
      <c r="A179" s="64">
        <v>131</v>
      </c>
      <c r="B179" s="65">
        <v>219001212</v>
      </c>
      <c r="C179" s="73" t="s">
        <v>127</v>
      </c>
      <c r="D179" s="73" t="s">
        <v>122</v>
      </c>
      <c r="E179" s="68">
        <v>1</v>
      </c>
      <c r="F179" s="68"/>
      <c r="G179" s="69">
        <f t="shared" si="14"/>
        <v>0</v>
      </c>
      <c r="H179" s="70"/>
      <c r="I179" s="71"/>
      <c r="J179" s="74"/>
      <c r="M179" s="75"/>
    </row>
    <row r="180" spans="1:13" ht="15.75">
      <c r="A180" s="64">
        <v>132</v>
      </c>
      <c r="B180" s="65">
        <v>219000104</v>
      </c>
      <c r="C180" s="73" t="s">
        <v>128</v>
      </c>
      <c r="D180" s="73" t="s">
        <v>122</v>
      </c>
      <c r="E180" s="68">
        <v>1</v>
      </c>
      <c r="F180" s="68"/>
      <c r="G180" s="69">
        <f t="shared" si="14"/>
        <v>0</v>
      </c>
      <c r="H180" s="70"/>
      <c r="I180" s="71"/>
      <c r="J180" s="74"/>
      <c r="M180" s="75"/>
    </row>
    <row r="181" spans="1:13" ht="15.75">
      <c r="A181" s="78"/>
      <c r="B181" s="79"/>
      <c r="C181" s="80" t="s">
        <v>56</v>
      </c>
      <c r="D181" s="81"/>
      <c r="E181" s="82"/>
      <c r="F181" s="83">
        <f>SUM(G178:G180)</f>
        <v>0</v>
      </c>
      <c r="G181" s="84"/>
      <c r="H181" s="85"/>
      <c r="I181" s="86"/>
      <c r="J181" s="87"/>
      <c r="M181" s="75"/>
    </row>
    <row r="182" spans="1:10" s="96" customFormat="1" ht="15.75">
      <c r="A182" s="107"/>
      <c r="B182" s="108"/>
      <c r="C182" s="107" t="s">
        <v>63</v>
      </c>
      <c r="D182" s="107"/>
      <c r="E182" s="109"/>
      <c r="F182" s="109"/>
      <c r="G182" s="110">
        <f>SUM(G169:G181)</f>
        <v>0</v>
      </c>
      <c r="H182" s="111"/>
      <c r="I182" s="112"/>
      <c r="J182" s="113"/>
    </row>
    <row r="183" spans="2:9" ht="15.75">
      <c r="B183" s="114"/>
      <c r="E183" s="2"/>
      <c r="F183" s="2"/>
      <c r="G183" s="115"/>
      <c r="H183" s="116"/>
      <c r="I183" s="117"/>
    </row>
    <row r="184" spans="1:9" ht="15.75">
      <c r="A184" s="1" t="s">
        <v>33</v>
      </c>
      <c r="B184" s="114"/>
      <c r="E184" s="2"/>
      <c r="F184" s="2"/>
      <c r="G184" s="115"/>
      <c r="H184" s="116"/>
      <c r="I184" s="117"/>
    </row>
    <row r="185" spans="1:9" ht="15.75">
      <c r="A185" s="1" t="s">
        <v>34</v>
      </c>
      <c r="B185" s="114"/>
      <c r="E185" s="2"/>
      <c r="F185" s="2"/>
      <c r="G185" s="115"/>
      <c r="H185" s="116"/>
      <c r="I185" s="117"/>
    </row>
    <row r="186" spans="2:9" ht="15.75">
      <c r="B186" s="114"/>
      <c r="E186" s="2"/>
      <c r="F186" s="2"/>
      <c r="G186" s="115"/>
      <c r="H186" s="116"/>
      <c r="I186" s="117"/>
    </row>
    <row r="187" spans="2:9" ht="15.75">
      <c r="B187" s="114"/>
      <c r="E187" s="2"/>
      <c r="F187" s="2"/>
      <c r="G187" s="115"/>
      <c r="H187" s="116"/>
      <c r="I187" s="117"/>
    </row>
    <row r="188" spans="2:9" ht="15.75">
      <c r="B188" s="114"/>
      <c r="E188" s="2"/>
      <c r="F188" s="2"/>
      <c r="G188" s="115"/>
      <c r="H188" s="116"/>
      <c r="I188" s="117"/>
    </row>
    <row r="189" spans="2:9" ht="15.75">
      <c r="B189" s="114"/>
      <c r="E189" s="2"/>
      <c r="F189" s="2"/>
      <c r="G189" s="115"/>
      <c r="H189" s="116"/>
      <c r="I189" s="117"/>
    </row>
    <row r="190" spans="2:9" ht="15.75">
      <c r="B190" s="114"/>
      <c r="E190" s="2"/>
      <c r="F190" s="2"/>
      <c r="G190" s="115"/>
      <c r="H190" s="116"/>
      <c r="I190" s="117"/>
    </row>
    <row r="191" spans="2:9" ht="15.75">
      <c r="B191" s="114"/>
      <c r="E191" s="2"/>
      <c r="F191" s="2"/>
      <c r="G191" s="115"/>
      <c r="H191" s="116"/>
      <c r="I191" s="117"/>
    </row>
    <row r="192" spans="2:9" ht="15.75">
      <c r="B192" s="114"/>
      <c r="E192" s="2"/>
      <c r="F192" s="2"/>
      <c r="G192" s="115"/>
      <c r="H192" s="116"/>
      <c r="I192" s="117"/>
    </row>
    <row r="193" spans="2:9" ht="15.75">
      <c r="B193" s="114"/>
      <c r="E193" s="2"/>
      <c r="F193" s="2"/>
      <c r="G193" s="115"/>
      <c r="H193" s="116"/>
      <c r="I193" s="117"/>
    </row>
    <row r="194" spans="2:9" ht="15.75">
      <c r="B194" s="114"/>
      <c r="E194" s="2"/>
      <c r="F194" s="2"/>
      <c r="G194" s="115"/>
      <c r="H194" s="116"/>
      <c r="I194" s="117"/>
    </row>
    <row r="195" spans="2:9" ht="15.75">
      <c r="B195" s="114"/>
      <c r="E195" s="2"/>
      <c r="F195" s="2"/>
      <c r="G195" s="115"/>
      <c r="H195" s="116"/>
      <c r="I195" s="117"/>
    </row>
    <row r="196" spans="2:9" ht="15.75">
      <c r="B196" s="114"/>
      <c r="E196" s="2"/>
      <c r="F196" s="2"/>
      <c r="G196" s="115"/>
      <c r="H196" s="116"/>
      <c r="I196" s="117"/>
    </row>
    <row r="197" spans="2:9" ht="15.75">
      <c r="B197" s="114"/>
      <c r="E197" s="2"/>
      <c r="F197" s="2"/>
      <c r="G197" s="115"/>
      <c r="H197" s="116"/>
      <c r="I197" s="117"/>
    </row>
    <row r="198" spans="2:9" ht="15.75">
      <c r="B198" s="114"/>
      <c r="E198" s="2"/>
      <c r="F198" s="2"/>
      <c r="G198" s="115"/>
      <c r="H198" s="116"/>
      <c r="I198" s="117"/>
    </row>
    <row r="199" spans="2:9" ht="15.75">
      <c r="B199" s="114"/>
      <c r="E199" s="2"/>
      <c r="F199" s="2"/>
      <c r="G199" s="115"/>
      <c r="H199" s="116"/>
      <c r="I199" s="117"/>
    </row>
    <row r="200" spans="2:9" ht="15.75">
      <c r="B200" s="114"/>
      <c r="E200" s="2"/>
      <c r="F200" s="2"/>
      <c r="G200" s="115"/>
      <c r="H200" s="116"/>
      <c r="I200" s="117"/>
    </row>
    <row r="201" spans="2:9" ht="15.75">
      <c r="B201" s="114"/>
      <c r="E201" s="2"/>
      <c r="F201" s="2"/>
      <c r="G201" s="115"/>
      <c r="H201" s="116"/>
      <c r="I201" s="117"/>
    </row>
    <row r="202" spans="2:9" ht="15.75">
      <c r="B202" s="114"/>
      <c r="E202" s="2"/>
      <c r="F202" s="2"/>
      <c r="G202" s="115"/>
      <c r="H202" s="116"/>
      <c r="I202" s="117"/>
    </row>
    <row r="203" spans="2:9" ht="15.75">
      <c r="B203" s="114"/>
      <c r="E203" s="2"/>
      <c r="F203" s="2"/>
      <c r="G203" s="115"/>
      <c r="H203" s="116"/>
      <c r="I203" s="117"/>
    </row>
    <row r="204" spans="2:9" ht="15.75">
      <c r="B204" s="114"/>
      <c r="E204" s="2"/>
      <c r="F204" s="2"/>
      <c r="G204" s="115"/>
      <c r="H204" s="116"/>
      <c r="I204" s="117"/>
    </row>
    <row r="205" spans="2:9" ht="15.75">
      <c r="B205" s="114"/>
      <c r="E205" s="2"/>
      <c r="F205" s="2"/>
      <c r="G205" s="115"/>
      <c r="H205" s="116"/>
      <c r="I205" s="117"/>
    </row>
    <row r="206" spans="2:9" ht="15.75">
      <c r="B206" s="114"/>
      <c r="E206" s="2"/>
      <c r="F206" s="2"/>
      <c r="G206" s="115"/>
      <c r="H206" s="116"/>
      <c r="I206" s="117"/>
    </row>
    <row r="207" spans="2:9" ht="15.75">
      <c r="B207" s="114"/>
      <c r="E207" s="2"/>
      <c r="F207" s="2"/>
      <c r="G207" s="115"/>
      <c r="H207" s="116"/>
      <c r="I207" s="117"/>
    </row>
    <row r="208" spans="2:9" ht="15.75">
      <c r="B208" s="114"/>
      <c r="E208" s="2"/>
      <c r="F208" s="2"/>
      <c r="G208" s="115"/>
      <c r="H208" s="116"/>
      <c r="I208" s="117"/>
    </row>
    <row r="209" spans="2:9" ht="15.75">
      <c r="B209" s="114"/>
      <c r="E209" s="2"/>
      <c r="F209" s="2"/>
      <c r="G209" s="115"/>
      <c r="H209" s="116"/>
      <c r="I209" s="117"/>
    </row>
    <row r="210" spans="2:9" ht="15.75">
      <c r="B210" s="114"/>
      <c r="E210" s="2"/>
      <c r="F210" s="2"/>
      <c r="G210" s="115"/>
      <c r="H210" s="116"/>
      <c r="I210" s="117"/>
    </row>
    <row r="211" spans="2:9" ht="15.75">
      <c r="B211" s="114"/>
      <c r="E211" s="2"/>
      <c r="F211" s="2"/>
      <c r="G211" s="115"/>
      <c r="H211" s="116"/>
      <c r="I211" s="117"/>
    </row>
    <row r="212" spans="2:9" ht="15.75">
      <c r="B212" s="114"/>
      <c r="E212" s="2"/>
      <c r="F212" s="2"/>
      <c r="G212" s="115"/>
      <c r="H212" s="116"/>
      <c r="I212" s="117"/>
    </row>
    <row r="213" spans="2:9" ht="15.75">
      <c r="B213" s="114"/>
      <c r="E213" s="2"/>
      <c r="F213" s="2"/>
      <c r="G213" s="115"/>
      <c r="H213" s="116"/>
      <c r="I213" s="117"/>
    </row>
    <row r="214" spans="2:9" ht="15.75">
      <c r="B214" s="114"/>
      <c r="E214" s="2"/>
      <c r="F214" s="2"/>
      <c r="G214" s="115"/>
      <c r="H214" s="116"/>
      <c r="I214" s="117"/>
    </row>
    <row r="215" spans="2:9" ht="15.75">
      <c r="B215" s="114"/>
      <c r="E215" s="2"/>
      <c r="F215" s="2"/>
      <c r="G215" s="115"/>
      <c r="H215" s="116"/>
      <c r="I215" s="117"/>
    </row>
    <row r="216" spans="2:9" ht="15.75">
      <c r="B216" s="114"/>
      <c r="E216" s="2"/>
      <c r="F216" s="2"/>
      <c r="G216" s="115"/>
      <c r="H216" s="116"/>
      <c r="I216" s="117"/>
    </row>
    <row r="217" spans="2:9" ht="15.75">
      <c r="B217" s="114"/>
      <c r="E217" s="2"/>
      <c r="F217" s="2"/>
      <c r="G217" s="115"/>
      <c r="H217" s="116"/>
      <c r="I217" s="117"/>
    </row>
    <row r="218" spans="2:9" ht="15.75">
      <c r="B218" s="114"/>
      <c r="E218" s="2"/>
      <c r="F218" s="2"/>
      <c r="G218" s="115"/>
      <c r="H218" s="116"/>
      <c r="I218" s="117"/>
    </row>
    <row r="219" spans="2:9" ht="15.75">
      <c r="B219" s="114"/>
      <c r="E219" s="2"/>
      <c r="F219" s="2"/>
      <c r="G219" s="115"/>
      <c r="H219" s="116"/>
      <c r="I219" s="117"/>
    </row>
    <row r="220" spans="2:9" ht="15.75">
      <c r="B220" s="114"/>
      <c r="E220" s="2"/>
      <c r="F220" s="2"/>
      <c r="G220" s="115"/>
      <c r="H220" s="116"/>
      <c r="I220" s="117"/>
    </row>
    <row r="221" spans="2:9" ht="15.75">
      <c r="B221" s="114"/>
      <c r="E221" s="2"/>
      <c r="F221" s="2"/>
      <c r="G221" s="115"/>
      <c r="H221" s="116"/>
      <c r="I221" s="117"/>
    </row>
    <row r="222" spans="2:9" ht="15.75">
      <c r="B222" s="114"/>
      <c r="E222" s="2"/>
      <c r="F222" s="2"/>
      <c r="G222" s="115"/>
      <c r="H222" s="116"/>
      <c r="I222" s="117"/>
    </row>
    <row r="223" spans="2:9" ht="15.75">
      <c r="B223" s="114"/>
      <c r="E223" s="2"/>
      <c r="F223" s="2"/>
      <c r="G223" s="115"/>
      <c r="H223" s="116"/>
      <c r="I223" s="117"/>
    </row>
    <row r="224" spans="2:9" ht="15.75">
      <c r="B224" s="114"/>
      <c r="E224" s="2"/>
      <c r="F224" s="2"/>
      <c r="G224" s="115"/>
      <c r="H224" s="116"/>
      <c r="I224" s="117"/>
    </row>
    <row r="225" spans="2:9" ht="15.75">
      <c r="B225" s="114"/>
      <c r="E225" s="2"/>
      <c r="F225" s="2"/>
      <c r="G225" s="115"/>
      <c r="H225" s="116"/>
      <c r="I225" s="117"/>
    </row>
    <row r="226" spans="2:9" ht="15.75">
      <c r="B226" s="114"/>
      <c r="E226" s="2"/>
      <c r="F226" s="2"/>
      <c r="G226" s="115"/>
      <c r="H226" s="116"/>
      <c r="I226" s="117"/>
    </row>
    <row r="227" spans="2:9" ht="15.75">
      <c r="B227" s="114"/>
      <c r="E227" s="2"/>
      <c r="F227" s="2"/>
      <c r="G227" s="115"/>
      <c r="H227" s="116"/>
      <c r="I227" s="117"/>
    </row>
    <row r="228" spans="2:9" ht="15.75">
      <c r="B228" s="114"/>
      <c r="E228" s="2"/>
      <c r="F228" s="2"/>
      <c r="G228" s="115"/>
      <c r="H228" s="116"/>
      <c r="I228" s="117"/>
    </row>
    <row r="229" spans="2:9" ht="15.75">
      <c r="B229" s="114"/>
      <c r="E229" s="2"/>
      <c r="F229" s="2"/>
      <c r="G229" s="115"/>
      <c r="H229" s="116"/>
      <c r="I229" s="117"/>
    </row>
    <row r="230" spans="2:9" ht="15.75">
      <c r="B230" s="114"/>
      <c r="E230" s="2"/>
      <c r="F230" s="2"/>
      <c r="G230" s="115"/>
      <c r="H230" s="116"/>
      <c r="I230" s="117"/>
    </row>
  </sheetData>
  <sheetProtection selectLockedCells="1" selectUnlockedCells="1"/>
  <printOptions horizontalCentered="1"/>
  <pageMargins left="0.7" right="0.7" top="0.7875" bottom="0.7875" header="0.5118055555555555" footer="0.3"/>
  <pageSetup fitToHeight="0" fitToWidth="1" horizontalDpi="300" verticalDpi="300" orientation="portrait" paperSize="9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27"/>
  <sheetViews>
    <sheetView workbookViewId="0" topLeftCell="A1">
      <selection activeCell="F17" sqref="F17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28.140625" style="1" customWidth="1"/>
    <col min="4" max="4" width="11.7109375" style="118" customWidth="1"/>
    <col min="5" max="5" width="14.7109375" style="115" customWidth="1"/>
    <col min="6" max="6" width="16.7109375" style="119" customWidth="1"/>
    <col min="7" max="7" width="9.28125" style="1" hidden="1" customWidth="1"/>
    <col min="8" max="16384" width="9.140625" style="1" customWidth="1"/>
  </cols>
  <sheetData>
    <row r="3" spans="2:3" ht="15">
      <c r="B3" s="96" t="s">
        <v>0</v>
      </c>
      <c r="C3" s="96"/>
    </row>
    <row r="4" spans="1:3" ht="15">
      <c r="A4" s="120"/>
      <c r="B4" s="121" t="s">
        <v>1</v>
      </c>
      <c r="C4" s="121"/>
    </row>
    <row r="5" spans="1:3" ht="15">
      <c r="A5" s="120"/>
      <c r="B5" s="121" t="s">
        <v>2</v>
      </c>
      <c r="C5" s="121"/>
    </row>
    <row r="6" spans="1:6" ht="15">
      <c r="A6" s="120"/>
      <c r="B6" s="121" t="s">
        <v>129</v>
      </c>
      <c r="C6" s="121"/>
      <c r="E6" s="122"/>
      <c r="F6" s="123"/>
    </row>
    <row r="7" spans="1:6" ht="15">
      <c r="A7" s="120"/>
      <c r="B7" s="121" t="s">
        <v>130</v>
      </c>
      <c r="C7" s="121"/>
      <c r="E7" s="122"/>
      <c r="F7" s="123"/>
    </row>
    <row r="8" spans="1:6" ht="15.75">
      <c r="A8" s="120"/>
      <c r="B8" s="121"/>
      <c r="C8" s="121"/>
      <c r="E8" s="122"/>
      <c r="F8" s="123"/>
    </row>
    <row r="9" spans="1:6" s="15" customFormat="1" ht="33.75" customHeight="1">
      <c r="A9" s="10" t="s">
        <v>131</v>
      </c>
      <c r="B9" s="11"/>
      <c r="C9" s="11"/>
      <c r="D9" s="124"/>
      <c r="E9" s="125"/>
      <c r="F9" s="126"/>
    </row>
    <row r="10" spans="1:6" ht="15.75">
      <c r="A10" s="127" t="s">
        <v>6</v>
      </c>
      <c r="B10" s="128"/>
      <c r="C10" s="128"/>
      <c r="D10" s="129"/>
      <c r="E10" s="130"/>
      <c r="F10" s="131" t="s">
        <v>9</v>
      </c>
    </row>
    <row r="11" spans="1:7" ht="15">
      <c r="A11" s="132">
        <v>1</v>
      </c>
      <c r="B11" s="133" t="s">
        <v>132</v>
      </c>
      <c r="C11" s="133"/>
      <c r="D11" s="134"/>
      <c r="E11" s="135">
        <v>0</v>
      </c>
      <c r="F11" s="136">
        <f>'Soupis položek R1'!G19</f>
        <v>0</v>
      </c>
      <c r="G11" s="1">
        <v>6</v>
      </c>
    </row>
    <row r="12" spans="1:7" ht="15.75">
      <c r="A12" s="132">
        <v>2</v>
      </c>
      <c r="B12" s="133" t="s">
        <v>133</v>
      </c>
      <c r="C12" s="133"/>
      <c r="D12" s="134">
        <v>3</v>
      </c>
      <c r="E12" s="135">
        <f>F11</f>
        <v>0</v>
      </c>
      <c r="F12" s="136">
        <f>E12/100*D12</f>
        <v>0</v>
      </c>
      <c r="G12" s="1">
        <v>7</v>
      </c>
    </row>
    <row r="13" spans="1:7" ht="15">
      <c r="A13" s="137">
        <v>3</v>
      </c>
      <c r="B13" s="138" t="s">
        <v>134</v>
      </c>
      <c r="C13" s="138"/>
      <c r="D13" s="139"/>
      <c r="E13" s="140">
        <v>0</v>
      </c>
      <c r="F13" s="141">
        <f>F12+F11</f>
        <v>0</v>
      </c>
      <c r="G13" s="1">
        <v>8</v>
      </c>
    </row>
    <row r="14" spans="1:6" ht="15">
      <c r="A14" s="142"/>
      <c r="B14" s="143"/>
      <c r="C14" s="143"/>
      <c r="D14" s="144"/>
      <c r="E14" s="145"/>
      <c r="F14" s="146"/>
    </row>
    <row r="15" spans="1:7" ht="15.75">
      <c r="A15" s="132">
        <v>4</v>
      </c>
      <c r="B15" s="133" t="s">
        <v>135</v>
      </c>
      <c r="C15" s="133"/>
      <c r="D15" s="134">
        <v>6.55</v>
      </c>
      <c r="E15" s="135"/>
      <c r="F15" s="136">
        <f>E15*D15</f>
        <v>0</v>
      </c>
      <c r="G15" s="1">
        <v>10</v>
      </c>
    </row>
    <row r="16" spans="1:7" ht="15.75">
      <c r="A16" s="132">
        <v>5</v>
      </c>
      <c r="B16" s="133" t="s">
        <v>136</v>
      </c>
      <c r="C16" s="133"/>
      <c r="D16" s="134"/>
      <c r="E16" s="135">
        <v>0</v>
      </c>
      <c r="F16" s="136"/>
      <c r="G16" s="1">
        <v>11</v>
      </c>
    </row>
    <row r="17" spans="1:7" ht="15.75">
      <c r="A17" s="132">
        <v>6</v>
      </c>
      <c r="B17" s="133" t="s">
        <v>137</v>
      </c>
      <c r="C17" s="133"/>
      <c r="D17" s="134"/>
      <c r="E17" s="135">
        <v>0</v>
      </c>
      <c r="F17" s="136"/>
      <c r="G17" s="1">
        <v>12</v>
      </c>
    </row>
    <row r="18" spans="1:7" ht="15">
      <c r="A18" s="137">
        <v>7</v>
      </c>
      <c r="B18" s="138" t="s">
        <v>138</v>
      </c>
      <c r="C18" s="138"/>
      <c r="D18" s="139"/>
      <c r="E18" s="140">
        <v>0</v>
      </c>
      <c r="F18" s="141">
        <f>F17+F16+F15+F13</f>
        <v>0</v>
      </c>
      <c r="G18" s="1">
        <v>17</v>
      </c>
    </row>
    <row r="19" spans="1:6" ht="15">
      <c r="A19" s="142"/>
      <c r="B19" s="143"/>
      <c r="C19" s="143"/>
      <c r="D19" s="144"/>
      <c r="E19" s="145"/>
      <c r="F19" s="146"/>
    </row>
    <row r="20" spans="1:7" ht="15">
      <c r="A20" s="132">
        <v>8</v>
      </c>
      <c r="B20" s="133" t="s">
        <v>139</v>
      </c>
      <c r="C20" s="133"/>
      <c r="D20" s="134">
        <v>1</v>
      </c>
      <c r="E20" s="135">
        <v>0</v>
      </c>
      <c r="F20" s="136"/>
      <c r="G20" s="1">
        <v>18</v>
      </c>
    </row>
    <row r="21" spans="1:7" ht="15">
      <c r="A21" s="132">
        <v>9</v>
      </c>
      <c r="B21" s="133" t="s">
        <v>140</v>
      </c>
      <c r="C21" s="133"/>
      <c r="D21" s="134"/>
      <c r="E21" s="135">
        <v>0</v>
      </c>
      <c r="F21" s="136">
        <f>D20*F18</f>
        <v>0</v>
      </c>
      <c r="G21" s="1">
        <v>20</v>
      </c>
    </row>
    <row r="22" spans="1:7" ht="15.75">
      <c r="A22" s="132">
        <v>10</v>
      </c>
      <c r="B22" s="133" t="s">
        <v>141</v>
      </c>
      <c r="C22" s="133"/>
      <c r="D22" s="134">
        <v>21</v>
      </c>
      <c r="E22" s="135">
        <f>F21</f>
        <v>0</v>
      </c>
      <c r="F22" s="136">
        <f>E22/100*D22</f>
        <v>0</v>
      </c>
      <c r="G22" s="1">
        <v>23</v>
      </c>
    </row>
    <row r="23" spans="1:7" ht="16.5">
      <c r="A23" s="147">
        <v>11</v>
      </c>
      <c r="B23" s="148" t="s">
        <v>142</v>
      </c>
      <c r="C23" s="148"/>
      <c r="D23" s="149"/>
      <c r="E23" s="150">
        <v>0</v>
      </c>
      <c r="F23" s="151">
        <f>F22+F21</f>
        <v>0</v>
      </c>
      <c r="G23" s="1">
        <v>24</v>
      </c>
    </row>
    <row r="26" ht="15">
      <c r="A26" s="1" t="s">
        <v>33</v>
      </c>
    </row>
    <row r="27" ht="15">
      <c r="A27" s="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22"/>
  <sheetViews>
    <sheetView workbookViewId="0" topLeftCell="A1">
      <selection activeCell="F12" sqref="F12"/>
    </sheetView>
  </sheetViews>
  <sheetFormatPr defaultColWidth="9.140625" defaultRowHeight="15"/>
  <cols>
    <col min="1" max="1" width="4.140625" style="1" customWidth="1"/>
    <col min="2" max="2" width="10.00390625" style="1" customWidth="1"/>
    <col min="3" max="3" width="40.8515625" style="1" customWidth="1"/>
    <col min="4" max="4" width="3.57421875" style="1" customWidth="1"/>
    <col min="5" max="5" width="8.28125" style="1" customWidth="1"/>
    <col min="6" max="6" width="8.140625" style="1" customWidth="1"/>
    <col min="7" max="7" width="11.57421875" style="1" customWidth="1"/>
    <col min="8" max="8" width="6.7109375" style="1" hidden="1" customWidth="1"/>
    <col min="9" max="9" width="10.140625" style="1" hidden="1" customWidth="1"/>
    <col min="10" max="16384" width="9.140625" style="1" customWidth="1"/>
  </cols>
  <sheetData>
    <row r="3" spans="1:10" ht="15.75">
      <c r="A3" s="121"/>
      <c r="B3" s="121" t="s">
        <v>0</v>
      </c>
      <c r="C3" s="121"/>
      <c r="D3" s="121"/>
      <c r="E3" s="121"/>
      <c r="F3" s="121"/>
      <c r="G3" s="121"/>
      <c r="H3" s="121"/>
      <c r="I3" s="121"/>
      <c r="J3" s="121"/>
    </row>
    <row r="4" spans="1:10" ht="15.75">
      <c r="A4" s="121"/>
      <c r="B4" s="121" t="s">
        <v>1</v>
      </c>
      <c r="C4" s="121"/>
      <c r="D4" s="121"/>
      <c r="E4" s="121"/>
      <c r="F4" s="121"/>
      <c r="G4" s="121"/>
      <c r="H4" s="121"/>
      <c r="I4" s="121"/>
      <c r="J4" s="121"/>
    </row>
    <row r="5" spans="1:10" ht="15.75">
      <c r="A5" s="121"/>
      <c r="B5" s="121" t="s">
        <v>2</v>
      </c>
      <c r="C5" s="121"/>
      <c r="D5" s="121"/>
      <c r="E5" s="121"/>
      <c r="F5" s="121"/>
      <c r="G5" s="121"/>
      <c r="H5" s="121"/>
      <c r="I5" s="121"/>
      <c r="J5" s="121"/>
    </row>
    <row r="6" spans="1:10" ht="15.75">
      <c r="A6" s="121"/>
      <c r="B6" s="121" t="s">
        <v>129</v>
      </c>
      <c r="C6" s="121"/>
      <c r="D6" s="121"/>
      <c r="E6" s="121"/>
      <c r="F6" s="121"/>
      <c r="G6" s="121"/>
      <c r="H6" s="121"/>
      <c r="I6" s="121"/>
      <c r="J6" s="121"/>
    </row>
    <row r="7" spans="1:10" ht="15.75">
      <c r="A7" s="121"/>
      <c r="B7" s="121" t="s">
        <v>130</v>
      </c>
      <c r="C7" s="121"/>
      <c r="D7" s="121"/>
      <c r="E7" s="121"/>
      <c r="F7" s="121"/>
      <c r="G7" s="121"/>
      <c r="H7" s="121"/>
      <c r="I7" s="121"/>
      <c r="J7" s="121"/>
    </row>
    <row r="8" spans="1:10" ht="15.75">
      <c r="A8" s="121"/>
      <c r="B8" s="121"/>
      <c r="C8" s="121"/>
      <c r="D8" s="121"/>
      <c r="E8" s="121"/>
      <c r="F8" s="121"/>
      <c r="G8" s="121"/>
      <c r="H8" s="121"/>
      <c r="I8" s="121"/>
      <c r="J8" s="121"/>
    </row>
    <row r="9" spans="1:9" s="15" customFormat="1" ht="33.75" customHeight="1">
      <c r="A9" s="48" t="s">
        <v>35</v>
      </c>
      <c r="B9" s="48"/>
      <c r="C9" s="48"/>
      <c r="D9" s="48"/>
      <c r="E9" s="48"/>
      <c r="F9" s="48"/>
      <c r="G9" s="48"/>
      <c r="H9" s="48"/>
      <c r="I9" s="48"/>
    </row>
    <row r="10" spans="1:9" ht="15.75">
      <c r="A10" s="50" t="s">
        <v>6</v>
      </c>
      <c r="B10" s="51" t="s">
        <v>36</v>
      </c>
      <c r="C10" s="52" t="s">
        <v>37</v>
      </c>
      <c r="D10" s="52" t="s">
        <v>38</v>
      </c>
      <c r="E10" s="53" t="s">
        <v>39</v>
      </c>
      <c r="F10" s="53" t="s">
        <v>143</v>
      </c>
      <c r="G10" s="54" t="s">
        <v>41</v>
      </c>
      <c r="H10" s="55" t="s">
        <v>42</v>
      </c>
      <c r="I10" s="152" t="s">
        <v>43</v>
      </c>
    </row>
    <row r="11" spans="1:9" s="6" customFormat="1" ht="19.5" customHeight="1">
      <c r="A11" s="153"/>
      <c r="B11" s="154" t="s">
        <v>144</v>
      </c>
      <c r="C11" s="153"/>
      <c r="D11" s="153"/>
      <c r="E11" s="155"/>
      <c r="F11" s="155"/>
      <c r="G11" s="156"/>
      <c r="H11" s="157"/>
      <c r="I11" s="158"/>
    </row>
    <row r="12" spans="1:9" ht="15.75">
      <c r="A12" s="64">
        <v>1</v>
      </c>
      <c r="B12" s="65">
        <v>764446</v>
      </c>
      <c r="C12" s="159" t="s">
        <v>145</v>
      </c>
      <c r="D12" s="73" t="s">
        <v>53</v>
      </c>
      <c r="E12" s="68">
        <v>1</v>
      </c>
      <c r="F12" s="68"/>
      <c r="G12" s="69">
        <f aca="true" t="shared" si="0" ref="G12:G18">E12*F12</f>
        <v>0</v>
      </c>
      <c r="H12" s="70"/>
      <c r="I12" s="71"/>
    </row>
    <row r="13" spans="1:9" ht="15.75">
      <c r="A13" s="64">
        <v>2</v>
      </c>
      <c r="B13" s="65">
        <v>438801</v>
      </c>
      <c r="C13" s="159" t="s">
        <v>146</v>
      </c>
      <c r="D13" s="73" t="s">
        <v>53</v>
      </c>
      <c r="E13" s="68">
        <v>1</v>
      </c>
      <c r="F13" s="68"/>
      <c r="G13" s="69">
        <f t="shared" si="0"/>
        <v>0</v>
      </c>
      <c r="H13" s="70"/>
      <c r="I13" s="71"/>
    </row>
    <row r="14" spans="1:9" ht="15.75">
      <c r="A14" s="64">
        <v>3</v>
      </c>
      <c r="B14" s="65">
        <v>434304</v>
      </c>
      <c r="C14" s="159" t="s">
        <v>147</v>
      </c>
      <c r="D14" s="73" t="s">
        <v>53</v>
      </c>
      <c r="E14" s="68">
        <v>8</v>
      </c>
      <c r="F14" s="68"/>
      <c r="G14" s="69">
        <f t="shared" si="0"/>
        <v>0</v>
      </c>
      <c r="H14" s="70"/>
      <c r="I14" s="71"/>
    </row>
    <row r="15" spans="1:9" ht="15.75">
      <c r="A15" s="64">
        <v>4</v>
      </c>
      <c r="B15" s="65">
        <v>434303</v>
      </c>
      <c r="C15" s="159" t="s">
        <v>148</v>
      </c>
      <c r="D15" s="73" t="s">
        <v>53</v>
      </c>
      <c r="E15" s="68">
        <v>2</v>
      </c>
      <c r="F15" s="68"/>
      <c r="G15" s="69">
        <f t="shared" si="0"/>
        <v>0</v>
      </c>
      <c r="H15" s="70"/>
      <c r="I15" s="71"/>
    </row>
    <row r="16" spans="1:9" ht="15.75">
      <c r="A16" s="64">
        <v>5</v>
      </c>
      <c r="B16" s="65">
        <v>471456</v>
      </c>
      <c r="C16" s="159" t="s">
        <v>149</v>
      </c>
      <c r="D16" s="73" t="s">
        <v>53</v>
      </c>
      <c r="E16" s="68">
        <v>1</v>
      </c>
      <c r="F16" s="68"/>
      <c r="G16" s="69">
        <f t="shared" si="0"/>
        <v>0</v>
      </c>
      <c r="H16" s="70"/>
      <c r="I16" s="71"/>
    </row>
    <row r="17" spans="1:9" ht="15.75">
      <c r="A17" s="64">
        <v>6</v>
      </c>
      <c r="B17" s="65">
        <v>173107</v>
      </c>
      <c r="C17" s="159" t="s">
        <v>150</v>
      </c>
      <c r="D17" s="73" t="s">
        <v>67</v>
      </c>
      <c r="E17" s="68">
        <v>3</v>
      </c>
      <c r="F17" s="68"/>
      <c r="G17" s="69">
        <f t="shared" si="0"/>
        <v>0</v>
      </c>
      <c r="H17" s="70"/>
      <c r="I17" s="71"/>
    </row>
    <row r="18" spans="1:9" ht="15.75">
      <c r="A18" s="78">
        <v>7</v>
      </c>
      <c r="B18" s="79">
        <v>781172</v>
      </c>
      <c r="C18" s="160" t="s">
        <v>151</v>
      </c>
      <c r="D18" s="81" t="s">
        <v>53</v>
      </c>
      <c r="E18" s="82">
        <v>1</v>
      </c>
      <c r="F18" s="82"/>
      <c r="G18" s="84">
        <f t="shared" si="0"/>
        <v>0</v>
      </c>
      <c r="H18" s="85"/>
      <c r="I18" s="86"/>
    </row>
    <row r="19" spans="1:9" s="96" customFormat="1" ht="15.75">
      <c r="A19" s="107"/>
      <c r="B19" s="108"/>
      <c r="C19" s="107" t="s">
        <v>63</v>
      </c>
      <c r="D19" s="107"/>
      <c r="E19" s="109"/>
      <c r="F19" s="109"/>
      <c r="G19" s="110">
        <f>SUM(G12:G18)</f>
        <v>0</v>
      </c>
      <c r="H19" s="111"/>
      <c r="I19" s="112"/>
    </row>
    <row r="20" spans="2:9" ht="15.75">
      <c r="B20" s="114"/>
      <c r="E20" s="2"/>
      <c r="F20" s="2"/>
      <c r="G20" s="115"/>
      <c r="H20" s="116"/>
      <c r="I20" s="117"/>
    </row>
    <row r="21" spans="1:9" ht="15.75">
      <c r="A21" s="1" t="s">
        <v>33</v>
      </c>
      <c r="B21" s="114"/>
      <c r="E21" s="2"/>
      <c r="F21" s="2"/>
      <c r="G21" s="115"/>
      <c r="H21" s="116"/>
      <c r="I21" s="117"/>
    </row>
    <row r="22" spans="1:9" ht="15.75">
      <c r="A22" s="1" t="s">
        <v>34</v>
      </c>
      <c r="B22" s="114"/>
      <c r="E22" s="2"/>
      <c r="F22" s="2"/>
      <c r="G22" s="115"/>
      <c r="H22" s="116"/>
      <c r="I22" s="1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G27"/>
  <sheetViews>
    <sheetView workbookViewId="0" topLeftCell="A1">
      <selection activeCell="F17" sqref="F17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28.140625" style="1" customWidth="1"/>
    <col min="4" max="4" width="11.7109375" style="118" customWidth="1"/>
    <col min="5" max="5" width="14.7109375" style="115" customWidth="1"/>
    <col min="6" max="6" width="16.7109375" style="119" customWidth="1"/>
    <col min="7" max="7" width="9.28125" style="1" hidden="1" customWidth="1"/>
    <col min="8" max="16384" width="9.140625" style="1" customWidth="1"/>
  </cols>
  <sheetData>
    <row r="3" spans="2:3" ht="15">
      <c r="B3" s="96" t="s">
        <v>0</v>
      </c>
      <c r="C3" s="96"/>
    </row>
    <row r="4" spans="1:3" ht="15">
      <c r="A4" s="120"/>
      <c r="B4" s="121" t="s">
        <v>1</v>
      </c>
      <c r="C4" s="121"/>
    </row>
    <row r="5" spans="1:3" ht="15">
      <c r="A5" s="120"/>
      <c r="B5" s="121" t="s">
        <v>2</v>
      </c>
      <c r="C5" s="121"/>
    </row>
    <row r="6" spans="1:6" ht="15">
      <c r="A6" s="120"/>
      <c r="B6" s="121" t="s">
        <v>152</v>
      </c>
      <c r="C6" s="121"/>
      <c r="E6" s="122"/>
      <c r="F6" s="123"/>
    </row>
    <row r="7" spans="1:6" ht="15">
      <c r="A7" s="120"/>
      <c r="B7" s="121" t="s">
        <v>130</v>
      </c>
      <c r="C7" s="121"/>
      <c r="E7" s="122"/>
      <c r="F7" s="123"/>
    </row>
    <row r="8" spans="1:6" ht="15.75">
      <c r="A8" s="120"/>
      <c r="B8" s="121"/>
      <c r="C8" s="121"/>
      <c r="E8" s="122"/>
      <c r="F8" s="123"/>
    </row>
    <row r="9" spans="1:6" s="15" customFormat="1" ht="33.75" customHeight="1">
      <c r="A9" s="10" t="s">
        <v>131</v>
      </c>
      <c r="B9" s="11"/>
      <c r="C9" s="11"/>
      <c r="D9" s="124"/>
      <c r="E9" s="125"/>
      <c r="F9" s="126"/>
    </row>
    <row r="10" spans="1:6" ht="15.75">
      <c r="A10" s="127" t="s">
        <v>6</v>
      </c>
      <c r="B10" s="128"/>
      <c r="C10" s="128"/>
      <c r="D10" s="129"/>
      <c r="E10" s="130"/>
      <c r="F10" s="131" t="s">
        <v>9</v>
      </c>
    </row>
    <row r="11" spans="1:7" ht="15">
      <c r="A11" s="132">
        <v>1</v>
      </c>
      <c r="B11" s="133" t="s">
        <v>132</v>
      </c>
      <c r="C11" s="133"/>
      <c r="D11" s="134"/>
      <c r="E11" s="135">
        <v>0</v>
      </c>
      <c r="F11" s="136">
        <f>'Soupis položek R3'!G19</f>
        <v>0</v>
      </c>
      <c r="G11" s="1">
        <v>6</v>
      </c>
    </row>
    <row r="12" spans="1:7" ht="15.75">
      <c r="A12" s="132">
        <v>2</v>
      </c>
      <c r="B12" s="133" t="s">
        <v>133</v>
      </c>
      <c r="C12" s="133"/>
      <c r="D12" s="134">
        <v>3</v>
      </c>
      <c r="E12" s="135">
        <f>F11</f>
        <v>0</v>
      </c>
      <c r="F12" s="136">
        <f>E12/100*D12</f>
        <v>0</v>
      </c>
      <c r="G12" s="1">
        <v>7</v>
      </c>
    </row>
    <row r="13" spans="1:7" ht="15.75">
      <c r="A13" s="137">
        <v>3</v>
      </c>
      <c r="B13" s="138" t="s">
        <v>134</v>
      </c>
      <c r="C13" s="138"/>
      <c r="D13" s="139"/>
      <c r="E13" s="140">
        <v>0</v>
      </c>
      <c r="F13" s="141">
        <f>F12+F11</f>
        <v>0</v>
      </c>
      <c r="G13" s="1">
        <v>8</v>
      </c>
    </row>
    <row r="14" spans="1:6" ht="15.75">
      <c r="A14" s="142"/>
      <c r="B14" s="143"/>
      <c r="C14" s="143"/>
      <c r="D14" s="144"/>
      <c r="E14" s="145"/>
      <c r="F14" s="146"/>
    </row>
    <row r="15" spans="1:7" ht="15.75">
      <c r="A15" s="132">
        <v>4</v>
      </c>
      <c r="B15" s="133" t="s">
        <v>135</v>
      </c>
      <c r="C15" s="133"/>
      <c r="D15" s="134">
        <v>6.55</v>
      </c>
      <c r="E15" s="135"/>
      <c r="F15" s="136">
        <f>E15*D15</f>
        <v>0</v>
      </c>
      <c r="G15" s="1">
        <v>10</v>
      </c>
    </row>
    <row r="16" spans="1:7" ht="15.75">
      <c r="A16" s="132">
        <v>5</v>
      </c>
      <c r="B16" s="133" t="s">
        <v>136</v>
      </c>
      <c r="C16" s="133"/>
      <c r="D16" s="134"/>
      <c r="E16" s="135">
        <v>0</v>
      </c>
      <c r="F16" s="136"/>
      <c r="G16" s="1">
        <v>11</v>
      </c>
    </row>
    <row r="17" spans="1:7" ht="15.75">
      <c r="A17" s="132">
        <v>6</v>
      </c>
      <c r="B17" s="133" t="s">
        <v>137</v>
      </c>
      <c r="C17" s="133"/>
      <c r="D17" s="134"/>
      <c r="E17" s="135">
        <v>0</v>
      </c>
      <c r="F17" s="136"/>
      <c r="G17" s="1">
        <v>12</v>
      </c>
    </row>
    <row r="18" spans="1:7" ht="15.75">
      <c r="A18" s="137">
        <v>7</v>
      </c>
      <c r="B18" s="138" t="s">
        <v>138</v>
      </c>
      <c r="C18" s="138"/>
      <c r="D18" s="139"/>
      <c r="E18" s="140">
        <v>0</v>
      </c>
      <c r="F18" s="141">
        <f>F17+F16+F15+F13</f>
        <v>0</v>
      </c>
      <c r="G18" s="1">
        <v>17</v>
      </c>
    </row>
    <row r="19" spans="1:6" ht="15">
      <c r="A19" s="142"/>
      <c r="B19" s="143"/>
      <c r="C19" s="143"/>
      <c r="D19" s="144"/>
      <c r="E19" s="145"/>
      <c r="F19" s="146"/>
    </row>
    <row r="20" spans="1:7" ht="15">
      <c r="A20" s="132">
        <v>8</v>
      </c>
      <c r="B20" s="133" t="s">
        <v>139</v>
      </c>
      <c r="C20" s="133"/>
      <c r="D20" s="134">
        <v>1</v>
      </c>
      <c r="E20" s="135">
        <v>0</v>
      </c>
      <c r="F20" s="136"/>
      <c r="G20" s="1">
        <v>18</v>
      </c>
    </row>
    <row r="21" spans="1:7" ht="15">
      <c r="A21" s="132">
        <v>9</v>
      </c>
      <c r="B21" s="133" t="s">
        <v>140</v>
      </c>
      <c r="C21" s="133"/>
      <c r="D21" s="134"/>
      <c r="E21" s="135">
        <v>0</v>
      </c>
      <c r="F21" s="136">
        <f>D20*F18</f>
        <v>0</v>
      </c>
      <c r="G21" s="1">
        <v>20</v>
      </c>
    </row>
    <row r="22" spans="1:7" ht="15.75">
      <c r="A22" s="132">
        <v>10</v>
      </c>
      <c r="B22" s="133" t="s">
        <v>141</v>
      </c>
      <c r="C22" s="133"/>
      <c r="D22" s="134">
        <v>21</v>
      </c>
      <c r="E22" s="135">
        <f>F21</f>
        <v>0</v>
      </c>
      <c r="F22" s="136">
        <f>E22/100*D22</f>
        <v>0</v>
      </c>
      <c r="G22" s="1">
        <v>23</v>
      </c>
    </row>
    <row r="23" spans="1:7" ht="16.5">
      <c r="A23" s="147">
        <v>11</v>
      </c>
      <c r="B23" s="148" t="s">
        <v>142</v>
      </c>
      <c r="C23" s="148"/>
      <c r="D23" s="149"/>
      <c r="E23" s="150">
        <v>0</v>
      </c>
      <c r="F23" s="151">
        <f>F22+F21</f>
        <v>0</v>
      </c>
      <c r="G23" s="1">
        <v>24</v>
      </c>
    </row>
    <row r="26" ht="15">
      <c r="A26" s="1" t="s">
        <v>33</v>
      </c>
    </row>
    <row r="27" ht="15">
      <c r="A27" s="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J22"/>
  <sheetViews>
    <sheetView workbookViewId="0" topLeftCell="A1">
      <selection activeCell="F12" sqref="F12"/>
    </sheetView>
  </sheetViews>
  <sheetFormatPr defaultColWidth="9.140625" defaultRowHeight="15"/>
  <cols>
    <col min="1" max="1" width="4.140625" style="1" customWidth="1"/>
    <col min="2" max="2" width="10.00390625" style="1" customWidth="1"/>
    <col min="3" max="3" width="40.8515625" style="1" customWidth="1"/>
    <col min="4" max="4" width="3.57421875" style="1" customWidth="1"/>
    <col min="5" max="5" width="8.28125" style="1" customWidth="1"/>
    <col min="6" max="6" width="8.140625" style="1" customWidth="1"/>
    <col min="7" max="7" width="11.57421875" style="1" customWidth="1"/>
    <col min="8" max="8" width="6.7109375" style="1" hidden="1" customWidth="1"/>
    <col min="9" max="9" width="10.140625" style="1" hidden="1" customWidth="1"/>
    <col min="10" max="16384" width="9.140625" style="1" customWidth="1"/>
  </cols>
  <sheetData>
    <row r="3" spans="1:10" ht="15.75">
      <c r="A3" s="121"/>
      <c r="B3" s="121" t="s">
        <v>0</v>
      </c>
      <c r="C3" s="121"/>
      <c r="D3" s="121"/>
      <c r="E3" s="121"/>
      <c r="F3" s="121"/>
      <c r="G3" s="121"/>
      <c r="H3" s="121"/>
      <c r="I3" s="121"/>
      <c r="J3" s="121"/>
    </row>
    <row r="4" spans="1:10" ht="15.75">
      <c r="A4" s="121"/>
      <c r="B4" s="121" t="s">
        <v>1</v>
      </c>
      <c r="C4" s="121"/>
      <c r="D4" s="121"/>
      <c r="E4" s="121"/>
      <c r="F4" s="121"/>
      <c r="G4" s="121"/>
      <c r="H4" s="121"/>
      <c r="I4" s="121"/>
      <c r="J4" s="121"/>
    </row>
    <row r="5" spans="1:10" ht="15.75">
      <c r="A5" s="121"/>
      <c r="B5" s="121" t="s">
        <v>2</v>
      </c>
      <c r="C5" s="121"/>
      <c r="D5" s="121"/>
      <c r="E5" s="121"/>
      <c r="F5" s="121"/>
      <c r="G5" s="121"/>
      <c r="H5" s="121"/>
      <c r="I5" s="121"/>
      <c r="J5" s="121"/>
    </row>
    <row r="6" spans="1:10" ht="15.75">
      <c r="A6" s="121"/>
      <c r="B6" s="121" t="s">
        <v>152</v>
      </c>
      <c r="C6" s="121"/>
      <c r="D6" s="121"/>
      <c r="E6" s="121"/>
      <c r="F6" s="121"/>
      <c r="G6" s="121"/>
      <c r="H6" s="121"/>
      <c r="I6" s="121"/>
      <c r="J6" s="121"/>
    </row>
    <row r="7" spans="1:10" ht="15.75">
      <c r="A7" s="121"/>
      <c r="B7" s="121" t="s">
        <v>130</v>
      </c>
      <c r="C7" s="121"/>
      <c r="D7" s="121"/>
      <c r="E7" s="121"/>
      <c r="F7" s="121"/>
      <c r="G7" s="121"/>
      <c r="H7" s="121"/>
      <c r="I7" s="121"/>
      <c r="J7" s="121"/>
    </row>
    <row r="8" spans="1:10" ht="15.75">
      <c r="A8" s="121"/>
      <c r="B8" s="121"/>
      <c r="C8" s="121"/>
      <c r="D8" s="121"/>
      <c r="E8" s="121"/>
      <c r="F8" s="121"/>
      <c r="G8" s="121"/>
      <c r="H8" s="121"/>
      <c r="I8" s="121"/>
      <c r="J8" s="121"/>
    </row>
    <row r="9" spans="1:9" s="15" customFormat="1" ht="33.75" customHeight="1">
      <c r="A9" s="48" t="s">
        <v>35</v>
      </c>
      <c r="B9" s="48"/>
      <c r="C9" s="48"/>
      <c r="D9" s="48"/>
      <c r="E9" s="48"/>
      <c r="F9" s="48"/>
      <c r="G9" s="48"/>
      <c r="H9" s="48"/>
      <c r="I9" s="48"/>
    </row>
    <row r="10" spans="1:9" ht="15.75">
      <c r="A10" s="50" t="s">
        <v>6</v>
      </c>
      <c r="B10" s="51" t="s">
        <v>36</v>
      </c>
      <c r="C10" s="52" t="s">
        <v>37</v>
      </c>
      <c r="D10" s="52" t="s">
        <v>38</v>
      </c>
      <c r="E10" s="53" t="s">
        <v>39</v>
      </c>
      <c r="F10" s="53" t="s">
        <v>143</v>
      </c>
      <c r="G10" s="54" t="s">
        <v>41</v>
      </c>
      <c r="H10" s="55" t="s">
        <v>42</v>
      </c>
      <c r="I10" s="152" t="s">
        <v>43</v>
      </c>
    </row>
    <row r="11" spans="1:9" s="6" customFormat="1" ht="19.5" customHeight="1">
      <c r="A11" s="153"/>
      <c r="B11" s="154" t="s">
        <v>153</v>
      </c>
      <c r="C11" s="153"/>
      <c r="D11" s="153"/>
      <c r="E11" s="155"/>
      <c r="F11" s="155"/>
      <c r="G11" s="156"/>
      <c r="H11" s="157"/>
      <c r="I11" s="158"/>
    </row>
    <row r="12" spans="1:9" ht="15.75">
      <c r="A12" s="64">
        <v>1</v>
      </c>
      <c r="B12" s="65">
        <v>764446</v>
      </c>
      <c r="C12" s="159" t="s">
        <v>145</v>
      </c>
      <c r="D12" s="73" t="s">
        <v>53</v>
      </c>
      <c r="E12" s="68">
        <v>1</v>
      </c>
      <c r="F12" s="68"/>
      <c r="G12" s="69">
        <f aca="true" t="shared" si="0" ref="G12:G18">E12*F12</f>
        <v>0</v>
      </c>
      <c r="H12" s="70"/>
      <c r="I12" s="71"/>
    </row>
    <row r="13" spans="1:9" ht="15.75">
      <c r="A13" s="64">
        <v>2</v>
      </c>
      <c r="B13" s="65">
        <v>438801</v>
      </c>
      <c r="C13" s="159" t="s">
        <v>146</v>
      </c>
      <c r="D13" s="73" t="s">
        <v>53</v>
      </c>
      <c r="E13" s="68">
        <v>1</v>
      </c>
      <c r="F13" s="68"/>
      <c r="G13" s="69">
        <f t="shared" si="0"/>
        <v>0</v>
      </c>
      <c r="H13" s="70"/>
      <c r="I13" s="71"/>
    </row>
    <row r="14" spans="1:9" ht="15.75">
      <c r="A14" s="64">
        <v>3</v>
      </c>
      <c r="B14" s="65">
        <v>434304</v>
      </c>
      <c r="C14" s="159" t="s">
        <v>147</v>
      </c>
      <c r="D14" s="73" t="s">
        <v>53</v>
      </c>
      <c r="E14" s="68">
        <v>8</v>
      </c>
      <c r="F14" s="68"/>
      <c r="G14" s="69">
        <f t="shared" si="0"/>
        <v>0</v>
      </c>
      <c r="H14" s="70"/>
      <c r="I14" s="71"/>
    </row>
    <row r="15" spans="1:9" ht="15.75">
      <c r="A15" s="64">
        <v>4</v>
      </c>
      <c r="B15" s="65">
        <v>434303</v>
      </c>
      <c r="C15" s="159" t="s">
        <v>148</v>
      </c>
      <c r="D15" s="73" t="s">
        <v>53</v>
      </c>
      <c r="E15" s="68">
        <v>2</v>
      </c>
      <c r="F15" s="68"/>
      <c r="G15" s="69">
        <f t="shared" si="0"/>
        <v>0</v>
      </c>
      <c r="H15" s="70"/>
      <c r="I15" s="71"/>
    </row>
    <row r="16" spans="1:9" ht="15.75">
      <c r="A16" s="64">
        <v>5</v>
      </c>
      <c r="B16" s="65">
        <v>471456</v>
      </c>
      <c r="C16" s="159" t="s">
        <v>149</v>
      </c>
      <c r="D16" s="73" t="s">
        <v>53</v>
      </c>
      <c r="E16" s="68">
        <v>1</v>
      </c>
      <c r="F16" s="68"/>
      <c r="G16" s="69">
        <f t="shared" si="0"/>
        <v>0</v>
      </c>
      <c r="H16" s="70"/>
      <c r="I16" s="71"/>
    </row>
    <row r="17" spans="1:9" ht="15.75">
      <c r="A17" s="64">
        <v>6</v>
      </c>
      <c r="B17" s="65">
        <v>173107</v>
      </c>
      <c r="C17" s="159" t="s">
        <v>150</v>
      </c>
      <c r="D17" s="73" t="s">
        <v>67</v>
      </c>
      <c r="E17" s="68">
        <v>3</v>
      </c>
      <c r="F17" s="68"/>
      <c r="G17" s="69">
        <f t="shared" si="0"/>
        <v>0</v>
      </c>
      <c r="H17" s="70"/>
      <c r="I17" s="71"/>
    </row>
    <row r="18" spans="1:9" ht="15.75">
      <c r="A18" s="78">
        <v>7</v>
      </c>
      <c r="B18" s="79">
        <v>781172</v>
      </c>
      <c r="C18" s="160" t="s">
        <v>151</v>
      </c>
      <c r="D18" s="81" t="s">
        <v>53</v>
      </c>
      <c r="E18" s="82">
        <v>1</v>
      </c>
      <c r="F18" s="82"/>
      <c r="G18" s="84">
        <f t="shared" si="0"/>
        <v>0</v>
      </c>
      <c r="H18" s="85"/>
      <c r="I18" s="86"/>
    </row>
    <row r="19" spans="1:9" s="96" customFormat="1" ht="15.75">
      <c r="A19" s="107"/>
      <c r="B19" s="108"/>
      <c r="C19" s="107" t="s">
        <v>63</v>
      </c>
      <c r="D19" s="107"/>
      <c r="E19" s="109"/>
      <c r="F19" s="109"/>
      <c r="G19" s="110">
        <f>SUM(G12:G18)</f>
        <v>0</v>
      </c>
      <c r="H19" s="111"/>
      <c r="I19" s="112"/>
    </row>
    <row r="20" spans="2:9" ht="15.75">
      <c r="B20" s="114"/>
      <c r="E20" s="2"/>
      <c r="F20" s="2"/>
      <c r="G20" s="115"/>
      <c r="H20" s="116"/>
      <c r="I20" s="117"/>
    </row>
    <row r="21" spans="1:9" ht="15.75">
      <c r="A21" s="1" t="s">
        <v>33</v>
      </c>
      <c r="B21" s="114"/>
      <c r="E21" s="2"/>
      <c r="F21" s="2"/>
      <c r="G21" s="115"/>
      <c r="H21" s="116"/>
      <c r="I21" s="117"/>
    </row>
    <row r="22" spans="1:9" ht="15.75">
      <c r="A22" s="1" t="s">
        <v>34</v>
      </c>
      <c r="B22" s="114"/>
      <c r="E22" s="2"/>
      <c r="F22" s="2"/>
      <c r="G22" s="115"/>
      <c r="H22" s="116"/>
      <c r="I22" s="1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Jebavý Jiří</dc:creator>
  <cp:keywords/>
  <dc:description/>
  <cp:lastModifiedBy/>
  <dcterms:created xsi:type="dcterms:W3CDTF">2020-01-10T09:30:21Z</dcterms:created>
  <dcterms:modified xsi:type="dcterms:W3CDTF">2020-01-10T10:06:00Z</dcterms:modified>
  <cp:category/>
  <cp:version/>
  <cp:contentType/>
  <cp:contentStatus/>
  <cp:revision>3</cp:revision>
</cp:coreProperties>
</file>