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 rozpočtu" sheetId="1" r:id="rId1"/>
    <sheet name="Rekapitulace rozpočtu" sheetId="2" r:id="rId2"/>
    <sheet name="Rozpočet" sheetId="3" r:id="rId3"/>
  </sheets>
  <definedNames/>
  <calcPr fullCalcOnLoad="1"/>
</workbook>
</file>

<file path=xl/sharedStrings.xml><?xml version="1.0" encoding="utf-8"?>
<sst xmlns="http://schemas.openxmlformats.org/spreadsheetml/2006/main" count="466" uniqueCount="289">
  <si>
    <t xml:space="preserve">KRYCÍ LIST </t>
  </si>
  <si>
    <t>Název stavby</t>
  </si>
  <si>
    <t>VRCHLABÍ - DÁLKOVÉ CYKLOTRASY - CYKLOTRASA Č.2 - ÚSEK 1</t>
  </si>
  <si>
    <t>JKSO</t>
  </si>
  <si>
    <t>Název objektu</t>
  </si>
  <si>
    <t>EČO</t>
  </si>
  <si>
    <t xml:space="preserve">   </t>
  </si>
  <si>
    <t>Místo</t>
  </si>
  <si>
    <t>IČ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</si>
  <si>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</si>
  <si>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</si>
  <si>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</si>
  <si>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</si>
  <si>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</si>
  <si>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</si>
  <si>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</si>
  <si>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</si>
  <si>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22.05.2018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</si>
  <si>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</si>
  <si>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</si>
  <si>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</si>
  <si>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</si>
  <si>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</si>
  <si>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</si>
  <si>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</si>
  <si>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</si>
  <si>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</si>
  <si>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</si>
  <si>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</si>
  <si>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</si>
  <si>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</si>
  <si>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</si>
  <si>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</si>
  <si>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</si>
  <si>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</si>
  <si>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</si>
  <si>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</si>
  <si>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</si>
  <si>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</si>
  <si>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</si>
  <si>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</si>
  <si>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</si>
  <si>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</si>
  <si>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</si>
  <si>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</si>
  <si>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</si>
  <si>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</si>
  <si>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</si>
  <si>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</si>
  <si>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</si>
  <si>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</si>
  <si>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</si>
  <si>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</si>
  <si>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</si>
  <si>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</si>
  <si>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</si>
  <si>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</si>
  <si>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</si>
  <si>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</si>
  <si>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</si>
  <si>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</si>
  <si>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</si>
  <si>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</si>
  <si>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</si>
  <si>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</si>
  <si>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</si>
  <si>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</si>
  <si>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</si>
  <si>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</si>
  <si>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</si>
  <si>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</si>
  <si>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</si>
  <si>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</si>
  <si>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</si>
  <si>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</si>
  <si>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</si>
  <si>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</si>
  <si>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</si>
  <si>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</si>
  <si>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</si>
  <si>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</si>
  <si>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</si>
  <si>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</si>
  <si>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</si>
  <si>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</si>
  <si>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</si>
  <si>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</si>
  <si>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</si>
  <si>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</si>
  <si>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</si>
  <si>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</si>
  <si>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REKAPITULACE </t>
  </si>
  <si>
    <t>Stavba:    VRCHLABÍ - DÁLKOVÉ CYKLOTRASY - CYKLOTRASA Č.2 - ÚSEK 1</t>
  </si>
  <si>
    <t xml:space="preserve">Objekt:   </t>
  </si>
  <si>
    <t xml:space="preserve">Objednatel:   </t>
  </si>
  <si>
    <t xml:space="preserve">Zhotovitel:   </t>
  </si>
  <si>
    <t xml:space="preserve">Zpracoval:   </t>
  </si>
  <si>
    <t xml:space="preserve">Místo:   </t>
  </si>
  <si>
    <t>Datum:   22. 5. 2018</t>
  </si>
  <si>
    <t>Kód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</si>
  <si>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</si>
  <si>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</si>
  <si>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</si>
  <si>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</si>
  <si>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</si>
  <si>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</si>
  <si>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</si>
  <si>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>1-3-1</t>
  </si>
  <si>
    <t xml:space="preserve">sadové úpravy   </t>
  </si>
  <si>
    <t xml:space="preserve">Zakládání   </t>
  </si>
  <si>
    <t xml:space="preserve">Svislé a kompletní konstrukce   </t>
  </si>
  <si>
    <t xml:space="preserve">Vodorovné konstrukce   </t>
  </si>
  <si>
    <t xml:space="preserve">Komunikace pozemní   </t>
  </si>
  <si>
    <t xml:space="preserve">Úpravy povrchů, podlahy a osazování výplní   </t>
  </si>
  <si>
    <t xml:space="preserve">Ostatní konstrukce a práce, bourání   </t>
  </si>
  <si>
    <t>997</t>
  </si>
  <si>
    <t xml:space="preserve">Přesun sutě   </t>
  </si>
  <si>
    <t>998</t>
  </si>
  <si>
    <t xml:space="preserve">Přesun hmot   </t>
  </si>
  <si>
    <t>VRN9</t>
  </si>
  <si>
    <t xml:space="preserve">Ostatní náklady   </t>
  </si>
  <si>
    <t xml:space="preserve">Celkem   </t>
  </si>
  <si>
    <t>VÝKAZ VÝMĚR</t>
  </si>
  <si>
    <t>Č.</t>
  </si>
  <si>
    <t>KCN</t>
  </si>
  <si>
    <t>Kód položky</t>
  </si>
  <si>
    <t>MJ</t>
  </si>
  <si>
    <t>Množství celkem</t>
  </si>
  <si>
    <t>Cena jednotková</t>
  </si>
  <si>
    <t>001</t>
  </si>
  <si>
    <t>122202201</t>
  </si>
  <si>
    <t xml:space="preserve">Odkopávky a prokopávky nezapažené pro silnice objemu do 100 m3 v hornině tř. 3   </t>
  </si>
  <si>
    <t>m3</t>
  </si>
  <si>
    <t xml:space="preserve">1,5*0,5*8*2+12*0,5+18*0,5+2*2*4+12   </t>
  </si>
  <si>
    <t>162701105</t>
  </si>
  <si>
    <t xml:space="preserve">Vodorovné přemístění do 10000 m výkopku/sypaniny z horniny tř. 1 až 4   </t>
  </si>
  <si>
    <t>171201201</t>
  </si>
  <si>
    <t xml:space="preserve">Uložení sypaniny na skládky   </t>
  </si>
  <si>
    <t>171201211</t>
  </si>
  <si>
    <t xml:space="preserve">Poplatek za uložení odpadu ze sypaniny na skládce (skládkovné)   </t>
  </si>
  <si>
    <t>t</t>
  </si>
  <si>
    <t xml:space="preserve">55*1,9   </t>
  </si>
  <si>
    <t>174101101</t>
  </si>
  <si>
    <t xml:space="preserve">Zásyp jam, šachet rýh nebo kolem objektů sypaninou se zhutněním   </t>
  </si>
  <si>
    <t xml:space="preserve">0,8*2*4   </t>
  </si>
  <si>
    <t>181102302</t>
  </si>
  <si>
    <t xml:space="preserve">Úprava pláně v zářezech se zhutněním   </t>
  </si>
  <si>
    <t>m2</t>
  </si>
  <si>
    <t>231</t>
  </si>
  <si>
    <t>180404111</t>
  </si>
  <si>
    <t xml:space="preserve">Založení hřišťového trávníku výsevem na vrstvě ornice   </t>
  </si>
  <si>
    <t xml:space="preserve">UT   </t>
  </si>
  <si>
    <t>005</t>
  </si>
  <si>
    <t>005724100</t>
  </si>
  <si>
    <t xml:space="preserve">osivo směs travní parková rekreační   </t>
  </si>
  <si>
    <t>kg</t>
  </si>
  <si>
    <t xml:space="preserve">22 * 0,03   </t>
  </si>
  <si>
    <t>181301101</t>
  </si>
  <si>
    <t xml:space="preserve">Rozprostření ornice tl vrstvy do 100 mm pl do 500 m2 v rovině nebo ve svahu do 1:5   </t>
  </si>
  <si>
    <t>1823-</t>
  </si>
  <si>
    <t xml:space="preserve">Ornice   </t>
  </si>
  <si>
    <t xml:space="preserve">UT*0,1   </t>
  </si>
  <si>
    <t>181951101</t>
  </si>
  <si>
    <t xml:space="preserve">Úprava pláně v hornině tř. 1 až 4 bez zhutnění   </t>
  </si>
  <si>
    <t>UT</t>
  </si>
  <si>
    <t xml:space="preserve">4+4+6+8   </t>
  </si>
  <si>
    <t>184802111</t>
  </si>
  <si>
    <t xml:space="preserve">Chemické odplevelení před založením kultury nad 20 m2 postřikem na široko v rovině a svahu do 1:5   </t>
  </si>
  <si>
    <t>184802611</t>
  </si>
  <si>
    <t xml:space="preserve">Chemické odplevelení po založení kultury postřikem na široko v rovině a svahu do 1:5   </t>
  </si>
  <si>
    <t>185803111</t>
  </si>
  <si>
    <t xml:space="preserve">Ošetření trávníku shrabáním v rovině a svahu do 1:5   </t>
  </si>
  <si>
    <t>211</t>
  </si>
  <si>
    <t>273311124</t>
  </si>
  <si>
    <t xml:space="preserve">Základové desky z betonu prostého C 12/15   </t>
  </si>
  <si>
    <t xml:space="preserve">3,9*0,15*4,2   </t>
  </si>
  <si>
    <t>274311125</t>
  </si>
  <si>
    <t xml:space="preserve">Základové pasy, prahy, věnce a ostruhy z betonu prostého C 16/20   </t>
  </si>
  <si>
    <t xml:space="preserve">0,3*0,8*8*2   </t>
  </si>
  <si>
    <t>317171126</t>
  </si>
  <si>
    <t xml:space="preserve">Kotvení monolitického betonu římsy do mostovky kotvou do vývrtu   </t>
  </si>
  <si>
    <t>kus</t>
  </si>
  <si>
    <t>548</t>
  </si>
  <si>
    <t>54879202</t>
  </si>
  <si>
    <t xml:space="preserve">kotva do vývrtu pro kotvení mostní  římsy   </t>
  </si>
  <si>
    <t>317321118</t>
  </si>
  <si>
    <t xml:space="preserve">Mostní římsy ze ŽB C 30/37   </t>
  </si>
  <si>
    <t xml:space="preserve">0,27*2*3,5   </t>
  </si>
  <si>
    <t>317353121</t>
  </si>
  <si>
    <t xml:space="preserve">Bednění mostních říms všech tvarů - zřízení   </t>
  </si>
  <si>
    <t xml:space="preserve">3,5*1,5*2   </t>
  </si>
  <si>
    <t>317353221</t>
  </si>
  <si>
    <t xml:space="preserve">Bednění mostních říms všech tvarů - odstranění   </t>
  </si>
  <si>
    <t>317361116</t>
  </si>
  <si>
    <t xml:space="preserve">Výztuž mostních říms z betonářské oceli 10 505   </t>
  </si>
  <si>
    <t>334323218</t>
  </si>
  <si>
    <t xml:space="preserve">Mostní křídla a závěrné zídky ze ŽB C 30/37   </t>
  </si>
  <si>
    <t xml:space="preserve">2*0,5*4   </t>
  </si>
  <si>
    <t>334352111</t>
  </si>
  <si>
    <t xml:space="preserve">Bednění mostních křídel a závěrných zídek ze systémového bednění s výplní z překližek - zřízení   </t>
  </si>
  <si>
    <t xml:space="preserve">(2+2+(6*0,5))*4   </t>
  </si>
  <si>
    <t>334352211</t>
  </si>
  <si>
    <t xml:space="preserve">Bednění mostních křídel a závěrných zídek ze systémového bednění s výplní z překližek - odstranění   </t>
  </si>
  <si>
    <t>389121112</t>
  </si>
  <si>
    <t xml:space="preserve">Osazení dílců rámové konstrukce propustků a podchodů hmotnosti do 10 t   </t>
  </si>
  <si>
    <t>593</t>
  </si>
  <si>
    <t>59383450-1</t>
  </si>
  <si>
    <t xml:space="preserve">propust rámová 150x350x200 cm   </t>
  </si>
  <si>
    <t>421321128</t>
  </si>
  <si>
    <t xml:space="preserve">Mostní nosné konstrukce deskové ze ŽB C 30/37   </t>
  </si>
  <si>
    <t xml:space="preserve">3*0,2*3,5   </t>
  </si>
  <si>
    <t>421361226</t>
  </si>
  <si>
    <t xml:space="preserve">Výztuž ŽB deskového mostu z betonářské oceli 10 505   </t>
  </si>
  <si>
    <t>458501112</t>
  </si>
  <si>
    <t xml:space="preserve">Výplňové klíny za opěrou z kameniva drceného hutněného po vrstvách   </t>
  </si>
  <si>
    <t xml:space="preserve">1,6*2*4   </t>
  </si>
  <si>
    <t>221</t>
  </si>
  <si>
    <t>567951111-1</t>
  </si>
  <si>
    <t xml:space="preserve">Přechodový klín z mezerovitého betonu MCB tl 300 mm   </t>
  </si>
  <si>
    <t xml:space="preserve">1,5*4*2   </t>
  </si>
  <si>
    <t>564861111</t>
  </si>
  <si>
    <t xml:space="preserve">Podklad ze štěrkodrtě ŠD tl 200 mm   </t>
  </si>
  <si>
    <t>565135111</t>
  </si>
  <si>
    <t xml:space="preserve">Asfaltový beton vrstva podkladní ACP 16 (obalované kamenivo OKS) tl 50 mm š do 3 m   </t>
  </si>
  <si>
    <t>567130111</t>
  </si>
  <si>
    <t xml:space="preserve">Podklad ze směsi stmelené cementem SC C 1,5/2,0 (SC II) tl 160 mm   </t>
  </si>
  <si>
    <t>569731111</t>
  </si>
  <si>
    <t xml:space="preserve">Zpevnění krajnic kamenivem drceným tl 100 mm   </t>
  </si>
  <si>
    <t xml:space="preserve">(4+4+6+8)*0,5   </t>
  </si>
  <si>
    <t>573111112</t>
  </si>
  <si>
    <t xml:space="preserve">Postřik živičný infiltrační s posypem z asfaltu množství 1 kg/m2   </t>
  </si>
  <si>
    <t>573211109</t>
  </si>
  <si>
    <t xml:space="preserve">Postřik živičný spojovací z asfaltu v množství 0,50 kg/m2   </t>
  </si>
  <si>
    <t>577134111</t>
  </si>
  <si>
    <t xml:space="preserve">Asfaltový beton vrstva obrusná ACO 11 (ABS) tř. I tl 40 mm š do 3 m z nemodifikovaného asfaltu   </t>
  </si>
  <si>
    <t>597069111</t>
  </si>
  <si>
    <t xml:space="preserve">Příplatek ZKD 10 mm tl lože přes 100 mm u rigolu dlážděného   </t>
  </si>
  <si>
    <t xml:space="preserve">19,200*5   </t>
  </si>
  <si>
    <t>597161111</t>
  </si>
  <si>
    <t xml:space="preserve">Rigol dlážděný do lože z betonu tl 100 mm z lomového kamene   </t>
  </si>
  <si>
    <t>628611131</t>
  </si>
  <si>
    <t xml:space="preserve">Nátěr betonu mostu akrylátový 2x ochranný pružný OS-C   </t>
  </si>
  <si>
    <t xml:space="preserve">2*2*4   </t>
  </si>
  <si>
    <t>911334122</t>
  </si>
  <si>
    <t xml:space="preserve">Svodidlo ocelové zábradelní zádržnosti H2 kotvené do římsy s výplní ze svislých tyčí   </t>
  </si>
  <si>
    <t>m</t>
  </si>
  <si>
    <t>911334411</t>
  </si>
  <si>
    <t xml:space="preserve">Ukončení ocelového zábradelního madla   </t>
  </si>
  <si>
    <t>911334621</t>
  </si>
  <si>
    <t xml:space="preserve">Mostní svodidlo ocelové úrovně zádržnosti H 2   </t>
  </si>
  <si>
    <t xml:space="preserve">9*2   </t>
  </si>
  <si>
    <t>914112111</t>
  </si>
  <si>
    <t xml:space="preserve">Tabulka s označením evidenčního čísla mostu   </t>
  </si>
  <si>
    <t>919726124</t>
  </si>
  <si>
    <t xml:space="preserve">Geotextilie pro ochranu, separaci a filtraci netkaná měrná hmotnost do 800 g/m2   </t>
  </si>
  <si>
    <t>931994171-1</t>
  </si>
  <si>
    <t xml:space="preserve">Těsnění  betonové konstrukce asfaltovým izolačním pásem   </t>
  </si>
  <si>
    <t>961021112</t>
  </si>
  <si>
    <t xml:space="preserve">Bourání mostních základů z kamene   </t>
  </si>
  <si>
    <t xml:space="preserve">4*1*1,5*2   </t>
  </si>
  <si>
    <t>963051111</t>
  </si>
  <si>
    <t xml:space="preserve">Bourání mostní nosné konstrukce z ŽB   </t>
  </si>
  <si>
    <t xml:space="preserve">17*0,3   </t>
  </si>
  <si>
    <t>997211211</t>
  </si>
  <si>
    <t xml:space="preserve">Svislá doprava vybouraných hmot na v 3,5 m   </t>
  </si>
  <si>
    <t>997211519</t>
  </si>
  <si>
    <t xml:space="preserve">Příplatek ZKD 1 km u vodorovné dopravy suti   </t>
  </si>
  <si>
    <t>997211521</t>
  </si>
  <si>
    <t xml:space="preserve">Vodorovná doprava vybouraných hmot po suchu na vzdálenost do 1 km   </t>
  </si>
  <si>
    <t>997211529</t>
  </si>
  <si>
    <t xml:space="preserve">Příplatek ZKD 1 km u vodorovné dopravy vybouraných hmot   </t>
  </si>
  <si>
    <t xml:space="preserve">42,12 * 9   </t>
  </si>
  <si>
    <t>998214111</t>
  </si>
  <si>
    <t xml:space="preserve">Přesun hmot pro mosty montované z dílců ŽB nebo předpjatých v do 20 m   </t>
  </si>
  <si>
    <t>000</t>
  </si>
  <si>
    <t>090001000-1</t>
  </si>
  <si>
    <t xml:space="preserve">Vytyčení stávajících sítí   </t>
  </si>
  <si>
    <t>soub</t>
  </si>
  <si>
    <t>012203000</t>
  </si>
  <si>
    <t xml:space="preserve">Geodetické práce při provádění stavby   </t>
  </si>
  <si>
    <t>012303000</t>
  </si>
  <si>
    <t xml:space="preserve">Geodetické práce po výstavbě   </t>
  </si>
  <si>
    <t>013254000-1</t>
  </si>
  <si>
    <t xml:space="preserve">Dokumentace skutečného provedení stavby (3x tištěná,3xCD)   </t>
  </si>
  <si>
    <t>030001000</t>
  </si>
  <si>
    <t>072002000</t>
  </si>
  <si>
    <t>Silniční provoz - DIO, dopravní značení</t>
  </si>
  <si>
    <t>Převedení vody potrubím DN do 600</t>
  </si>
  <si>
    <t>5a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</si>
</sst>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0;\-#,##0.0000"/>
    <numFmt numFmtId="171" formatCode="#,##0.0;\-#,##0.0"/>
    <numFmt numFmtId="172" formatCode="_-* #,##0.0\ _K_č_-;\-* #,##0.0\ _K_č_-;_-* &quot;-&quot;??\ _K_č_-;_-@_-"/>
    <numFmt numFmtId="173" formatCode="_-* #,##0.000\ _K_č_-;\-* #,##0.000\ _K_č_-;_-* &quot;-&quot;??\ _K_č_-;_-@_-"/>
  </numFmts>
  <fonts count="23">
    <font>
      <sz val="8"/>
      <name val="Arial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b/>
      <sz val="11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sz val="8"/>
      <color indexed="25"/>
      <name val="Arial CE"/>
      <family val="2"/>
    </font>
    <font>
      <sz val="8"/>
      <color indexed="12"/>
      <name val="Arial CE"/>
      <family val="2"/>
    </font>
    <font>
      <b/>
      <sz val="11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55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2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164" fontId="1" fillId="0" borderId="30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165" fontId="8" fillId="0" borderId="32" xfId="0" applyNumberFormat="1" applyFont="1" applyBorder="1" applyAlignment="1" applyProtection="1">
      <alignment horizontal="right" vertical="center"/>
      <protection/>
    </xf>
    <xf numFmtId="166" fontId="8" fillId="0" borderId="33" xfId="0" applyNumberFormat="1" applyFont="1" applyBorder="1" applyAlignment="1" applyProtection="1">
      <alignment horizontal="right" vertical="center"/>
      <protection/>
    </xf>
    <xf numFmtId="164" fontId="1" fillId="0" borderId="32" xfId="0" applyNumberFormat="1" applyFont="1" applyBorder="1" applyAlignment="1" applyProtection="1">
      <alignment horizontal="right" vertical="center"/>
      <protection/>
    </xf>
    <xf numFmtId="164" fontId="1" fillId="0" borderId="33" xfId="0" applyNumberFormat="1" applyFont="1" applyBorder="1" applyAlignment="1" applyProtection="1">
      <alignment horizontal="right" vertical="center"/>
      <protection/>
    </xf>
    <xf numFmtId="164" fontId="8" fillId="0" borderId="31" xfId="0" applyNumberFormat="1" applyFont="1" applyBorder="1" applyAlignment="1" applyProtection="1">
      <alignment horizontal="right" vertical="center"/>
      <protection/>
    </xf>
    <xf numFmtId="165" fontId="8" fillId="0" borderId="7" xfId="0" applyNumberFormat="1" applyFont="1" applyBorder="1" applyAlignment="1" applyProtection="1">
      <alignment horizontal="right" vertical="center"/>
      <protection/>
    </xf>
    <xf numFmtId="166" fontId="8" fillId="0" borderId="31" xfId="0" applyNumberFormat="1" applyFont="1" applyBorder="1" applyAlignment="1" applyProtection="1">
      <alignment horizontal="right" vertical="center"/>
      <protection/>
    </xf>
    <xf numFmtId="164" fontId="1" fillId="0" borderId="34" xfId="0" applyNumberFormat="1" applyFont="1" applyBorder="1" applyAlignment="1" applyProtection="1">
      <alignment horizontal="right" vertical="center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166" fontId="8" fillId="0" borderId="39" xfId="0" applyNumberFormat="1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39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 applyProtection="1">
      <alignment horizontal="right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167" fontId="4" fillId="0" borderId="38" xfId="0" applyNumberFormat="1" applyFont="1" applyBorder="1" applyAlignment="1" applyProtection="1">
      <alignment horizontal="righ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44" xfId="0" applyFont="1" applyBorder="1" applyAlignment="1" applyProtection="1">
      <alignment horizontal="left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0" fontId="10" fillId="0" borderId="39" xfId="0" applyFont="1" applyBorder="1" applyAlignment="1" applyProtection="1">
      <alignment horizontal="left" vertical="center"/>
      <protection/>
    </xf>
    <xf numFmtId="166" fontId="8" fillId="0" borderId="22" xfId="0" applyNumberFormat="1" applyFont="1" applyBorder="1" applyAlignment="1" applyProtection="1">
      <alignment horizontal="right" vertical="center"/>
      <protection/>
    </xf>
    <xf numFmtId="165" fontId="1" fillId="0" borderId="22" xfId="0" applyNumberFormat="1" applyFont="1" applyBorder="1" applyAlignment="1" applyProtection="1">
      <alignment horizontal="right" vertical="center"/>
      <protection/>
    </xf>
    <xf numFmtId="164" fontId="1" fillId="0" borderId="24" xfId="0" applyNumberFormat="1" applyFont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31" xfId="0" applyFont="1" applyBorder="1" applyAlignment="1" applyProtection="1">
      <alignment horizontal="lef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166" fontId="8" fillId="0" borderId="47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>
      <alignment horizontal="left" vertical="center"/>
      <protection/>
    </xf>
    <xf numFmtId="166" fontId="8" fillId="0" borderId="23" xfId="0" applyNumberFormat="1" applyFont="1" applyBorder="1" applyAlignment="1" applyProtection="1">
      <alignment horizontal="right" vertical="center"/>
      <protection/>
    </xf>
    <xf numFmtId="164" fontId="8" fillId="0" borderId="7" xfId="0" applyNumberFormat="1" applyFont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horizontal="left" vertical="top"/>
      <protection/>
    </xf>
    <xf numFmtId="0" fontId="10" fillId="0" borderId="44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0" fillId="0" borderId="49" xfId="0" applyFont="1" applyBorder="1" applyAlignment="1" applyProtection="1">
      <alignment horizontal="left" vertical="top"/>
      <protection/>
    </xf>
    <xf numFmtId="0" fontId="11" fillId="0" borderId="2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166" fontId="11" fillId="0" borderId="26" xfId="0" applyNumberFormat="1" applyFont="1" applyBorder="1" applyAlignment="1" applyProtection="1">
      <alignment horizontal="right" vertical="center"/>
      <protection/>
    </xf>
    <xf numFmtId="0" fontId="0" fillId="0" borderId="29" xfId="0" applyFont="1" applyBorder="1" applyAlignment="1" applyProtection="1">
      <alignment horizontal="left" vertical="top"/>
      <protection/>
    </xf>
    <xf numFmtId="0" fontId="0" fillId="0" borderId="4" xfId="0" applyFont="1" applyBorder="1" applyAlignment="1" applyProtection="1">
      <alignment horizontal="left" vertical="top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left" vertical="top"/>
      <protection/>
    </xf>
    <xf numFmtId="0" fontId="0" fillId="0" borderId="11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center"/>
    </xf>
    <xf numFmtId="2" fontId="4" fillId="0" borderId="50" xfId="0" applyNumberFormat="1" applyFont="1" applyBorder="1" applyAlignment="1">
      <alignment horizontal="center" vertical="center"/>
    </xf>
    <xf numFmtId="168" fontId="4" fillId="0" borderId="50" xfId="0" applyNumberFormat="1" applyFont="1" applyBorder="1" applyAlignment="1">
      <alignment horizontal="right" vertical="center"/>
    </xf>
    <xf numFmtId="166" fontId="4" fillId="0" borderId="50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center"/>
    </xf>
    <xf numFmtId="2" fontId="4" fillId="0" borderId="49" xfId="0" applyNumberFormat="1" applyFont="1" applyBorder="1" applyAlignment="1">
      <alignment horizontal="center" vertical="center"/>
    </xf>
    <xf numFmtId="168" fontId="4" fillId="0" borderId="49" xfId="0" applyNumberFormat="1" applyFont="1" applyBorder="1" applyAlignment="1">
      <alignment horizontal="right" vertical="center"/>
    </xf>
    <xf numFmtId="166" fontId="4" fillId="0" borderId="49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center"/>
    </xf>
    <xf numFmtId="2" fontId="4" fillId="0" borderId="31" xfId="0" applyNumberFormat="1" applyFont="1" applyBorder="1" applyAlignment="1">
      <alignment horizontal="right" vertical="center"/>
    </xf>
    <xf numFmtId="168" fontId="4" fillId="0" borderId="31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horizontal="left" vertical="center"/>
    </xf>
    <xf numFmtId="166" fontId="11" fillId="0" borderId="3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center"/>
    </xf>
    <xf numFmtId="168" fontId="0" fillId="0" borderId="26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3" xfId="0" applyFont="1" applyBorder="1" applyAlignment="1">
      <alignment horizontal="left"/>
    </xf>
    <xf numFmtId="0" fontId="0" fillId="0" borderId="49" xfId="0" applyFont="1" applyBorder="1" applyAlignment="1">
      <alignment horizontal="left" vertical="top"/>
    </xf>
    <xf numFmtId="166" fontId="1" fillId="0" borderId="43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47" xfId="0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166" fontId="1" fillId="0" borderId="4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top"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left" wrapText="1"/>
    </xf>
    <xf numFmtId="166" fontId="15" fillId="0" borderId="0" xfId="0" applyNumberFormat="1" applyFont="1" applyAlignment="1">
      <alignment horizontal="right"/>
    </xf>
    <xf numFmtId="169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9" fontId="16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6" fontId="17" fillId="0" borderId="0" xfId="0" applyNumberFormat="1" applyFont="1" applyAlignment="1">
      <alignment horizontal="right"/>
    </xf>
    <xf numFmtId="169" fontId="17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/>
      <protection/>
    </xf>
    <xf numFmtId="0" fontId="4" fillId="2" borderId="17" xfId="0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9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 wrapText="1"/>
    </xf>
    <xf numFmtId="169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4" fillId="0" borderId="55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wrapText="1"/>
    </xf>
    <xf numFmtId="169" fontId="4" fillId="0" borderId="55" xfId="0" applyNumberFormat="1" applyFont="1" applyBorder="1" applyAlignment="1">
      <alignment horizontal="right"/>
    </xf>
    <xf numFmtId="166" fontId="4" fillId="0" borderId="55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19" fillId="0" borderId="55" xfId="0" applyNumberFormat="1" applyFont="1" applyBorder="1" applyAlignment="1">
      <alignment horizontal="right"/>
    </xf>
    <xf numFmtId="0" fontId="19" fillId="0" borderId="55" xfId="0" applyFont="1" applyBorder="1" applyAlignment="1">
      <alignment horizontal="left" wrapText="1"/>
    </xf>
    <xf numFmtId="169" fontId="19" fillId="0" borderId="55" xfId="0" applyNumberFormat="1" applyFont="1" applyBorder="1" applyAlignment="1">
      <alignment horizontal="right"/>
    </xf>
    <xf numFmtId="166" fontId="19" fillId="0" borderId="55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21" fillId="0" borderId="55" xfId="0" applyNumberFormat="1" applyFont="1" applyBorder="1" applyAlignment="1">
      <alignment horizontal="right"/>
    </xf>
    <xf numFmtId="43" fontId="22" fillId="0" borderId="0" xfId="15" applyNumberFormat="1" applyFont="1" applyAlignment="1">
      <alignment horizontal="right"/>
    </xf>
    <xf numFmtId="165" fontId="4" fillId="0" borderId="56" xfId="0" applyNumberFormat="1" applyFont="1" applyBorder="1" applyAlignment="1">
      <alignment horizontal="right"/>
    </xf>
    <xf numFmtId="0" fontId="4" fillId="0" borderId="56" xfId="0" applyFont="1" applyBorder="1" applyAlignment="1">
      <alignment horizontal="left" wrapText="1"/>
    </xf>
    <xf numFmtId="169" fontId="4" fillId="0" borderId="56" xfId="0" applyNumberFormat="1" applyFont="1" applyBorder="1" applyAlignment="1">
      <alignment horizontal="right"/>
    </xf>
    <xf numFmtId="166" fontId="4" fillId="0" borderId="56" xfId="0" applyNumberFormat="1" applyFont="1" applyBorder="1" applyAlignment="1">
      <alignment horizontal="right"/>
    </xf>
    <xf numFmtId="49" fontId="0" fillId="0" borderId="57" xfId="0" applyNumberFormat="1" applyFont="1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left" vertical="center" wrapText="1"/>
      <protection/>
    </xf>
    <xf numFmtId="165" fontId="4" fillId="0" borderId="59" xfId="0" applyNumberFormat="1" applyFont="1" applyBorder="1" applyAlignment="1">
      <alignment horizontal="right"/>
    </xf>
    <xf numFmtId="0" fontId="4" fillId="0" borderId="59" xfId="0" applyFont="1" applyBorder="1" applyAlignment="1">
      <alignment horizontal="left" wrapText="1"/>
    </xf>
    <xf numFmtId="169" fontId="4" fillId="0" borderId="59" xfId="0" applyNumberFormat="1" applyFont="1" applyBorder="1" applyAlignment="1">
      <alignment horizontal="right"/>
    </xf>
    <xf numFmtId="166" fontId="4" fillId="0" borderId="59" xfId="0" applyNumberFormat="1" applyFont="1" applyBorder="1" applyAlignment="1">
      <alignment horizontal="right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  <protection/>
    </xf>
    <xf numFmtId="166" fontId="4" fillId="0" borderId="50" xfId="0" applyNumberFormat="1" applyFont="1" applyBorder="1" applyAlignment="1">
      <alignment horizontal="right" vertical="center"/>
    </xf>
    <xf numFmtId="166" fontId="4" fillId="0" borderId="49" xfId="0" applyNumberFormat="1" applyFont="1" applyBorder="1" applyAlignment="1">
      <alignment horizontal="right" vertical="center"/>
    </xf>
    <xf numFmtId="0" fontId="0" fillId="0" borderId="6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left" vertical="center" wrapText="1"/>
      <protection/>
    </xf>
    <xf numFmtId="0" fontId="3" fillId="0" borderId="61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defaultGridColor="0" colorId="8" workbookViewId="0" topLeftCell="A1">
      <pane ySplit="3" topLeftCell="I4" activePane="bottomLeft" state="frozen"/>
      <selection pane="topLeft" activeCell="A1" sqref="A1"/>
      <selection pane="bottomLeft" activeCell="E28" sqref="E28"/>
    </sheetView>
  </sheetViews>
  <sheetFormatPr defaultColWidth="9.33203125" defaultRowHeight="12" customHeight="1"/>
  <cols>
    <col min="1" max="1" width="3" style="1" customWidth="1"/>
    <col min="2" max="2" width="2.5" style="1" customWidth="1"/>
    <col min="3" max="3" width="3.83203125" style="1" customWidth="1"/>
    <col min="4" max="4" width="11" style="1" customWidth="1"/>
    <col min="5" max="5" width="15.83203125" style="1" customWidth="1"/>
    <col min="6" max="6" width="0.4921875" style="1" customWidth="1"/>
    <col min="7" max="7" width="3.16015625" style="1" customWidth="1"/>
    <col min="8" max="8" width="3" style="1" customWidth="1"/>
    <col min="9" max="9" width="12.33203125" style="1" customWidth="1"/>
    <col min="10" max="10" width="16.16015625" style="1" customWidth="1"/>
    <col min="11" max="11" width="0.65625" style="1" customWidth="1"/>
    <col min="12" max="13" width="3" style="1" customWidth="1"/>
    <col min="14" max="14" width="5.66015625" style="1" customWidth="1"/>
    <col min="15" max="15" width="6.5" style="1" customWidth="1"/>
    <col min="16" max="16" width="12" style="1" customWidth="1"/>
    <col min="17" max="17" width="7.5" style="1" customWidth="1"/>
    <col min="18" max="18" width="17.83203125" style="1" customWidth="1"/>
    <col min="19" max="19" width="0.4921875" style="1" customWidth="1"/>
    <col min="20" max="16384" width="10.5" style="2" customWidth="1"/>
  </cols>
  <sheetData>
    <row r="1" spans="1:19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4" customHeight="1">
      <c r="A5" s="16"/>
      <c r="B5" s="17" t="s">
        <v>1</v>
      </c>
      <c r="C5" s="17"/>
      <c r="D5" s="17"/>
      <c r="E5" s="218" t="s">
        <v>2</v>
      </c>
      <c r="F5" s="218"/>
      <c r="G5" s="218"/>
      <c r="H5" s="218"/>
      <c r="I5" s="218"/>
      <c r="J5" s="218"/>
      <c r="K5" s="218"/>
      <c r="L5" s="218"/>
      <c r="M5" s="17"/>
      <c r="N5" s="17"/>
      <c r="O5" s="209" t="s">
        <v>3</v>
      </c>
      <c r="P5" s="209"/>
      <c r="Q5" s="18"/>
      <c r="R5" s="19"/>
      <c r="S5" s="20"/>
    </row>
    <row r="6" spans="1:19" ht="24" customHeight="1">
      <c r="A6" s="16"/>
      <c r="B6" s="17" t="s">
        <v>4</v>
      </c>
      <c r="C6" s="17"/>
      <c r="D6" s="17"/>
      <c r="E6" s="219"/>
      <c r="F6" s="219"/>
      <c r="G6" s="219"/>
      <c r="H6" s="219"/>
      <c r="I6" s="219"/>
      <c r="J6" s="219"/>
      <c r="K6" s="219"/>
      <c r="L6" s="219"/>
      <c r="M6" s="17"/>
      <c r="N6" s="17"/>
      <c r="O6" s="209" t="s">
        <v>5</v>
      </c>
      <c r="P6" s="209"/>
      <c r="Q6" s="21"/>
      <c r="R6" s="20"/>
      <c r="S6" s="20"/>
    </row>
    <row r="7" spans="1:19" ht="24" customHeight="1">
      <c r="A7" s="16"/>
      <c r="B7" s="17"/>
      <c r="C7" s="17"/>
      <c r="D7" s="17"/>
      <c r="E7" s="216" t="s">
        <v>6</v>
      </c>
      <c r="F7" s="216"/>
      <c r="G7" s="216"/>
      <c r="H7" s="216"/>
      <c r="I7" s="216"/>
      <c r="J7" s="216"/>
      <c r="K7" s="216"/>
      <c r="L7" s="216"/>
      <c r="M7" s="17"/>
      <c r="N7" s="17"/>
      <c r="O7" s="209" t="s">
        <v>7</v>
      </c>
      <c r="P7" s="209"/>
      <c r="Q7" s="22"/>
      <c r="R7" s="23"/>
      <c r="S7" s="20"/>
    </row>
    <row r="8" spans="1:19" ht="24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209" t="s">
        <v>8</v>
      </c>
      <c r="P8" s="209"/>
      <c r="Q8" s="17" t="s">
        <v>9</v>
      </c>
      <c r="R8" s="17"/>
      <c r="S8" s="20"/>
    </row>
    <row r="9" spans="1:19" ht="24" customHeight="1">
      <c r="A9" s="16"/>
      <c r="B9" s="17" t="s">
        <v>10</v>
      </c>
      <c r="C9" s="17"/>
      <c r="D9" s="17"/>
      <c r="E9" s="217" t="s">
        <v>6</v>
      </c>
      <c r="F9" s="217"/>
      <c r="G9" s="217"/>
      <c r="H9" s="217"/>
      <c r="I9" s="217"/>
      <c r="J9" s="217"/>
      <c r="K9" s="217"/>
      <c r="L9" s="217"/>
      <c r="M9" s="17"/>
      <c r="N9" s="17"/>
      <c r="O9" s="215"/>
      <c r="P9" s="215"/>
      <c r="Q9" s="25"/>
      <c r="R9" s="26"/>
      <c r="S9" s="20"/>
    </row>
    <row r="10" spans="1:19" ht="24" customHeight="1">
      <c r="A10" s="16"/>
      <c r="B10" s="17" t="s">
        <v>11</v>
      </c>
      <c r="C10" s="17"/>
      <c r="D10" s="17"/>
      <c r="E10" s="214" t="s">
        <v>6</v>
      </c>
      <c r="F10" s="214"/>
      <c r="G10" s="214"/>
      <c r="H10" s="214"/>
      <c r="I10" s="214"/>
      <c r="J10" s="214"/>
      <c r="K10" s="214"/>
      <c r="L10" s="214"/>
      <c r="M10" s="17"/>
      <c r="N10" s="17"/>
      <c r="O10" s="215"/>
      <c r="P10" s="215"/>
      <c r="Q10" s="25"/>
      <c r="R10" s="26"/>
      <c r="S10" s="20"/>
    </row>
    <row r="11" spans="1:19" ht="24" customHeight="1">
      <c r="A11" s="16"/>
      <c r="B11" s="17" t="s">
        <v>12</v>
      </c>
      <c r="C11" s="17"/>
      <c r="D11" s="17"/>
      <c r="E11" s="214" t="s">
        <v>6</v>
      </c>
      <c r="F11" s="214"/>
      <c r="G11" s="214"/>
      <c r="H11" s="214"/>
      <c r="I11" s="214"/>
      <c r="J11" s="214"/>
      <c r="K11" s="214"/>
      <c r="L11" s="214"/>
      <c r="M11" s="17"/>
      <c r="N11" s="17"/>
      <c r="O11" s="215"/>
      <c r="P11" s="215"/>
      <c r="Q11" s="25"/>
      <c r="R11" s="26"/>
      <c r="S11" s="20"/>
    </row>
    <row r="12" spans="1:19" ht="24" customHeight="1">
      <c r="A12" s="16"/>
      <c r="B12" s="17" t="s">
        <v>13</v>
      </c>
      <c r="C12" s="17"/>
      <c r="D12" s="17"/>
      <c r="E12" s="212"/>
      <c r="F12" s="212"/>
      <c r="G12" s="212"/>
      <c r="H12" s="212"/>
      <c r="I12" s="212"/>
      <c r="J12" s="212"/>
      <c r="K12" s="212"/>
      <c r="L12" s="212"/>
      <c r="M12" s="17"/>
      <c r="N12" s="17"/>
      <c r="O12" s="213"/>
      <c r="P12" s="213"/>
      <c r="Q12" s="213"/>
      <c r="R12" s="213"/>
      <c r="S12" s="20"/>
    </row>
    <row r="13" spans="1:19" ht="12" customHeight="1">
      <c r="A13" s="28"/>
      <c r="B13" s="29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29"/>
      <c r="S13" s="31"/>
    </row>
    <row r="14" spans="1:19" ht="18" customHeight="1">
      <c r="A14" s="16"/>
      <c r="B14" s="17"/>
      <c r="C14" s="17"/>
      <c r="D14" s="17"/>
      <c r="E14" s="32" t="s">
        <v>14</v>
      </c>
      <c r="F14" s="17"/>
      <c r="G14" s="17"/>
      <c r="H14" s="17"/>
      <c r="I14" s="32" t="s">
        <v>15</v>
      </c>
      <c r="J14" s="17"/>
      <c r="K14" s="17"/>
      <c r="L14" s="17"/>
      <c r="M14" s="17"/>
      <c r="N14" s="17"/>
      <c r="O14" s="209" t="s">
        <v>16</v>
      </c>
      <c r="P14" s="209"/>
      <c r="Q14" s="18"/>
      <c r="R14" s="33"/>
      <c r="S14" s="20"/>
    </row>
    <row r="15" spans="1:19" ht="18" customHeight="1">
      <c r="A15" s="16"/>
      <c r="B15" s="17"/>
      <c r="C15" s="17"/>
      <c r="D15" s="17"/>
      <c r="E15" s="24"/>
      <c r="F15" s="17"/>
      <c r="G15" s="32"/>
      <c r="H15" s="17"/>
      <c r="I15" s="27" t="s">
        <v>17</v>
      </c>
      <c r="J15" s="17"/>
      <c r="K15" s="17"/>
      <c r="L15" s="17"/>
      <c r="M15" s="17"/>
      <c r="N15" s="17"/>
      <c r="O15" s="209" t="s">
        <v>18</v>
      </c>
      <c r="P15" s="209"/>
      <c r="Q15" s="22"/>
      <c r="R15" s="34"/>
      <c r="S15" s="20"/>
    </row>
    <row r="16" spans="1:19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ht="21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ht="18" customHeight="1">
      <c r="A19" s="47"/>
      <c r="B19" s="48"/>
      <c r="C19" s="48"/>
      <c r="D19" s="49"/>
      <c r="E19" s="50"/>
      <c r="F19" s="51"/>
      <c r="G19" s="52"/>
      <c r="H19" s="48"/>
      <c r="I19" s="49"/>
      <c r="J19" s="50"/>
      <c r="K19" s="53"/>
      <c r="L19" s="52"/>
      <c r="M19" s="48"/>
      <c r="N19" s="48"/>
      <c r="O19" s="54"/>
      <c r="P19" s="49"/>
      <c r="Q19" s="52"/>
      <c r="R19" s="55"/>
      <c r="S19" s="56"/>
    </row>
    <row r="20" spans="1:19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ht="18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ht="18" customHeight="1">
      <c r="A22" s="65" t="s">
        <v>34</v>
      </c>
      <c r="B22" s="66" t="s">
        <v>35</v>
      </c>
      <c r="C22" s="67"/>
      <c r="D22" s="68" t="s">
        <v>36</v>
      </c>
      <c r="E22" s="69"/>
      <c r="F22" s="70"/>
      <c r="G22" s="65" t="s">
        <v>37</v>
      </c>
      <c r="H22" s="71" t="s">
        <v>38</v>
      </c>
      <c r="I22" s="72"/>
      <c r="J22" s="73"/>
      <c r="K22" s="74"/>
      <c r="L22" s="65" t="s">
        <v>39</v>
      </c>
      <c r="M22" s="75" t="s">
        <v>40</v>
      </c>
      <c r="N22" s="76"/>
      <c r="O22" s="76"/>
      <c r="P22" s="76"/>
      <c r="Q22" s="77"/>
      <c r="R22" s="69"/>
      <c r="S22" s="70"/>
    </row>
    <row r="23" spans="1:19" ht="18" customHeight="1">
      <c r="A23" s="65" t="s">
        <v>41</v>
      </c>
      <c r="B23" s="78"/>
      <c r="C23" s="79"/>
      <c r="D23" s="68" t="s">
        <v>42</v>
      </c>
      <c r="E23" s="69"/>
      <c r="F23" s="70"/>
      <c r="G23" s="65" t="s">
        <v>43</v>
      </c>
      <c r="H23" s="17" t="s">
        <v>44</v>
      </c>
      <c r="I23" s="72"/>
      <c r="J23" s="73"/>
      <c r="K23" s="74"/>
      <c r="L23" s="65" t="s">
        <v>45</v>
      </c>
      <c r="M23" s="75" t="s">
        <v>46</v>
      </c>
      <c r="N23" s="76"/>
      <c r="O23" s="17"/>
      <c r="P23" s="76"/>
      <c r="Q23" s="77"/>
      <c r="R23" s="69"/>
      <c r="S23" s="70"/>
    </row>
    <row r="24" spans="1:19" ht="18" customHeight="1">
      <c r="A24" s="65" t="s">
        <v>47</v>
      </c>
      <c r="B24" s="66" t="s">
        <v>48</v>
      </c>
      <c r="C24" s="67"/>
      <c r="D24" s="68" t="s">
        <v>36</v>
      </c>
      <c r="E24" s="69"/>
      <c r="F24" s="70"/>
      <c r="G24" s="65" t="s">
        <v>49</v>
      </c>
      <c r="H24" s="71" t="s">
        <v>50</v>
      </c>
      <c r="I24" s="72"/>
      <c r="J24" s="73"/>
      <c r="K24" s="74"/>
      <c r="L24" s="65" t="s">
        <v>51</v>
      </c>
      <c r="M24" s="75" t="s">
        <v>52</v>
      </c>
      <c r="N24" s="76"/>
      <c r="O24" s="76"/>
      <c r="P24" s="76"/>
      <c r="Q24" s="77"/>
      <c r="R24" s="69"/>
      <c r="S24" s="70"/>
    </row>
    <row r="25" spans="1:19" ht="18" customHeight="1">
      <c r="A25" s="65" t="s">
        <v>53</v>
      </c>
      <c r="B25" s="78"/>
      <c r="C25" s="79"/>
      <c r="D25" s="68" t="s">
        <v>42</v>
      </c>
      <c r="E25" s="69"/>
      <c r="F25" s="70"/>
      <c r="G25" s="65" t="s">
        <v>54</v>
      </c>
      <c r="H25" s="71"/>
      <c r="I25" s="72"/>
      <c r="J25" s="73"/>
      <c r="K25" s="74"/>
      <c r="L25" s="65" t="s">
        <v>55</v>
      </c>
      <c r="M25" s="75" t="s">
        <v>56</v>
      </c>
      <c r="N25" s="76"/>
      <c r="O25" s="17"/>
      <c r="P25" s="76"/>
      <c r="Q25" s="77"/>
      <c r="R25" s="69"/>
      <c r="S25" s="70"/>
    </row>
    <row r="26" spans="1:19" ht="18" customHeight="1">
      <c r="A26" s="65" t="s">
        <v>57</v>
      </c>
      <c r="B26" s="66" t="s">
        <v>58</v>
      </c>
      <c r="C26" s="67"/>
      <c r="D26" s="68" t="s">
        <v>36</v>
      </c>
      <c r="E26" s="69"/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/>
      <c r="S26" s="70"/>
    </row>
    <row r="27" spans="1:19" ht="18" customHeight="1">
      <c r="A27" s="65" t="s">
        <v>61</v>
      </c>
      <c r="B27" s="78"/>
      <c r="C27" s="79"/>
      <c r="D27" s="68" t="s">
        <v>42</v>
      </c>
      <c r="E27" s="69"/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/>
      <c r="S27" s="70"/>
    </row>
    <row r="28" spans="1:19" ht="18" customHeight="1">
      <c r="A28" s="65" t="s">
        <v>64</v>
      </c>
      <c r="B28" s="82" t="s">
        <v>65</v>
      </c>
      <c r="C28" s="76"/>
      <c r="D28" s="72"/>
      <c r="E28" s="83">
        <f>'Rekapitulace rozpočtu'!E13</f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f>'Rekapitulace rozpočtu'!E24</f>
        <v>0</v>
      </c>
      <c r="S28" s="41"/>
    </row>
    <row r="29" spans="1:19" ht="18" customHeight="1">
      <c r="A29" s="86" t="s">
        <v>70</v>
      </c>
      <c r="B29" s="87" t="s">
        <v>71</v>
      </c>
      <c r="C29" s="88"/>
      <c r="D29" s="89"/>
      <c r="E29" s="90"/>
      <c r="F29" s="91"/>
      <c r="G29" s="86" t="s">
        <v>72</v>
      </c>
      <c r="H29" s="87" t="s">
        <v>73</v>
      </c>
      <c r="I29" s="89"/>
      <c r="J29" s="92"/>
      <c r="K29" s="93"/>
      <c r="L29" s="86" t="s">
        <v>74</v>
      </c>
      <c r="M29" s="87" t="s">
        <v>75</v>
      </c>
      <c r="N29" s="88"/>
      <c r="O29" s="36"/>
      <c r="P29" s="88"/>
      <c r="Q29" s="89"/>
      <c r="R29" s="90"/>
      <c r="S29" s="91"/>
    </row>
    <row r="30" spans="1:19" ht="18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f>SUM(E28,R28)</f>
        <v>0</v>
      </c>
      <c r="S30" s="101"/>
    </row>
    <row r="31" spans="1:19" ht="14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ht="12" customHeight="1">
      <c r="A32" s="107"/>
      <c r="B32" s="2"/>
      <c r="C32" s="2"/>
      <c r="D32" s="2"/>
      <c r="E32" s="2"/>
      <c r="F32" s="2"/>
      <c r="G32" s="2"/>
      <c r="H32" s="2"/>
      <c r="I32" s="2"/>
      <c r="J32" s="2"/>
      <c r="K32" s="2"/>
      <c r="L32" s="108"/>
      <c r="M32" s="109" t="s">
        <v>83</v>
      </c>
      <c r="N32" s="110"/>
      <c r="O32" s="111">
        <v>15</v>
      </c>
      <c r="P32" s="210">
        <v>0</v>
      </c>
      <c r="Q32" s="210"/>
      <c r="R32" s="112">
        <f>P32*0.15</f>
        <v>0</v>
      </c>
      <c r="S32" s="113"/>
    </row>
    <row r="33" spans="1:19" ht="12" customHeight="1">
      <c r="A33" s="107"/>
      <c r="B33" s="2"/>
      <c r="C33" s="2"/>
      <c r="D33" s="2"/>
      <c r="E33" s="2"/>
      <c r="F33" s="2"/>
      <c r="G33" s="2"/>
      <c r="H33" s="2"/>
      <c r="I33" s="2"/>
      <c r="J33" s="2"/>
      <c r="K33" s="2"/>
      <c r="L33" s="108"/>
      <c r="M33" s="114" t="s">
        <v>84</v>
      </c>
      <c r="N33" s="115"/>
      <c r="O33" s="116">
        <v>21</v>
      </c>
      <c r="P33" s="211">
        <f>R30</f>
        <v>0</v>
      </c>
      <c r="Q33" s="211"/>
      <c r="R33" s="117">
        <f>P33*0.21</f>
        <v>0</v>
      </c>
      <c r="S33" s="118"/>
    </row>
    <row r="34" spans="1:19" ht="18" customHeight="1">
      <c r="A34" s="107"/>
      <c r="B34" s="2"/>
      <c r="C34" s="2"/>
      <c r="D34" s="2"/>
      <c r="E34" s="2"/>
      <c r="F34" s="2"/>
      <c r="G34" s="2"/>
      <c r="H34" s="2"/>
      <c r="I34" s="2"/>
      <c r="J34" s="2"/>
      <c r="K34" s="2"/>
      <c r="L34" s="119"/>
      <c r="M34" s="120" t="s">
        <v>85</v>
      </c>
      <c r="N34" s="121"/>
      <c r="O34" s="122"/>
      <c r="P34" s="121"/>
      <c r="Q34" s="123"/>
      <c r="R34" s="124">
        <f>SUM(R30,R33)</f>
        <v>0</v>
      </c>
      <c r="S34" s="125"/>
    </row>
    <row r="35" spans="1:19" ht="18" customHeight="1">
      <c r="A35" s="107"/>
      <c r="B35" s="2"/>
      <c r="C35" s="2"/>
      <c r="D35" s="2"/>
      <c r="E35" s="2"/>
      <c r="F35" s="2"/>
      <c r="G35" s="2"/>
      <c r="H35" s="2"/>
      <c r="I35" s="2"/>
      <c r="J35" s="2"/>
      <c r="K35" s="2"/>
      <c r="L35" s="126" t="s">
        <v>86</v>
      </c>
      <c r="M35" s="127"/>
      <c r="N35" s="128" t="s">
        <v>87</v>
      </c>
      <c r="O35" s="129"/>
      <c r="P35" s="127"/>
      <c r="Q35" s="127"/>
      <c r="R35" s="127"/>
      <c r="S35" s="130"/>
    </row>
    <row r="36" spans="1:19" ht="14.25" customHeight="1">
      <c r="A36" s="107"/>
      <c r="B36" s="2"/>
      <c r="C36" s="2"/>
      <c r="D36" s="2"/>
      <c r="E36" s="2"/>
      <c r="F36" s="2"/>
      <c r="G36" s="2"/>
      <c r="H36" s="2"/>
      <c r="I36" s="2"/>
      <c r="J36" s="2"/>
      <c r="K36" s="2"/>
      <c r="L36" s="131"/>
      <c r="M36" s="132" t="s">
        <v>88</v>
      </c>
      <c r="N36" s="133"/>
      <c r="O36" s="133"/>
      <c r="P36" s="133"/>
      <c r="Q36" s="133"/>
      <c r="R36" s="134"/>
      <c r="S36" s="135"/>
    </row>
    <row r="37" spans="1:19" ht="14.25" customHeight="1">
      <c r="A37" s="107"/>
      <c r="B37" s="2"/>
      <c r="C37" s="2"/>
      <c r="D37" s="2"/>
      <c r="E37" s="2"/>
      <c r="F37" s="2"/>
      <c r="G37" s="2"/>
      <c r="H37" s="2"/>
      <c r="I37" s="2"/>
      <c r="J37" s="2"/>
      <c r="K37" s="2"/>
      <c r="L37" s="131"/>
      <c r="M37" s="132" t="s">
        <v>89</v>
      </c>
      <c r="N37" s="133"/>
      <c r="O37" s="133"/>
      <c r="P37" s="133"/>
      <c r="Q37" s="133"/>
      <c r="R37" s="134"/>
      <c r="S37" s="135"/>
    </row>
    <row r="38" spans="1:19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90</v>
      </c>
      <c r="N38" s="140"/>
      <c r="O38" s="140"/>
      <c r="P38" s="140"/>
      <c r="Q38" s="140"/>
      <c r="R38" s="141"/>
      <c r="S38" s="142"/>
    </row>
  </sheetData>
  <sheetProtection selectLockedCells="1" selectUnlockedCells="1"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O15:P15"/>
    <mergeCell ref="P32:Q32"/>
    <mergeCell ref="P33:Q33"/>
    <mergeCell ref="E12:L12"/>
    <mergeCell ref="O12:P12"/>
    <mergeCell ref="Q12:R12"/>
    <mergeCell ref="O14:P14"/>
  </mergeCells>
  <printOptions/>
  <pageMargins left="0.5902777777777778" right="0.5902777777777778" top="0.7875" bottom="0.7875" header="0.5118055555555555" footer="0.5118055555555555"/>
  <pageSetup fitToHeight="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defaultGridColor="0" colorId="8" workbookViewId="0" topLeftCell="A1">
      <selection activeCell="E24" sqref="E24"/>
    </sheetView>
  </sheetViews>
  <sheetFormatPr defaultColWidth="9.33203125" defaultRowHeight="12" customHeight="1"/>
  <cols>
    <col min="1" max="1" width="14.16015625" style="1" customWidth="1"/>
    <col min="2" max="2" width="41.66015625" style="1" customWidth="1"/>
    <col min="3" max="3" width="21" style="1" customWidth="1"/>
    <col min="4" max="4" width="19.66015625" style="1" customWidth="1"/>
    <col min="5" max="5" width="20" style="1" customWidth="1"/>
    <col min="6" max="6" width="18.16015625" style="1" customWidth="1"/>
    <col min="7" max="7" width="0" style="1" hidden="1" customWidth="1"/>
    <col min="8" max="16384" width="10.66015625" style="1" customWidth="1"/>
  </cols>
  <sheetData>
    <row r="1" spans="1:7" s="2" customFormat="1" ht="27" customHeight="1">
      <c r="A1" s="220" t="s">
        <v>91</v>
      </c>
      <c r="B1" s="220"/>
      <c r="C1" s="220"/>
      <c r="D1" s="220"/>
      <c r="E1" s="220"/>
      <c r="F1" s="220"/>
      <c r="G1" s="220"/>
    </row>
    <row r="2" spans="1:7" s="2" customFormat="1" ht="12" customHeight="1">
      <c r="A2" s="143" t="s">
        <v>92</v>
      </c>
      <c r="B2" s="144"/>
      <c r="C2" s="144"/>
      <c r="D2" s="144"/>
      <c r="E2" s="144"/>
      <c r="F2" s="144"/>
      <c r="G2" s="144"/>
    </row>
    <row r="3" spans="1:7" s="2" customFormat="1" ht="12" customHeight="1">
      <c r="A3" s="143" t="s">
        <v>93</v>
      </c>
      <c r="B3" s="144"/>
      <c r="C3" s="144"/>
      <c r="D3" s="144"/>
      <c r="E3" s="144"/>
      <c r="F3" s="144"/>
      <c r="G3" s="144"/>
    </row>
    <row r="4" spans="1:7" s="2" customFormat="1" ht="12.75" customHeight="1">
      <c r="A4" s="145"/>
      <c r="B4" s="145"/>
      <c r="C4" s="146"/>
      <c r="D4" s="146"/>
      <c r="E4" s="146"/>
      <c r="F4" s="146"/>
      <c r="G4" s="146"/>
    </row>
    <row r="5" spans="1:7" s="2" customFormat="1" ht="6" customHeight="1">
      <c r="A5" s="146"/>
      <c r="B5" s="146"/>
      <c r="C5" s="146"/>
      <c r="D5" s="146"/>
      <c r="E5" s="146"/>
      <c r="F5" s="146"/>
      <c r="G5" s="146"/>
    </row>
    <row r="6" spans="1:7" s="2" customFormat="1" ht="12" customHeight="1">
      <c r="A6" s="144" t="s">
        <v>94</v>
      </c>
      <c r="B6" s="147"/>
      <c r="C6" s="147"/>
      <c r="D6" s="147"/>
      <c r="E6" s="147"/>
      <c r="F6" s="147"/>
      <c r="G6" s="147"/>
    </row>
    <row r="7" spans="1:7" s="2" customFormat="1" ht="12.75" customHeight="1">
      <c r="A7" s="144" t="s">
        <v>95</v>
      </c>
      <c r="B7" s="147"/>
      <c r="C7" s="147"/>
      <c r="D7" s="147"/>
      <c r="E7" s="147"/>
      <c r="F7" s="144" t="s">
        <v>96</v>
      </c>
      <c r="G7" s="147"/>
    </row>
    <row r="8" spans="1:7" s="2" customFormat="1" ht="12.75" customHeight="1">
      <c r="A8" s="144" t="s">
        <v>97</v>
      </c>
      <c r="B8" s="147"/>
      <c r="C8" s="147"/>
      <c r="D8" s="147"/>
      <c r="E8" s="147"/>
      <c r="F8" s="144" t="s">
        <v>98</v>
      </c>
      <c r="G8" s="147"/>
    </row>
    <row r="9" spans="1:7" s="2" customFormat="1" ht="6" customHeight="1">
      <c r="A9" s="148"/>
      <c r="B9" s="148"/>
      <c r="C9" s="148"/>
      <c r="D9" s="148"/>
      <c r="E9" s="148"/>
      <c r="F9" s="148"/>
      <c r="G9" s="148"/>
    </row>
    <row r="10" spans="1:7" s="2" customFormat="1" ht="21.75" customHeight="1">
      <c r="A10" s="149" t="s">
        <v>99</v>
      </c>
      <c r="B10" s="149" t="s">
        <v>100</v>
      </c>
      <c r="C10" s="149" t="s">
        <v>101</v>
      </c>
      <c r="D10" s="149" t="s">
        <v>42</v>
      </c>
      <c r="E10" s="149" t="s">
        <v>102</v>
      </c>
      <c r="F10" s="149" t="s">
        <v>103</v>
      </c>
      <c r="G10" s="149" t="s">
        <v>104</v>
      </c>
    </row>
    <row r="11" spans="1:7" s="2" customFormat="1" ht="12.75" customHeight="1" hidden="1">
      <c r="A11" s="149" t="s">
        <v>34</v>
      </c>
      <c r="B11" s="149" t="s">
        <v>41</v>
      </c>
      <c r="C11" s="149" t="s">
        <v>47</v>
      </c>
      <c r="D11" s="149" t="s">
        <v>53</v>
      </c>
      <c r="E11" s="149" t="s">
        <v>57</v>
      </c>
      <c r="F11" s="149" t="s">
        <v>61</v>
      </c>
      <c r="G11" s="149" t="s">
        <v>64</v>
      </c>
    </row>
    <row r="12" spans="1:7" s="2" customFormat="1" ht="3.75" customHeight="1">
      <c r="A12" s="148"/>
      <c r="B12" s="148"/>
      <c r="C12" s="148"/>
      <c r="D12" s="148"/>
      <c r="E12" s="148"/>
      <c r="F12" s="148"/>
      <c r="G12" s="148"/>
    </row>
    <row r="13" spans="1:7" s="2" customFormat="1" ht="30" customHeight="1">
      <c r="A13" s="150" t="s">
        <v>35</v>
      </c>
      <c r="B13" s="150" t="s">
        <v>105</v>
      </c>
      <c r="C13" s="151"/>
      <c r="D13" s="151"/>
      <c r="E13" s="151">
        <f>SUM(E23,E22,E21,E20,E19,E18,E17,E16,E15,E14)</f>
        <v>0</v>
      </c>
      <c r="F13" s="152"/>
      <c r="G13" s="152">
        <v>42.12</v>
      </c>
    </row>
    <row r="14" spans="1:7" s="2" customFormat="1" ht="27.75" customHeight="1">
      <c r="A14" s="153" t="s">
        <v>34</v>
      </c>
      <c r="B14" s="153" t="s">
        <v>106</v>
      </c>
      <c r="C14" s="154"/>
      <c r="D14" s="154"/>
      <c r="E14" s="175">
        <f>Rozpočet!H14</f>
        <v>0</v>
      </c>
      <c r="F14" s="155"/>
      <c r="G14" s="155">
        <v>0</v>
      </c>
    </row>
    <row r="15" spans="1:7" s="2" customFormat="1" ht="27.75" customHeight="1">
      <c r="A15" s="153" t="s">
        <v>107</v>
      </c>
      <c r="B15" s="153" t="s">
        <v>108</v>
      </c>
      <c r="C15" s="154"/>
      <c r="D15" s="154"/>
      <c r="E15" s="154">
        <f>Rozpočet!H25</f>
        <v>0</v>
      </c>
      <c r="F15" s="155"/>
      <c r="G15" s="155">
        <v>0</v>
      </c>
    </row>
    <row r="16" spans="1:7" s="2" customFormat="1" ht="27.75" customHeight="1">
      <c r="A16" s="153" t="s">
        <v>41</v>
      </c>
      <c r="B16" s="153" t="s">
        <v>109</v>
      </c>
      <c r="C16" s="154"/>
      <c r="D16" s="154"/>
      <c r="E16" s="154">
        <f>Rozpočet!H42</f>
        <v>0</v>
      </c>
      <c r="F16" s="155"/>
      <c r="G16" s="155">
        <v>0</v>
      </c>
    </row>
    <row r="17" spans="1:7" s="2" customFormat="1" ht="27.75" customHeight="1">
      <c r="A17" s="153" t="s">
        <v>47</v>
      </c>
      <c r="B17" s="153" t="s">
        <v>110</v>
      </c>
      <c r="C17" s="154"/>
      <c r="D17" s="154"/>
      <c r="E17" s="154">
        <f>Rozpočet!H47</f>
        <v>0</v>
      </c>
      <c r="F17" s="155"/>
      <c r="G17" s="155">
        <v>0</v>
      </c>
    </row>
    <row r="18" spans="1:7" s="2" customFormat="1" ht="27.75" customHeight="1">
      <c r="A18" s="153" t="s">
        <v>53</v>
      </c>
      <c r="B18" s="153" t="s">
        <v>111</v>
      </c>
      <c r="C18" s="154"/>
      <c r="D18" s="154"/>
      <c r="E18" s="154">
        <f>Rozpočet!H63</f>
        <v>0</v>
      </c>
      <c r="F18" s="155"/>
      <c r="G18" s="155">
        <v>0</v>
      </c>
    </row>
    <row r="19" spans="1:7" s="2" customFormat="1" ht="27.75" customHeight="1">
      <c r="A19" s="153" t="s">
        <v>57</v>
      </c>
      <c r="B19" s="153" t="s">
        <v>112</v>
      </c>
      <c r="C19" s="154"/>
      <c r="D19" s="154"/>
      <c r="E19" s="154">
        <f>Rozpočet!H71</f>
        <v>0</v>
      </c>
      <c r="F19" s="155"/>
      <c r="G19" s="155">
        <v>0</v>
      </c>
    </row>
    <row r="20" spans="1:7" s="2" customFormat="1" ht="27.75" customHeight="1">
      <c r="A20" s="153" t="s">
        <v>61</v>
      </c>
      <c r="B20" s="153" t="s">
        <v>113</v>
      </c>
      <c r="C20" s="154"/>
      <c r="D20" s="154"/>
      <c r="E20" s="154">
        <f>Rozpočet!H83</f>
        <v>0</v>
      </c>
      <c r="F20" s="155"/>
      <c r="G20" s="155">
        <v>0</v>
      </c>
    </row>
    <row r="21" spans="1:7" s="2" customFormat="1" ht="27.75" customHeight="1">
      <c r="A21" s="153" t="s">
        <v>43</v>
      </c>
      <c r="B21" s="153" t="s">
        <v>114</v>
      </c>
      <c r="C21" s="154"/>
      <c r="D21" s="154"/>
      <c r="E21" s="154">
        <f>Rozpočet!H86</f>
        <v>0</v>
      </c>
      <c r="F21" s="155"/>
      <c r="G21" s="155">
        <v>42.12</v>
      </c>
    </row>
    <row r="22" spans="1:7" s="2" customFormat="1" ht="27.75" customHeight="1">
      <c r="A22" s="153" t="s">
        <v>115</v>
      </c>
      <c r="B22" s="153" t="s">
        <v>116</v>
      </c>
      <c r="C22" s="154"/>
      <c r="D22" s="154"/>
      <c r="E22" s="154">
        <f>Rozpočet!H99</f>
        <v>0</v>
      </c>
      <c r="F22" s="155"/>
      <c r="G22" s="155">
        <v>0</v>
      </c>
    </row>
    <row r="23" spans="1:7" s="2" customFormat="1" ht="27.75" customHeight="1">
      <c r="A23" s="153" t="s">
        <v>117</v>
      </c>
      <c r="B23" s="153" t="s">
        <v>118</v>
      </c>
      <c r="C23" s="154"/>
      <c r="D23" s="154"/>
      <c r="E23" s="154">
        <f>Rozpočet!H105</f>
        <v>0</v>
      </c>
      <c r="F23" s="155"/>
      <c r="G23" s="155">
        <v>0</v>
      </c>
    </row>
    <row r="24" spans="1:7" s="2" customFormat="1" ht="30" customHeight="1">
      <c r="A24" s="150" t="s">
        <v>119</v>
      </c>
      <c r="B24" s="150" t="s">
        <v>120</v>
      </c>
      <c r="C24" s="151"/>
      <c r="D24" s="151"/>
      <c r="E24" s="151">
        <f>Rozpočet!H107</f>
        <v>0</v>
      </c>
      <c r="F24" s="152"/>
      <c r="G24" s="152">
        <v>0</v>
      </c>
    </row>
    <row r="25" spans="1:7" s="2" customFormat="1" ht="30" customHeight="1">
      <c r="A25" s="156"/>
      <c r="B25" s="156" t="s">
        <v>121</v>
      </c>
      <c r="C25" s="157"/>
      <c r="D25" s="157"/>
      <c r="E25" s="157">
        <f>SUM(E13,E24)</f>
        <v>0</v>
      </c>
      <c r="F25" s="158"/>
      <c r="G25" s="158">
        <v>42.12</v>
      </c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showGridLines="0" defaultGridColor="0" colorId="8" workbookViewId="0" topLeftCell="A1">
      <selection activeCell="G23" sqref="G23"/>
    </sheetView>
  </sheetViews>
  <sheetFormatPr defaultColWidth="9.33203125" defaultRowHeight="12" customHeight="1"/>
  <cols>
    <col min="1" max="1" width="7" style="1" customWidth="1"/>
    <col min="2" max="2" width="8.66015625" style="1" customWidth="1"/>
    <col min="3" max="3" width="15.5" style="1" customWidth="1"/>
    <col min="4" max="4" width="50.16015625" style="1" customWidth="1"/>
    <col min="5" max="5" width="5.5" style="1" customWidth="1"/>
    <col min="6" max="6" width="11.16015625" style="1" customWidth="1"/>
    <col min="7" max="7" width="13.33203125" style="1" customWidth="1"/>
    <col min="8" max="8" width="21.16015625" style="1" customWidth="1"/>
    <col min="9" max="16384" width="10.66015625" style="2" customWidth="1"/>
  </cols>
  <sheetData>
    <row r="1" spans="1:8" s="1" customFormat="1" ht="27.75" customHeight="1">
      <c r="A1" s="221" t="s">
        <v>122</v>
      </c>
      <c r="B1" s="221"/>
      <c r="C1" s="221"/>
      <c r="D1" s="221"/>
      <c r="E1" s="221"/>
      <c r="F1" s="221"/>
      <c r="G1" s="221"/>
      <c r="H1" s="221"/>
    </row>
    <row r="2" spans="1:8" s="1" customFormat="1" ht="12.75" customHeight="1">
      <c r="A2" s="159" t="s">
        <v>92</v>
      </c>
      <c r="B2" s="159"/>
      <c r="C2" s="159"/>
      <c r="D2" s="159"/>
      <c r="E2" s="159"/>
      <c r="F2" s="159"/>
      <c r="G2" s="159"/>
      <c r="H2" s="159"/>
    </row>
    <row r="3" spans="1:8" s="1" customFormat="1" ht="12.75" customHeight="1">
      <c r="A3" s="159" t="s">
        <v>93</v>
      </c>
      <c r="B3" s="159"/>
      <c r="C3" s="159"/>
      <c r="D3" s="159"/>
      <c r="E3" s="159"/>
      <c r="F3" s="159"/>
      <c r="G3" s="159"/>
      <c r="H3" s="159"/>
    </row>
    <row r="4" spans="1:8" s="1" customFormat="1" ht="13.5" customHeight="1">
      <c r="A4" s="160"/>
      <c r="B4" s="159"/>
      <c r="C4" s="160"/>
      <c r="D4" s="159"/>
      <c r="E4" s="159"/>
      <c r="F4" s="159"/>
      <c r="G4" s="159"/>
      <c r="H4" s="159"/>
    </row>
    <row r="5" spans="1:8" s="1" customFormat="1" ht="6.75" customHeight="1">
      <c r="A5" s="161"/>
      <c r="B5" s="162"/>
      <c r="C5" s="161"/>
      <c r="D5" s="162"/>
      <c r="E5" s="162"/>
      <c r="F5" s="162"/>
      <c r="G5" s="163"/>
      <c r="H5" s="163"/>
    </row>
    <row r="6" spans="1:8" s="1" customFormat="1" ht="12.75" customHeight="1">
      <c r="A6" s="164" t="s">
        <v>94</v>
      </c>
      <c r="B6" s="164"/>
      <c r="C6" s="164"/>
      <c r="D6" s="164"/>
      <c r="E6" s="164"/>
      <c r="F6" s="164"/>
      <c r="G6" s="164"/>
      <c r="H6" s="164"/>
    </row>
    <row r="7" spans="1:8" s="1" customFormat="1" ht="13.5" customHeight="1">
      <c r="A7" s="164" t="s">
        <v>95</v>
      </c>
      <c r="B7" s="164"/>
      <c r="C7" s="164"/>
      <c r="D7" s="164"/>
      <c r="E7" s="164"/>
      <c r="F7" s="164"/>
      <c r="G7" s="164" t="s">
        <v>96</v>
      </c>
      <c r="H7" s="164"/>
    </row>
    <row r="8" spans="1:8" s="1" customFormat="1" ht="13.5" customHeight="1">
      <c r="A8" s="164" t="s">
        <v>97</v>
      </c>
      <c r="B8" s="165"/>
      <c r="C8" s="165"/>
      <c r="D8" s="165"/>
      <c r="E8" s="165"/>
      <c r="F8" s="165"/>
      <c r="G8" s="164" t="s">
        <v>98</v>
      </c>
      <c r="H8" s="165"/>
    </row>
    <row r="9" spans="1:8" s="1" customFormat="1" ht="6" customHeight="1">
      <c r="A9" s="166"/>
      <c r="B9" s="166"/>
      <c r="C9" s="166"/>
      <c r="D9" s="166"/>
      <c r="E9" s="166"/>
      <c r="F9" s="166"/>
      <c r="G9" s="166"/>
      <c r="H9" s="166"/>
    </row>
    <row r="10" spans="1:8" s="1" customFormat="1" ht="25.5" customHeight="1">
      <c r="A10" s="167" t="s">
        <v>123</v>
      </c>
      <c r="B10" s="167" t="s">
        <v>124</v>
      </c>
      <c r="C10" s="167" t="s">
        <v>125</v>
      </c>
      <c r="D10" s="167" t="s">
        <v>100</v>
      </c>
      <c r="E10" s="167" t="s">
        <v>126</v>
      </c>
      <c r="F10" s="167" t="s">
        <v>127</v>
      </c>
      <c r="G10" s="167" t="s">
        <v>128</v>
      </c>
      <c r="H10" s="167" t="s">
        <v>102</v>
      </c>
    </row>
    <row r="11" spans="1:8" s="1" customFormat="1" ht="12.75" customHeight="1" hidden="1">
      <c r="A11" s="167" t="s">
        <v>34</v>
      </c>
      <c r="B11" s="167" t="s">
        <v>41</v>
      </c>
      <c r="C11" s="167" t="s">
        <v>47</v>
      </c>
      <c r="D11" s="167" t="s">
        <v>53</v>
      </c>
      <c r="E11" s="167" t="s">
        <v>57</v>
      </c>
      <c r="F11" s="167" t="s">
        <v>61</v>
      </c>
      <c r="G11" s="167" t="s">
        <v>64</v>
      </c>
      <c r="H11" s="167" t="s">
        <v>37</v>
      </c>
    </row>
    <row r="12" spans="1:8" s="1" customFormat="1" ht="4.5" customHeight="1">
      <c r="A12" s="166"/>
      <c r="B12" s="166"/>
      <c r="C12" s="166"/>
      <c r="D12" s="166"/>
      <c r="E12" s="166"/>
      <c r="F12" s="166"/>
      <c r="G12" s="166"/>
      <c r="H12" s="166"/>
    </row>
    <row r="13" spans="1:8" s="1" customFormat="1" ht="30.75" customHeight="1">
      <c r="A13" s="168"/>
      <c r="B13" s="169"/>
      <c r="C13" s="169" t="s">
        <v>35</v>
      </c>
      <c r="D13" s="169" t="s">
        <v>105</v>
      </c>
      <c r="E13" s="169"/>
      <c r="F13" s="170"/>
      <c r="G13" s="171"/>
      <c r="H13" s="197">
        <f>SUM(H14,H25,H42,H47,H63,H71,H83,H86,H99,H105)</f>
        <v>0</v>
      </c>
    </row>
    <row r="14" spans="1:8" s="1" customFormat="1" ht="28.5" customHeight="1">
      <c r="A14" s="172"/>
      <c r="B14" s="173"/>
      <c r="C14" s="173" t="s">
        <v>34</v>
      </c>
      <c r="D14" s="173" t="s">
        <v>106</v>
      </c>
      <c r="E14" s="173"/>
      <c r="F14" s="174"/>
      <c r="G14" s="175"/>
      <c r="H14" s="175">
        <f>SUM(H24,H23,H21,H19,H18,H17,H15)</f>
        <v>0</v>
      </c>
    </row>
    <row r="15" spans="1:8" s="1" customFormat="1" ht="24" customHeight="1">
      <c r="A15" s="176">
        <v>1</v>
      </c>
      <c r="B15" s="177" t="s">
        <v>129</v>
      </c>
      <c r="C15" s="177" t="s">
        <v>130</v>
      </c>
      <c r="D15" s="177" t="s">
        <v>131</v>
      </c>
      <c r="E15" s="177" t="s">
        <v>132</v>
      </c>
      <c r="F15" s="178">
        <v>55</v>
      </c>
      <c r="G15" s="179"/>
      <c r="H15" s="179">
        <f>F15*G15</f>
        <v>0</v>
      </c>
    </row>
    <row r="16" spans="1:8" s="1" customFormat="1" ht="13.5" customHeight="1">
      <c r="A16" s="180"/>
      <c r="B16" s="181"/>
      <c r="C16" s="181"/>
      <c r="D16" s="181" t="s">
        <v>133</v>
      </c>
      <c r="E16" s="181"/>
      <c r="F16" s="182">
        <v>55</v>
      </c>
      <c r="G16" s="183"/>
      <c r="H16" s="183"/>
    </row>
    <row r="17" spans="1:8" s="1" customFormat="1" ht="24" customHeight="1">
      <c r="A17" s="176">
        <v>2</v>
      </c>
      <c r="B17" s="177" t="s">
        <v>129</v>
      </c>
      <c r="C17" s="177" t="s">
        <v>134</v>
      </c>
      <c r="D17" s="177" t="s">
        <v>135</v>
      </c>
      <c r="E17" s="177" t="s">
        <v>132</v>
      </c>
      <c r="F17" s="178">
        <v>55</v>
      </c>
      <c r="G17" s="179"/>
      <c r="H17" s="179">
        <f>F17*G17</f>
        <v>0</v>
      </c>
    </row>
    <row r="18" spans="1:8" s="1" customFormat="1" ht="13.5" customHeight="1">
      <c r="A18" s="176">
        <v>3</v>
      </c>
      <c r="B18" s="177" t="s">
        <v>129</v>
      </c>
      <c r="C18" s="177" t="s">
        <v>136</v>
      </c>
      <c r="D18" s="177" t="s">
        <v>137</v>
      </c>
      <c r="E18" s="177" t="s">
        <v>132</v>
      </c>
      <c r="F18" s="178">
        <v>55</v>
      </c>
      <c r="G18" s="179"/>
      <c r="H18" s="179">
        <f>F18*G18</f>
        <v>0</v>
      </c>
    </row>
    <row r="19" spans="1:8" s="1" customFormat="1" ht="24" customHeight="1">
      <c r="A19" s="176">
        <v>4</v>
      </c>
      <c r="B19" s="177" t="s">
        <v>129</v>
      </c>
      <c r="C19" s="177" t="s">
        <v>138</v>
      </c>
      <c r="D19" s="177" t="s">
        <v>139</v>
      </c>
      <c r="E19" s="177" t="s">
        <v>140</v>
      </c>
      <c r="F19" s="178">
        <v>104.5</v>
      </c>
      <c r="G19" s="179"/>
      <c r="H19" s="179">
        <f>F19*G19</f>
        <v>0</v>
      </c>
    </row>
    <row r="20" spans="1:8" s="1" customFormat="1" ht="13.5" customHeight="1">
      <c r="A20" s="180"/>
      <c r="B20" s="181"/>
      <c r="C20" s="181"/>
      <c r="D20" s="181" t="s">
        <v>141</v>
      </c>
      <c r="E20" s="181"/>
      <c r="F20" s="182">
        <v>104.5</v>
      </c>
      <c r="G20" s="183"/>
      <c r="H20" s="183"/>
    </row>
    <row r="21" spans="1:8" s="1" customFormat="1" ht="24" customHeight="1">
      <c r="A21" s="176">
        <v>5</v>
      </c>
      <c r="B21" s="177" t="s">
        <v>129</v>
      </c>
      <c r="C21" s="177" t="s">
        <v>142</v>
      </c>
      <c r="D21" s="177" t="s">
        <v>143</v>
      </c>
      <c r="E21" s="177" t="s">
        <v>132</v>
      </c>
      <c r="F21" s="178">
        <v>6.4</v>
      </c>
      <c r="G21" s="179"/>
      <c r="H21" s="179">
        <f>F21*G21</f>
        <v>0</v>
      </c>
    </row>
    <row r="22" spans="1:8" s="1" customFormat="1" ht="13.5" customHeight="1">
      <c r="A22" s="180"/>
      <c r="B22" s="181"/>
      <c r="C22" s="181"/>
      <c r="D22" s="181" t="s">
        <v>144</v>
      </c>
      <c r="E22" s="181"/>
      <c r="F22" s="182">
        <v>6.4</v>
      </c>
      <c r="G22" s="183"/>
      <c r="H22" s="183"/>
    </row>
    <row r="23" spans="1:8" s="208" customFormat="1" ht="13.5" customHeight="1">
      <c r="A23" s="204" t="s">
        <v>288</v>
      </c>
      <c r="B23" s="205" t="s">
        <v>129</v>
      </c>
      <c r="C23" s="205">
        <v>115001105</v>
      </c>
      <c r="D23" s="205" t="s">
        <v>287</v>
      </c>
      <c r="E23" s="205" t="s">
        <v>245</v>
      </c>
      <c r="F23" s="206">
        <v>10</v>
      </c>
      <c r="G23" s="207"/>
      <c r="H23" s="207">
        <f>F23*G23</f>
        <v>0</v>
      </c>
    </row>
    <row r="24" spans="1:8" s="1" customFormat="1" ht="13.5" customHeight="1">
      <c r="A24" s="204">
        <v>6</v>
      </c>
      <c r="B24" s="205" t="s">
        <v>129</v>
      </c>
      <c r="C24" s="205" t="s">
        <v>145</v>
      </c>
      <c r="D24" s="205" t="s">
        <v>146</v>
      </c>
      <c r="E24" s="205" t="s">
        <v>147</v>
      </c>
      <c r="F24" s="206">
        <v>30</v>
      </c>
      <c r="G24" s="207"/>
      <c r="H24" s="207">
        <f>F24*G24</f>
        <v>0</v>
      </c>
    </row>
    <row r="25" spans="1:8" s="1" customFormat="1" ht="28.5" customHeight="1">
      <c r="A25" s="172"/>
      <c r="B25" s="173"/>
      <c r="C25" s="173" t="s">
        <v>107</v>
      </c>
      <c r="D25" s="173" t="s">
        <v>108</v>
      </c>
      <c r="E25" s="173"/>
      <c r="F25" s="174"/>
      <c r="G25" s="175"/>
      <c r="H25" s="175">
        <f>SUM(H26,H28,H30,H32,H34,H36,H38,H40)</f>
        <v>0</v>
      </c>
    </row>
    <row r="26" spans="1:8" s="1" customFormat="1" ht="13.5" customHeight="1">
      <c r="A26" s="176">
        <v>7</v>
      </c>
      <c r="B26" s="177" t="s">
        <v>148</v>
      </c>
      <c r="C26" s="177" t="s">
        <v>149</v>
      </c>
      <c r="D26" s="177" t="s">
        <v>150</v>
      </c>
      <c r="E26" s="177" t="s">
        <v>147</v>
      </c>
      <c r="F26" s="178">
        <v>22</v>
      </c>
      <c r="G26" s="179"/>
      <c r="H26" s="179">
        <f>F26*G26</f>
        <v>0</v>
      </c>
    </row>
    <row r="27" spans="1:8" s="1" customFormat="1" ht="13.5" customHeight="1">
      <c r="A27" s="180"/>
      <c r="B27" s="181"/>
      <c r="C27" s="181"/>
      <c r="D27" s="181" t="s">
        <v>151</v>
      </c>
      <c r="E27" s="181"/>
      <c r="F27" s="182">
        <v>22</v>
      </c>
      <c r="G27" s="183"/>
      <c r="H27" s="183"/>
    </row>
    <row r="28" spans="1:8" s="1" customFormat="1" ht="13.5" customHeight="1">
      <c r="A28" s="184">
        <v>8</v>
      </c>
      <c r="B28" s="185" t="s">
        <v>152</v>
      </c>
      <c r="C28" s="185" t="s">
        <v>153</v>
      </c>
      <c r="D28" s="185" t="s">
        <v>154</v>
      </c>
      <c r="E28" s="185" t="s">
        <v>155</v>
      </c>
      <c r="F28" s="186">
        <v>0.66</v>
      </c>
      <c r="G28" s="187"/>
      <c r="H28" s="196">
        <f>F28*G28</f>
        <v>0</v>
      </c>
    </row>
    <row r="29" spans="1:8" s="1" customFormat="1" ht="13.5" customHeight="1">
      <c r="A29" s="188"/>
      <c r="B29" s="189"/>
      <c r="C29" s="189"/>
      <c r="D29" s="189" t="s">
        <v>156</v>
      </c>
      <c r="E29" s="189"/>
      <c r="F29" s="190">
        <v>0.66</v>
      </c>
      <c r="G29" s="191"/>
      <c r="H29" s="191"/>
    </row>
    <row r="30" spans="1:8" s="1" customFormat="1" ht="24" customHeight="1">
      <c r="A30" s="176">
        <v>9</v>
      </c>
      <c r="B30" s="177" t="s">
        <v>129</v>
      </c>
      <c r="C30" s="177" t="s">
        <v>157</v>
      </c>
      <c r="D30" s="177" t="s">
        <v>158</v>
      </c>
      <c r="E30" s="177" t="s">
        <v>147</v>
      </c>
      <c r="F30" s="178">
        <v>22</v>
      </c>
      <c r="G30" s="179"/>
      <c r="H30" s="179">
        <f>F30*G30</f>
        <v>0</v>
      </c>
    </row>
    <row r="31" spans="1:8" s="1" customFormat="1" ht="13.5" customHeight="1">
      <c r="A31" s="180"/>
      <c r="B31" s="181"/>
      <c r="C31" s="181"/>
      <c r="D31" s="181" t="s">
        <v>151</v>
      </c>
      <c r="E31" s="181"/>
      <c r="F31" s="182">
        <v>22</v>
      </c>
      <c r="G31" s="183"/>
      <c r="H31" s="183"/>
    </row>
    <row r="32" spans="1:8" s="1" customFormat="1" ht="13.5" customHeight="1">
      <c r="A32" s="184">
        <v>10</v>
      </c>
      <c r="B32" s="185"/>
      <c r="C32" s="185" t="s">
        <v>159</v>
      </c>
      <c r="D32" s="185" t="s">
        <v>160</v>
      </c>
      <c r="E32" s="185" t="s">
        <v>132</v>
      </c>
      <c r="F32" s="186">
        <v>2.2</v>
      </c>
      <c r="G32" s="187"/>
      <c r="H32" s="196">
        <f>F32*G32</f>
        <v>0</v>
      </c>
    </row>
    <row r="33" spans="1:8" s="1" customFormat="1" ht="13.5" customHeight="1">
      <c r="A33" s="180"/>
      <c r="B33" s="181"/>
      <c r="C33" s="181"/>
      <c r="D33" s="181" t="s">
        <v>161</v>
      </c>
      <c r="E33" s="181"/>
      <c r="F33" s="182">
        <v>2.2</v>
      </c>
      <c r="G33" s="183"/>
      <c r="H33" s="183"/>
    </row>
    <row r="34" spans="1:8" s="1" customFormat="1" ht="13.5" customHeight="1">
      <c r="A34" s="176">
        <v>11</v>
      </c>
      <c r="B34" s="177" t="s">
        <v>129</v>
      </c>
      <c r="C34" s="177" t="s">
        <v>162</v>
      </c>
      <c r="D34" s="177" t="s">
        <v>163</v>
      </c>
      <c r="E34" s="177" t="s">
        <v>147</v>
      </c>
      <c r="F34" s="178">
        <v>22</v>
      </c>
      <c r="G34" s="179"/>
      <c r="H34" s="179">
        <f>F34*G34</f>
        <v>0</v>
      </c>
    </row>
    <row r="35" spans="1:8" s="1" customFormat="1" ht="13.5" customHeight="1">
      <c r="A35" s="180"/>
      <c r="B35" s="181"/>
      <c r="C35" s="181" t="s">
        <v>164</v>
      </c>
      <c r="D35" s="181" t="s">
        <v>165</v>
      </c>
      <c r="E35" s="181"/>
      <c r="F35" s="182">
        <v>22</v>
      </c>
      <c r="G35" s="183"/>
      <c r="H35" s="183"/>
    </row>
    <row r="36" spans="1:8" s="1" customFormat="1" ht="24" customHeight="1">
      <c r="A36" s="176">
        <v>12</v>
      </c>
      <c r="B36" s="177" t="s">
        <v>148</v>
      </c>
      <c r="C36" s="177" t="s">
        <v>166</v>
      </c>
      <c r="D36" s="177" t="s">
        <v>167</v>
      </c>
      <c r="E36" s="177" t="s">
        <v>147</v>
      </c>
      <c r="F36" s="178">
        <v>22</v>
      </c>
      <c r="G36" s="179"/>
      <c r="H36" s="179">
        <f>F36*G36</f>
        <v>0</v>
      </c>
    </row>
    <row r="37" spans="1:8" s="1" customFormat="1" ht="13.5" customHeight="1">
      <c r="A37" s="180"/>
      <c r="B37" s="181"/>
      <c r="C37" s="181"/>
      <c r="D37" s="181" t="s">
        <v>151</v>
      </c>
      <c r="E37" s="181"/>
      <c r="F37" s="182">
        <v>22</v>
      </c>
      <c r="G37" s="183"/>
      <c r="H37" s="183"/>
    </row>
    <row r="38" spans="1:8" s="1" customFormat="1" ht="24" customHeight="1">
      <c r="A38" s="176">
        <v>13</v>
      </c>
      <c r="B38" s="177" t="s">
        <v>148</v>
      </c>
      <c r="C38" s="177" t="s">
        <v>168</v>
      </c>
      <c r="D38" s="177" t="s">
        <v>169</v>
      </c>
      <c r="E38" s="177" t="s">
        <v>147</v>
      </c>
      <c r="F38" s="178">
        <v>22</v>
      </c>
      <c r="G38" s="179"/>
      <c r="H38" s="179">
        <f>F38*G38</f>
        <v>0</v>
      </c>
    </row>
    <row r="39" spans="1:8" s="1" customFormat="1" ht="13.5" customHeight="1">
      <c r="A39" s="180"/>
      <c r="B39" s="181"/>
      <c r="C39" s="181"/>
      <c r="D39" s="181" t="s">
        <v>151</v>
      </c>
      <c r="E39" s="181"/>
      <c r="F39" s="182">
        <v>22</v>
      </c>
      <c r="G39" s="183"/>
      <c r="H39" s="183"/>
    </row>
    <row r="40" spans="1:8" s="1" customFormat="1" ht="13.5" customHeight="1">
      <c r="A40" s="176">
        <v>14</v>
      </c>
      <c r="B40" s="177" t="s">
        <v>148</v>
      </c>
      <c r="C40" s="177" t="s">
        <v>170</v>
      </c>
      <c r="D40" s="177" t="s">
        <v>171</v>
      </c>
      <c r="E40" s="177" t="s">
        <v>147</v>
      </c>
      <c r="F40" s="178">
        <v>22</v>
      </c>
      <c r="G40" s="179"/>
      <c r="H40" s="179">
        <f>F40*G40</f>
        <v>0</v>
      </c>
    </row>
    <row r="41" spans="1:8" s="1" customFormat="1" ht="13.5" customHeight="1">
      <c r="A41" s="180"/>
      <c r="B41" s="181"/>
      <c r="C41" s="181"/>
      <c r="D41" s="181" t="s">
        <v>151</v>
      </c>
      <c r="E41" s="181"/>
      <c r="F41" s="182">
        <v>22</v>
      </c>
      <c r="G41" s="183"/>
      <c r="H41" s="183"/>
    </row>
    <row r="42" spans="1:8" s="1" customFormat="1" ht="28.5" customHeight="1">
      <c r="A42" s="172"/>
      <c r="B42" s="173"/>
      <c r="C42" s="173" t="s">
        <v>41</v>
      </c>
      <c r="D42" s="173" t="s">
        <v>109</v>
      </c>
      <c r="E42" s="173"/>
      <c r="F42" s="174"/>
      <c r="G42" s="175"/>
      <c r="H42" s="175">
        <f>SUM(H43,H45)</f>
        <v>0</v>
      </c>
    </row>
    <row r="43" spans="1:8" s="1" customFormat="1" ht="13.5" customHeight="1">
      <c r="A43" s="176">
        <v>15</v>
      </c>
      <c r="B43" s="177" t="s">
        <v>172</v>
      </c>
      <c r="C43" s="177" t="s">
        <v>173</v>
      </c>
      <c r="D43" s="177" t="s">
        <v>174</v>
      </c>
      <c r="E43" s="177" t="s">
        <v>132</v>
      </c>
      <c r="F43" s="178">
        <v>2.457</v>
      </c>
      <c r="G43" s="179"/>
      <c r="H43" s="179">
        <f>F43*G43</f>
        <v>0</v>
      </c>
    </row>
    <row r="44" spans="1:8" s="1" customFormat="1" ht="13.5" customHeight="1">
      <c r="A44" s="180"/>
      <c r="B44" s="181"/>
      <c r="C44" s="181"/>
      <c r="D44" s="181" t="s">
        <v>175</v>
      </c>
      <c r="E44" s="181"/>
      <c r="F44" s="182">
        <v>2.457</v>
      </c>
      <c r="G44" s="183"/>
      <c r="H44" s="183"/>
    </row>
    <row r="45" spans="1:8" s="1" customFormat="1" ht="24" customHeight="1">
      <c r="A45" s="176">
        <v>16</v>
      </c>
      <c r="B45" s="177" t="s">
        <v>172</v>
      </c>
      <c r="C45" s="177" t="s">
        <v>176</v>
      </c>
      <c r="D45" s="177" t="s">
        <v>177</v>
      </c>
      <c r="E45" s="177" t="s">
        <v>132</v>
      </c>
      <c r="F45" s="178">
        <v>3.84</v>
      </c>
      <c r="G45" s="179"/>
      <c r="H45" s="179">
        <f>F45*G45</f>
        <v>0</v>
      </c>
    </row>
    <row r="46" spans="1:8" s="1" customFormat="1" ht="13.5" customHeight="1">
      <c r="A46" s="180"/>
      <c r="B46" s="181"/>
      <c r="C46" s="181"/>
      <c r="D46" s="181" t="s">
        <v>178</v>
      </c>
      <c r="E46" s="181"/>
      <c r="F46" s="182">
        <v>3.84</v>
      </c>
      <c r="G46" s="183"/>
      <c r="H46" s="183"/>
    </row>
    <row r="47" spans="1:8" s="1" customFormat="1" ht="28.5" customHeight="1">
      <c r="A47" s="172"/>
      <c r="B47" s="173"/>
      <c r="C47" s="173" t="s">
        <v>47</v>
      </c>
      <c r="D47" s="173" t="s">
        <v>110</v>
      </c>
      <c r="E47" s="173"/>
      <c r="F47" s="174"/>
      <c r="G47" s="175"/>
      <c r="H47" s="175">
        <f>SUM(H48:H62)</f>
        <v>0</v>
      </c>
    </row>
    <row r="48" spans="1:8" s="1" customFormat="1" ht="24" customHeight="1">
      <c r="A48" s="176">
        <v>17</v>
      </c>
      <c r="B48" s="177" t="s">
        <v>172</v>
      </c>
      <c r="C48" s="177" t="s">
        <v>179</v>
      </c>
      <c r="D48" s="177" t="s">
        <v>180</v>
      </c>
      <c r="E48" s="177" t="s">
        <v>181</v>
      </c>
      <c r="F48" s="178">
        <v>30</v>
      </c>
      <c r="G48" s="179"/>
      <c r="H48" s="179">
        <f>F48*G48</f>
        <v>0</v>
      </c>
    </row>
    <row r="49" spans="1:8" s="1" customFormat="1" ht="13.5" customHeight="1">
      <c r="A49" s="184">
        <v>18</v>
      </c>
      <c r="B49" s="185" t="s">
        <v>182</v>
      </c>
      <c r="C49" s="185" t="s">
        <v>183</v>
      </c>
      <c r="D49" s="185" t="s">
        <v>184</v>
      </c>
      <c r="E49" s="185" t="s">
        <v>181</v>
      </c>
      <c r="F49" s="186">
        <v>30</v>
      </c>
      <c r="G49" s="187"/>
      <c r="H49" s="196">
        <f>F49*G49</f>
        <v>0</v>
      </c>
    </row>
    <row r="50" spans="1:8" s="1" customFormat="1" ht="13.5" customHeight="1">
      <c r="A50" s="176">
        <v>19</v>
      </c>
      <c r="B50" s="177" t="s">
        <v>172</v>
      </c>
      <c r="C50" s="177" t="s">
        <v>185</v>
      </c>
      <c r="D50" s="177" t="s">
        <v>186</v>
      </c>
      <c r="E50" s="177" t="s">
        <v>132</v>
      </c>
      <c r="F50" s="178">
        <v>1.89</v>
      </c>
      <c r="G50" s="179"/>
      <c r="H50" s="179">
        <f>F50*G50</f>
        <v>0</v>
      </c>
    </row>
    <row r="51" spans="1:8" s="1" customFormat="1" ht="13.5" customHeight="1">
      <c r="A51" s="180"/>
      <c r="B51" s="181"/>
      <c r="C51" s="181"/>
      <c r="D51" s="181" t="s">
        <v>187</v>
      </c>
      <c r="E51" s="181"/>
      <c r="F51" s="182">
        <v>1.89</v>
      </c>
      <c r="G51" s="183"/>
      <c r="H51" s="183"/>
    </row>
    <row r="52" spans="1:8" s="1" customFormat="1" ht="13.5" customHeight="1">
      <c r="A52" s="176">
        <v>20</v>
      </c>
      <c r="B52" s="177" t="s">
        <v>172</v>
      </c>
      <c r="C52" s="177" t="s">
        <v>188</v>
      </c>
      <c r="D52" s="177" t="s">
        <v>189</v>
      </c>
      <c r="E52" s="177" t="s">
        <v>147</v>
      </c>
      <c r="F52" s="178">
        <v>10.5</v>
      </c>
      <c r="G52" s="179"/>
      <c r="H52" s="179">
        <f>F52*G52</f>
        <v>0</v>
      </c>
    </row>
    <row r="53" spans="1:8" s="1" customFormat="1" ht="13.5" customHeight="1">
      <c r="A53" s="180"/>
      <c r="B53" s="181"/>
      <c r="C53" s="181"/>
      <c r="D53" s="181" t="s">
        <v>190</v>
      </c>
      <c r="E53" s="181"/>
      <c r="F53" s="182">
        <v>10.5</v>
      </c>
      <c r="G53" s="183"/>
      <c r="H53" s="183"/>
    </row>
    <row r="54" spans="1:8" s="1" customFormat="1" ht="13.5" customHeight="1">
      <c r="A54" s="176">
        <v>21</v>
      </c>
      <c r="B54" s="177" t="s">
        <v>172</v>
      </c>
      <c r="C54" s="177" t="s">
        <v>191</v>
      </c>
      <c r="D54" s="177" t="s">
        <v>192</v>
      </c>
      <c r="E54" s="177" t="s">
        <v>147</v>
      </c>
      <c r="F54" s="178">
        <v>10.5</v>
      </c>
      <c r="G54" s="179"/>
      <c r="H54" s="179">
        <f>F54*G54</f>
        <v>0</v>
      </c>
    </row>
    <row r="55" spans="1:8" s="1" customFormat="1" ht="13.5" customHeight="1">
      <c r="A55" s="176">
        <v>22</v>
      </c>
      <c r="B55" s="177" t="s">
        <v>172</v>
      </c>
      <c r="C55" s="177" t="s">
        <v>193</v>
      </c>
      <c r="D55" s="177" t="s">
        <v>194</v>
      </c>
      <c r="E55" s="177" t="s">
        <v>140</v>
      </c>
      <c r="F55" s="178">
        <v>0.5</v>
      </c>
      <c r="G55" s="179"/>
      <c r="H55" s="179">
        <f>F55*G55</f>
        <v>0</v>
      </c>
    </row>
    <row r="56" spans="1:8" s="1" customFormat="1" ht="13.5" customHeight="1">
      <c r="A56" s="176">
        <v>23</v>
      </c>
      <c r="B56" s="177" t="s">
        <v>172</v>
      </c>
      <c r="C56" s="177" t="s">
        <v>195</v>
      </c>
      <c r="D56" s="177" t="s">
        <v>196</v>
      </c>
      <c r="E56" s="177" t="s">
        <v>132</v>
      </c>
      <c r="F56" s="178">
        <v>4</v>
      </c>
      <c r="G56" s="179"/>
      <c r="H56" s="179">
        <f>F56*G56</f>
        <v>0</v>
      </c>
    </row>
    <row r="57" spans="1:8" s="1" customFormat="1" ht="13.5" customHeight="1">
      <c r="A57" s="180"/>
      <c r="B57" s="181"/>
      <c r="C57" s="181"/>
      <c r="D57" s="181" t="s">
        <v>197</v>
      </c>
      <c r="E57" s="181"/>
      <c r="F57" s="182">
        <v>4</v>
      </c>
      <c r="G57" s="183"/>
      <c r="H57" s="183"/>
    </row>
    <row r="58" spans="1:8" s="1" customFormat="1" ht="24" customHeight="1">
      <c r="A58" s="176">
        <v>24</v>
      </c>
      <c r="B58" s="177" t="s">
        <v>172</v>
      </c>
      <c r="C58" s="177" t="s">
        <v>198</v>
      </c>
      <c r="D58" s="177" t="s">
        <v>199</v>
      </c>
      <c r="E58" s="177" t="s">
        <v>147</v>
      </c>
      <c r="F58" s="178">
        <v>28</v>
      </c>
      <c r="G58" s="179"/>
      <c r="H58" s="179">
        <f>F58*G58</f>
        <v>0</v>
      </c>
    </row>
    <row r="59" spans="1:8" s="1" customFormat="1" ht="13.5" customHeight="1">
      <c r="A59" s="180"/>
      <c r="B59" s="181"/>
      <c r="C59" s="181"/>
      <c r="D59" s="181" t="s">
        <v>200</v>
      </c>
      <c r="E59" s="181"/>
      <c r="F59" s="182">
        <v>28</v>
      </c>
      <c r="G59" s="183"/>
      <c r="H59" s="183"/>
    </row>
    <row r="60" spans="1:8" s="1" customFormat="1" ht="24" customHeight="1">
      <c r="A60" s="176">
        <v>25</v>
      </c>
      <c r="B60" s="177" t="s">
        <v>172</v>
      </c>
      <c r="C60" s="177" t="s">
        <v>201</v>
      </c>
      <c r="D60" s="177" t="s">
        <v>202</v>
      </c>
      <c r="E60" s="177" t="s">
        <v>147</v>
      </c>
      <c r="F60" s="178">
        <v>28</v>
      </c>
      <c r="G60" s="179"/>
      <c r="H60" s="179">
        <f>F60*G60</f>
        <v>0</v>
      </c>
    </row>
    <row r="61" spans="1:8" s="1" customFormat="1" ht="24" customHeight="1">
      <c r="A61" s="176">
        <v>26</v>
      </c>
      <c r="B61" s="177" t="s">
        <v>172</v>
      </c>
      <c r="C61" s="177" t="s">
        <v>203</v>
      </c>
      <c r="D61" s="177" t="s">
        <v>204</v>
      </c>
      <c r="E61" s="177" t="s">
        <v>181</v>
      </c>
      <c r="F61" s="178">
        <v>2</v>
      </c>
      <c r="G61" s="179"/>
      <c r="H61" s="179">
        <f>F61*G61</f>
        <v>0</v>
      </c>
    </row>
    <row r="62" spans="1:8" s="1" customFormat="1" ht="13.5" customHeight="1">
      <c r="A62" s="184">
        <v>27</v>
      </c>
      <c r="B62" s="185" t="s">
        <v>205</v>
      </c>
      <c r="C62" s="185" t="s">
        <v>206</v>
      </c>
      <c r="D62" s="185" t="s">
        <v>207</v>
      </c>
      <c r="E62" s="185" t="s">
        <v>181</v>
      </c>
      <c r="F62" s="186">
        <v>2</v>
      </c>
      <c r="G62" s="187"/>
      <c r="H62" s="196">
        <f>F62*G62</f>
        <v>0</v>
      </c>
    </row>
    <row r="63" spans="1:8" s="1" customFormat="1" ht="28.5" customHeight="1">
      <c r="A63" s="172"/>
      <c r="B63" s="173"/>
      <c r="C63" s="173" t="s">
        <v>53</v>
      </c>
      <c r="D63" s="173" t="s">
        <v>111</v>
      </c>
      <c r="E63" s="173"/>
      <c r="F63" s="174"/>
      <c r="G63" s="175"/>
      <c r="H63" s="175">
        <f>SUM(H64:H69)</f>
        <v>0</v>
      </c>
    </row>
    <row r="64" spans="1:8" s="1" customFormat="1" ht="13.5" customHeight="1">
      <c r="A64" s="176">
        <v>28</v>
      </c>
      <c r="B64" s="177" t="s">
        <v>172</v>
      </c>
      <c r="C64" s="177" t="s">
        <v>208</v>
      </c>
      <c r="D64" s="177" t="s">
        <v>209</v>
      </c>
      <c r="E64" s="177" t="s">
        <v>132</v>
      </c>
      <c r="F64" s="178">
        <v>2.1</v>
      </c>
      <c r="G64" s="179"/>
      <c r="H64" s="179">
        <f>F64*G64</f>
        <v>0</v>
      </c>
    </row>
    <row r="65" spans="1:8" s="1" customFormat="1" ht="13.5" customHeight="1">
      <c r="A65" s="180"/>
      <c r="B65" s="181"/>
      <c r="C65" s="181"/>
      <c r="D65" s="181" t="s">
        <v>210</v>
      </c>
      <c r="E65" s="181"/>
      <c r="F65" s="182">
        <v>2.1</v>
      </c>
      <c r="G65" s="183"/>
      <c r="H65" s="183"/>
    </row>
    <row r="66" spans="1:8" s="1" customFormat="1" ht="13.5" customHeight="1">
      <c r="A66" s="176">
        <v>29</v>
      </c>
      <c r="B66" s="177" t="s">
        <v>172</v>
      </c>
      <c r="C66" s="177" t="s">
        <v>211</v>
      </c>
      <c r="D66" s="177" t="s">
        <v>212</v>
      </c>
      <c r="E66" s="177" t="s">
        <v>140</v>
      </c>
      <c r="F66" s="178">
        <v>0.5</v>
      </c>
      <c r="G66" s="179"/>
      <c r="H66" s="179">
        <f>F66*G66</f>
        <v>0</v>
      </c>
    </row>
    <row r="67" spans="1:8" s="1" customFormat="1" ht="24" customHeight="1">
      <c r="A67" s="176">
        <v>30</v>
      </c>
      <c r="B67" s="177" t="s">
        <v>172</v>
      </c>
      <c r="C67" s="177" t="s">
        <v>213</v>
      </c>
      <c r="D67" s="177" t="s">
        <v>214</v>
      </c>
      <c r="E67" s="177" t="s">
        <v>132</v>
      </c>
      <c r="F67" s="178">
        <v>12.8</v>
      </c>
      <c r="G67" s="179"/>
      <c r="H67" s="179">
        <f>F67*G67</f>
        <v>0</v>
      </c>
    </row>
    <row r="68" spans="1:8" s="1" customFormat="1" ht="13.5" customHeight="1">
      <c r="A68" s="180"/>
      <c r="B68" s="181"/>
      <c r="C68" s="181"/>
      <c r="D68" s="181" t="s">
        <v>215</v>
      </c>
      <c r="E68" s="181"/>
      <c r="F68" s="182">
        <v>12.8</v>
      </c>
      <c r="G68" s="183"/>
      <c r="H68" s="183"/>
    </row>
    <row r="69" spans="1:8" s="1" customFormat="1" ht="13.5" customHeight="1">
      <c r="A69" s="176">
        <v>31</v>
      </c>
      <c r="B69" s="177" t="s">
        <v>216</v>
      </c>
      <c r="C69" s="177" t="s">
        <v>217</v>
      </c>
      <c r="D69" s="177" t="s">
        <v>218</v>
      </c>
      <c r="E69" s="177" t="s">
        <v>147</v>
      </c>
      <c r="F69" s="178">
        <v>12</v>
      </c>
      <c r="G69" s="179"/>
      <c r="H69" s="179">
        <f>F69*G69</f>
        <v>0</v>
      </c>
    </row>
    <row r="70" spans="1:8" s="1" customFormat="1" ht="13.5" customHeight="1">
      <c r="A70" s="180"/>
      <c r="B70" s="181"/>
      <c r="C70" s="181"/>
      <c r="D70" s="181" t="s">
        <v>219</v>
      </c>
      <c r="E70" s="181"/>
      <c r="F70" s="182">
        <v>12</v>
      </c>
      <c r="G70" s="183"/>
      <c r="H70" s="183"/>
    </row>
    <row r="71" spans="1:8" s="1" customFormat="1" ht="28.5" customHeight="1">
      <c r="A71" s="172"/>
      <c r="B71" s="173"/>
      <c r="C71" s="173" t="s">
        <v>57</v>
      </c>
      <c r="D71" s="173" t="s">
        <v>112</v>
      </c>
      <c r="E71" s="173"/>
      <c r="F71" s="174"/>
      <c r="G71" s="175"/>
      <c r="H71" s="175">
        <f>SUM(H72:H82)</f>
        <v>0</v>
      </c>
    </row>
    <row r="72" spans="1:8" s="1" customFormat="1" ht="13.5" customHeight="1">
      <c r="A72" s="176">
        <v>32</v>
      </c>
      <c r="B72" s="177" t="s">
        <v>216</v>
      </c>
      <c r="C72" s="177" t="s">
        <v>220</v>
      </c>
      <c r="D72" s="177" t="s">
        <v>221</v>
      </c>
      <c r="E72" s="177" t="s">
        <v>147</v>
      </c>
      <c r="F72" s="178">
        <v>35</v>
      </c>
      <c r="G72" s="179"/>
      <c r="H72" s="179">
        <f>F72*G72</f>
        <v>0</v>
      </c>
    </row>
    <row r="73" spans="1:8" s="1" customFormat="1" ht="24" customHeight="1">
      <c r="A73" s="176">
        <v>33</v>
      </c>
      <c r="B73" s="177" t="s">
        <v>216</v>
      </c>
      <c r="C73" s="177" t="s">
        <v>222</v>
      </c>
      <c r="D73" s="177" t="s">
        <v>223</v>
      </c>
      <c r="E73" s="177" t="s">
        <v>147</v>
      </c>
      <c r="F73" s="178">
        <v>30</v>
      </c>
      <c r="G73" s="179"/>
      <c r="H73" s="179">
        <f>F73*G73</f>
        <v>0</v>
      </c>
    </row>
    <row r="74" spans="1:8" s="1" customFormat="1" ht="24" customHeight="1">
      <c r="A74" s="176">
        <v>34</v>
      </c>
      <c r="B74" s="177" t="s">
        <v>216</v>
      </c>
      <c r="C74" s="177" t="s">
        <v>224</v>
      </c>
      <c r="D74" s="177" t="s">
        <v>225</v>
      </c>
      <c r="E74" s="177" t="s">
        <v>147</v>
      </c>
      <c r="F74" s="178">
        <v>33</v>
      </c>
      <c r="G74" s="179"/>
      <c r="H74" s="179">
        <f>F74*G74</f>
        <v>0</v>
      </c>
    </row>
    <row r="75" spans="1:8" s="1" customFormat="1" ht="13.5" customHeight="1">
      <c r="A75" s="176">
        <v>35</v>
      </c>
      <c r="B75" s="177" t="s">
        <v>216</v>
      </c>
      <c r="C75" s="177" t="s">
        <v>226</v>
      </c>
      <c r="D75" s="177" t="s">
        <v>227</v>
      </c>
      <c r="E75" s="177" t="s">
        <v>147</v>
      </c>
      <c r="F75" s="178">
        <v>11</v>
      </c>
      <c r="G75" s="179"/>
      <c r="H75" s="179">
        <f>F75*G75</f>
        <v>0</v>
      </c>
    </row>
    <row r="76" spans="1:8" s="1" customFormat="1" ht="13.5" customHeight="1">
      <c r="A76" s="180"/>
      <c r="B76" s="181"/>
      <c r="C76" s="181"/>
      <c r="D76" s="181" t="s">
        <v>228</v>
      </c>
      <c r="E76" s="181"/>
      <c r="F76" s="182">
        <v>11</v>
      </c>
      <c r="G76" s="183"/>
      <c r="H76" s="183"/>
    </row>
    <row r="77" spans="1:8" s="1" customFormat="1" ht="24" customHeight="1">
      <c r="A77" s="176">
        <v>36</v>
      </c>
      <c r="B77" s="177" t="s">
        <v>216</v>
      </c>
      <c r="C77" s="177" t="s">
        <v>229</v>
      </c>
      <c r="D77" s="177" t="s">
        <v>230</v>
      </c>
      <c r="E77" s="177" t="s">
        <v>147</v>
      </c>
      <c r="F77" s="178">
        <v>30</v>
      </c>
      <c r="G77" s="179"/>
      <c r="H77" s="179">
        <f aca="true" t="shared" si="0" ref="H77:H84">F77*G77</f>
        <v>0</v>
      </c>
    </row>
    <row r="78" spans="1:8" s="1" customFormat="1" ht="13.5" customHeight="1">
      <c r="A78" s="176">
        <v>37</v>
      </c>
      <c r="B78" s="177" t="s">
        <v>216</v>
      </c>
      <c r="C78" s="177" t="s">
        <v>231</v>
      </c>
      <c r="D78" s="177" t="s">
        <v>232</v>
      </c>
      <c r="E78" s="177" t="s">
        <v>147</v>
      </c>
      <c r="F78" s="178">
        <v>30</v>
      </c>
      <c r="G78" s="179"/>
      <c r="H78" s="179">
        <f t="shared" si="0"/>
        <v>0</v>
      </c>
    </row>
    <row r="79" spans="1:8" s="1" customFormat="1" ht="24" customHeight="1">
      <c r="A79" s="176">
        <v>38</v>
      </c>
      <c r="B79" s="177" t="s">
        <v>216</v>
      </c>
      <c r="C79" s="177" t="s">
        <v>233</v>
      </c>
      <c r="D79" s="177" t="s">
        <v>234</v>
      </c>
      <c r="E79" s="177" t="s">
        <v>147</v>
      </c>
      <c r="F79" s="178">
        <v>30</v>
      </c>
      <c r="G79" s="179"/>
      <c r="H79" s="179">
        <f t="shared" si="0"/>
        <v>0</v>
      </c>
    </row>
    <row r="80" spans="1:8" s="1" customFormat="1" ht="24" customHeight="1">
      <c r="A80" s="176">
        <v>39</v>
      </c>
      <c r="B80" s="177" t="s">
        <v>216</v>
      </c>
      <c r="C80" s="177" t="s">
        <v>235</v>
      </c>
      <c r="D80" s="177" t="s">
        <v>236</v>
      </c>
      <c r="E80" s="177" t="s">
        <v>147</v>
      </c>
      <c r="F80" s="178">
        <v>96</v>
      </c>
      <c r="G80" s="179"/>
      <c r="H80" s="179">
        <f t="shared" si="0"/>
        <v>0</v>
      </c>
    </row>
    <row r="81" spans="1:8" s="1" customFormat="1" ht="13.5" customHeight="1">
      <c r="A81" s="180"/>
      <c r="B81" s="181"/>
      <c r="C81" s="181"/>
      <c r="D81" s="181" t="s">
        <v>237</v>
      </c>
      <c r="E81" s="181"/>
      <c r="F81" s="182">
        <v>96</v>
      </c>
      <c r="G81" s="183"/>
      <c r="H81" s="183"/>
    </row>
    <row r="82" spans="1:8" s="1" customFormat="1" ht="24" customHeight="1">
      <c r="A82" s="176">
        <v>40</v>
      </c>
      <c r="B82" s="177" t="s">
        <v>216</v>
      </c>
      <c r="C82" s="177" t="s">
        <v>238</v>
      </c>
      <c r="D82" s="177" t="s">
        <v>239</v>
      </c>
      <c r="E82" s="177" t="s">
        <v>147</v>
      </c>
      <c r="F82" s="178">
        <v>19.2</v>
      </c>
      <c r="G82" s="179"/>
      <c r="H82" s="179">
        <f t="shared" si="0"/>
        <v>0</v>
      </c>
    </row>
    <row r="83" spans="1:8" s="1" customFormat="1" ht="28.5" customHeight="1">
      <c r="A83" s="172"/>
      <c r="B83" s="173"/>
      <c r="C83" s="173" t="s">
        <v>61</v>
      </c>
      <c r="D83" s="173" t="s">
        <v>113</v>
      </c>
      <c r="E83" s="173"/>
      <c r="F83" s="174"/>
      <c r="G83" s="175"/>
      <c r="H83" s="175">
        <f>SUM(H84)</f>
        <v>0</v>
      </c>
    </row>
    <row r="84" spans="1:8" s="1" customFormat="1" ht="24" customHeight="1">
      <c r="A84" s="176">
        <v>41</v>
      </c>
      <c r="B84" s="177" t="s">
        <v>172</v>
      </c>
      <c r="C84" s="177" t="s">
        <v>240</v>
      </c>
      <c r="D84" s="177" t="s">
        <v>241</v>
      </c>
      <c r="E84" s="177" t="s">
        <v>147</v>
      </c>
      <c r="F84" s="178">
        <v>16</v>
      </c>
      <c r="G84" s="179"/>
      <c r="H84" s="179">
        <f t="shared" si="0"/>
        <v>0</v>
      </c>
    </row>
    <row r="85" spans="1:8" s="1" customFormat="1" ht="13.5" customHeight="1">
      <c r="A85" s="180"/>
      <c r="B85" s="181"/>
      <c r="C85" s="181"/>
      <c r="D85" s="181" t="s">
        <v>242</v>
      </c>
      <c r="E85" s="181"/>
      <c r="F85" s="182">
        <v>16</v>
      </c>
      <c r="G85" s="183"/>
      <c r="H85" s="183"/>
    </row>
    <row r="86" spans="1:8" s="1" customFormat="1" ht="28.5" customHeight="1">
      <c r="A86" s="172"/>
      <c r="B86" s="173"/>
      <c r="C86" s="173" t="s">
        <v>43</v>
      </c>
      <c r="D86" s="173" t="s">
        <v>114</v>
      </c>
      <c r="E86" s="173"/>
      <c r="F86" s="174"/>
      <c r="G86" s="175"/>
      <c r="H86" s="175">
        <f>SUM(H87:H97)</f>
        <v>0</v>
      </c>
    </row>
    <row r="87" spans="1:8" s="1" customFormat="1" ht="24" customHeight="1">
      <c r="A87" s="176">
        <v>42</v>
      </c>
      <c r="B87" s="177" t="s">
        <v>172</v>
      </c>
      <c r="C87" s="177" t="s">
        <v>243</v>
      </c>
      <c r="D87" s="177" t="s">
        <v>244</v>
      </c>
      <c r="E87" s="177" t="s">
        <v>245</v>
      </c>
      <c r="F87" s="178">
        <v>4</v>
      </c>
      <c r="G87" s="179"/>
      <c r="H87" s="179">
        <f>F87*G87</f>
        <v>0</v>
      </c>
    </row>
    <row r="88" spans="1:8" s="1" customFormat="1" ht="13.5" customHeight="1">
      <c r="A88" s="176">
        <v>43</v>
      </c>
      <c r="B88" s="177" t="s">
        <v>172</v>
      </c>
      <c r="C88" s="177" t="s">
        <v>246</v>
      </c>
      <c r="D88" s="177" t="s">
        <v>247</v>
      </c>
      <c r="E88" s="177" t="s">
        <v>181</v>
      </c>
      <c r="F88" s="178">
        <v>4</v>
      </c>
      <c r="G88" s="179"/>
      <c r="H88" s="179">
        <f>F88*G88</f>
        <v>0</v>
      </c>
    </row>
    <row r="89" spans="1:8" s="1" customFormat="1" ht="13.5" customHeight="1">
      <c r="A89" s="176">
        <v>44</v>
      </c>
      <c r="B89" s="177" t="s">
        <v>172</v>
      </c>
      <c r="C89" s="177" t="s">
        <v>248</v>
      </c>
      <c r="D89" s="177" t="s">
        <v>249</v>
      </c>
      <c r="E89" s="177" t="s">
        <v>245</v>
      </c>
      <c r="F89" s="178">
        <v>18</v>
      </c>
      <c r="G89" s="179"/>
      <c r="H89" s="179">
        <f>F89*G89</f>
        <v>0</v>
      </c>
    </row>
    <row r="90" spans="1:8" s="1" customFormat="1" ht="13.5" customHeight="1">
      <c r="A90" s="180"/>
      <c r="B90" s="181"/>
      <c r="C90" s="181"/>
      <c r="D90" s="181" t="s">
        <v>250</v>
      </c>
      <c r="E90" s="181"/>
      <c r="F90" s="182">
        <v>18</v>
      </c>
      <c r="G90" s="183"/>
      <c r="H90" s="183"/>
    </row>
    <row r="91" spans="1:8" s="1" customFormat="1" ht="13.5" customHeight="1">
      <c r="A91" s="176">
        <v>45</v>
      </c>
      <c r="B91" s="177" t="s">
        <v>172</v>
      </c>
      <c r="C91" s="177" t="s">
        <v>251</v>
      </c>
      <c r="D91" s="177" t="s">
        <v>252</v>
      </c>
      <c r="E91" s="177" t="s">
        <v>181</v>
      </c>
      <c r="F91" s="178">
        <v>2</v>
      </c>
      <c r="G91" s="179"/>
      <c r="H91" s="179">
        <f>F91*G91</f>
        <v>0</v>
      </c>
    </row>
    <row r="92" spans="1:8" s="1" customFormat="1" ht="24" customHeight="1">
      <c r="A92" s="176">
        <v>46</v>
      </c>
      <c r="B92" s="177" t="s">
        <v>216</v>
      </c>
      <c r="C92" s="177" t="s">
        <v>253</v>
      </c>
      <c r="D92" s="177" t="s">
        <v>254</v>
      </c>
      <c r="E92" s="177" t="s">
        <v>147</v>
      </c>
      <c r="F92" s="178">
        <v>12</v>
      </c>
      <c r="G92" s="179"/>
      <c r="H92" s="179">
        <f>F92*G92</f>
        <v>0</v>
      </c>
    </row>
    <row r="93" spans="1:8" s="1" customFormat="1" ht="24" customHeight="1">
      <c r="A93" s="176">
        <v>47</v>
      </c>
      <c r="B93" s="177" t="s">
        <v>172</v>
      </c>
      <c r="C93" s="177" t="s">
        <v>255</v>
      </c>
      <c r="D93" s="177" t="s">
        <v>256</v>
      </c>
      <c r="E93" s="177" t="s">
        <v>147</v>
      </c>
      <c r="F93" s="178">
        <v>12</v>
      </c>
      <c r="G93" s="179"/>
      <c r="H93" s="179">
        <f>F93*G93</f>
        <v>0</v>
      </c>
    </row>
    <row r="94" spans="1:8" s="1" customFormat="1" ht="13.5" customHeight="1">
      <c r="A94" s="180"/>
      <c r="B94" s="181"/>
      <c r="C94" s="181"/>
      <c r="D94" s="181" t="s">
        <v>219</v>
      </c>
      <c r="E94" s="181"/>
      <c r="F94" s="182">
        <v>12</v>
      </c>
      <c r="G94" s="183"/>
      <c r="H94" s="183"/>
    </row>
    <row r="95" spans="1:8" s="1" customFormat="1" ht="13.5" customHeight="1">
      <c r="A95" s="176">
        <v>48</v>
      </c>
      <c r="B95" s="177" t="s">
        <v>172</v>
      </c>
      <c r="C95" s="177" t="s">
        <v>257</v>
      </c>
      <c r="D95" s="177" t="s">
        <v>258</v>
      </c>
      <c r="E95" s="177" t="s">
        <v>132</v>
      </c>
      <c r="F95" s="178">
        <v>12</v>
      </c>
      <c r="G95" s="179"/>
      <c r="H95" s="179">
        <f>F95*G95</f>
        <v>0</v>
      </c>
    </row>
    <row r="96" spans="1:8" s="1" customFormat="1" ht="13.5" customHeight="1">
      <c r="A96" s="180"/>
      <c r="B96" s="181"/>
      <c r="C96" s="181"/>
      <c r="D96" s="181" t="s">
        <v>259</v>
      </c>
      <c r="E96" s="181"/>
      <c r="F96" s="182">
        <v>12</v>
      </c>
      <c r="G96" s="183"/>
      <c r="H96" s="183"/>
    </row>
    <row r="97" spans="1:8" s="1" customFormat="1" ht="13.5" customHeight="1">
      <c r="A97" s="176">
        <v>49</v>
      </c>
      <c r="B97" s="177" t="s">
        <v>172</v>
      </c>
      <c r="C97" s="177" t="s">
        <v>260</v>
      </c>
      <c r="D97" s="177" t="s">
        <v>261</v>
      </c>
      <c r="E97" s="177" t="s">
        <v>132</v>
      </c>
      <c r="F97" s="178">
        <v>5.1</v>
      </c>
      <c r="G97" s="179"/>
      <c r="H97" s="179">
        <f>F97*G97</f>
        <v>0</v>
      </c>
    </row>
    <row r="98" spans="1:8" s="1" customFormat="1" ht="13.5" customHeight="1">
      <c r="A98" s="180"/>
      <c r="B98" s="181"/>
      <c r="C98" s="181"/>
      <c r="D98" s="181" t="s">
        <v>262</v>
      </c>
      <c r="E98" s="181"/>
      <c r="F98" s="182">
        <v>5.1</v>
      </c>
      <c r="G98" s="183"/>
      <c r="H98" s="183"/>
    </row>
    <row r="99" spans="1:8" s="1" customFormat="1" ht="28.5" customHeight="1">
      <c r="A99" s="172"/>
      <c r="B99" s="173"/>
      <c r="C99" s="173" t="s">
        <v>115</v>
      </c>
      <c r="D99" s="173" t="s">
        <v>116</v>
      </c>
      <c r="E99" s="173"/>
      <c r="F99" s="174"/>
      <c r="G99" s="175"/>
      <c r="H99" s="175">
        <f>SUM(H100:H103)</f>
        <v>0</v>
      </c>
    </row>
    <row r="100" spans="1:8" s="1" customFormat="1" ht="13.5" customHeight="1">
      <c r="A100" s="176">
        <v>50</v>
      </c>
      <c r="B100" s="177" t="s">
        <v>172</v>
      </c>
      <c r="C100" s="177" t="s">
        <v>263</v>
      </c>
      <c r="D100" s="177" t="s">
        <v>264</v>
      </c>
      <c r="E100" s="177" t="s">
        <v>140</v>
      </c>
      <c r="F100" s="178">
        <v>42.12</v>
      </c>
      <c r="G100" s="179"/>
      <c r="H100" s="179">
        <f>F100*G100</f>
        <v>0</v>
      </c>
    </row>
    <row r="101" spans="1:8" s="1" customFormat="1" ht="13.5" customHeight="1">
      <c r="A101" s="176">
        <v>51</v>
      </c>
      <c r="B101" s="177" t="s">
        <v>172</v>
      </c>
      <c r="C101" s="177" t="s">
        <v>265</v>
      </c>
      <c r="D101" s="177" t="s">
        <v>266</v>
      </c>
      <c r="E101" s="177" t="s">
        <v>140</v>
      </c>
      <c r="F101" s="178">
        <v>42.12</v>
      </c>
      <c r="G101" s="179"/>
      <c r="H101" s="179">
        <f>F101*G101</f>
        <v>0</v>
      </c>
    </row>
    <row r="102" spans="1:8" s="1" customFormat="1" ht="24" customHeight="1">
      <c r="A102" s="176">
        <v>52</v>
      </c>
      <c r="B102" s="177" t="s">
        <v>172</v>
      </c>
      <c r="C102" s="177" t="s">
        <v>267</v>
      </c>
      <c r="D102" s="177" t="s">
        <v>268</v>
      </c>
      <c r="E102" s="177" t="s">
        <v>140</v>
      </c>
      <c r="F102" s="178">
        <v>42.12</v>
      </c>
      <c r="G102" s="179"/>
      <c r="H102" s="179">
        <f>F102*G102</f>
        <v>0</v>
      </c>
    </row>
    <row r="103" spans="1:8" s="1" customFormat="1" ht="24" customHeight="1">
      <c r="A103" s="176">
        <v>53</v>
      </c>
      <c r="B103" s="177" t="s">
        <v>172</v>
      </c>
      <c r="C103" s="177" t="s">
        <v>269</v>
      </c>
      <c r="D103" s="177" t="s">
        <v>270</v>
      </c>
      <c r="E103" s="177" t="s">
        <v>140</v>
      </c>
      <c r="F103" s="178">
        <v>379.08</v>
      </c>
      <c r="G103" s="179"/>
      <c r="H103" s="179">
        <f>F103*G103</f>
        <v>0</v>
      </c>
    </row>
    <row r="104" spans="1:8" s="1" customFormat="1" ht="13.5" customHeight="1">
      <c r="A104" s="188"/>
      <c r="B104" s="189"/>
      <c r="C104" s="189"/>
      <c r="D104" s="189" t="s">
        <v>271</v>
      </c>
      <c r="E104" s="189"/>
      <c r="F104" s="190">
        <v>379.08</v>
      </c>
      <c r="G104" s="191"/>
      <c r="H104" s="191"/>
    </row>
    <row r="105" spans="1:8" s="1" customFormat="1" ht="28.5" customHeight="1">
      <c r="A105" s="172"/>
      <c r="B105" s="173"/>
      <c r="C105" s="173" t="s">
        <v>117</v>
      </c>
      <c r="D105" s="173" t="s">
        <v>118</v>
      </c>
      <c r="E105" s="173"/>
      <c r="F105" s="174"/>
      <c r="G105" s="175"/>
      <c r="H105" s="175">
        <f>SUM(H106)</f>
        <v>0</v>
      </c>
    </row>
    <row r="106" spans="1:8" s="1" customFormat="1" ht="24" customHeight="1">
      <c r="A106" s="176">
        <v>54</v>
      </c>
      <c r="B106" s="177" t="s">
        <v>172</v>
      </c>
      <c r="C106" s="177" t="s">
        <v>272</v>
      </c>
      <c r="D106" s="177" t="s">
        <v>273</v>
      </c>
      <c r="E106" s="177" t="s">
        <v>140</v>
      </c>
      <c r="F106" s="178">
        <v>71.806</v>
      </c>
      <c r="G106" s="179"/>
      <c r="H106" s="179">
        <f>F106*G106</f>
        <v>0</v>
      </c>
    </row>
    <row r="107" spans="1:8" s="1" customFormat="1" ht="30.75" customHeight="1">
      <c r="A107" s="168"/>
      <c r="B107" s="169"/>
      <c r="C107" s="169" t="s">
        <v>119</v>
      </c>
      <c r="D107" s="169" t="s">
        <v>120</v>
      </c>
      <c r="E107" s="169"/>
      <c r="F107" s="170"/>
      <c r="G107" s="171"/>
      <c r="H107" s="171">
        <f>SUM(H108:H113)</f>
        <v>0</v>
      </c>
    </row>
    <row r="108" spans="1:8" s="1" customFormat="1" ht="13.5" customHeight="1">
      <c r="A108" s="176">
        <v>55</v>
      </c>
      <c r="B108" s="177" t="s">
        <v>274</v>
      </c>
      <c r="C108" s="177" t="s">
        <v>275</v>
      </c>
      <c r="D108" s="177" t="s">
        <v>276</v>
      </c>
      <c r="E108" s="177" t="s">
        <v>277</v>
      </c>
      <c r="F108" s="178">
        <v>1</v>
      </c>
      <c r="G108" s="179"/>
      <c r="H108" s="179">
        <f aca="true" t="shared" si="1" ref="H108:H113">F108*G108</f>
        <v>0</v>
      </c>
    </row>
    <row r="109" spans="1:8" s="1" customFormat="1" ht="13.5" customHeight="1">
      <c r="A109" s="176">
        <v>56</v>
      </c>
      <c r="B109" s="177" t="s">
        <v>274</v>
      </c>
      <c r="C109" s="177" t="s">
        <v>278</v>
      </c>
      <c r="D109" s="177" t="s">
        <v>279</v>
      </c>
      <c r="E109" s="177" t="s">
        <v>277</v>
      </c>
      <c r="F109" s="178">
        <v>1</v>
      </c>
      <c r="G109" s="179"/>
      <c r="H109" s="179">
        <f t="shared" si="1"/>
        <v>0</v>
      </c>
    </row>
    <row r="110" spans="1:8" s="1" customFormat="1" ht="13.5" customHeight="1">
      <c r="A110" s="176">
        <v>57</v>
      </c>
      <c r="B110" s="177" t="s">
        <v>274</v>
      </c>
      <c r="C110" s="177" t="s">
        <v>280</v>
      </c>
      <c r="D110" s="177" t="s">
        <v>281</v>
      </c>
      <c r="E110" s="177" t="s">
        <v>277</v>
      </c>
      <c r="F110" s="178">
        <v>1</v>
      </c>
      <c r="G110" s="179"/>
      <c r="H110" s="179">
        <f t="shared" si="1"/>
        <v>0</v>
      </c>
    </row>
    <row r="111" spans="1:8" s="1" customFormat="1" ht="24" customHeight="1">
      <c r="A111" s="176">
        <v>58</v>
      </c>
      <c r="B111" s="177" t="s">
        <v>274</v>
      </c>
      <c r="C111" s="177" t="s">
        <v>282</v>
      </c>
      <c r="D111" s="177" t="s">
        <v>283</v>
      </c>
      <c r="E111" s="177" t="s">
        <v>277</v>
      </c>
      <c r="F111" s="178">
        <v>1</v>
      </c>
      <c r="G111" s="179"/>
      <c r="H111" s="179">
        <f t="shared" si="1"/>
        <v>0</v>
      </c>
    </row>
    <row r="112" spans="1:8" s="1" customFormat="1" ht="13.5" customHeight="1">
      <c r="A112" s="176">
        <v>59</v>
      </c>
      <c r="B112" s="177" t="s">
        <v>274</v>
      </c>
      <c r="C112" s="177" t="s">
        <v>284</v>
      </c>
      <c r="D112" s="177" t="s">
        <v>40</v>
      </c>
      <c r="E112" s="177" t="s">
        <v>277</v>
      </c>
      <c r="F112" s="178">
        <v>1</v>
      </c>
      <c r="G112" s="179"/>
      <c r="H112" s="179">
        <f>F112*G112</f>
        <v>0</v>
      </c>
    </row>
    <row r="113" spans="1:8" s="1" customFormat="1" ht="15" customHeight="1">
      <c r="A113" s="198">
        <v>60</v>
      </c>
      <c r="B113" s="199" t="s">
        <v>274</v>
      </c>
      <c r="C113" s="202" t="s">
        <v>285</v>
      </c>
      <c r="D113" s="203" t="s">
        <v>286</v>
      </c>
      <c r="E113" s="199" t="s">
        <v>277</v>
      </c>
      <c r="F113" s="200">
        <v>1</v>
      </c>
      <c r="G113" s="201"/>
      <c r="H113" s="201">
        <f t="shared" si="1"/>
        <v>0</v>
      </c>
    </row>
    <row r="114" spans="1:8" s="1" customFormat="1" ht="30.75" customHeight="1">
      <c r="A114" s="192"/>
      <c r="B114" s="193"/>
      <c r="C114" s="193"/>
      <c r="D114" s="193" t="s">
        <v>121</v>
      </c>
      <c r="E114" s="193"/>
      <c r="F114" s="194"/>
      <c r="G114" s="195"/>
      <c r="H114" s="195">
        <f>SUM(H107,H13)</f>
        <v>0</v>
      </c>
    </row>
  </sheetData>
  <sheetProtection selectLockedCells="1" selectUnlockedCells="1"/>
  <mergeCells count="1">
    <mergeCell ref="A1:H1"/>
  </mergeCells>
  <printOptions/>
  <pageMargins left="0.7479166666666667" right="0.7479166666666667" top="0.9840277777777777" bottom="0.7875" header="0.5118055555555555" footer="0.5118055555555555"/>
  <pageSetup fitToHeight="6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tauchmanmiroslav</cp:lastModifiedBy>
  <dcterms:modified xsi:type="dcterms:W3CDTF">2020-02-07T11:21:00Z</dcterms:modified>
  <cp:category/>
  <cp:version/>
  <cp:contentType/>
  <cp:contentStatus/>
</cp:coreProperties>
</file>