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 - Výměna střešní Kr..." sheetId="2" r:id="rId2"/>
    <sheet name="SO-02 - Fasáda" sheetId="3" r:id="rId3"/>
    <sheet name="SO-03 - Vnitřní úpravy" sheetId="4" r:id="rId4"/>
    <sheet name="SO-04 - Vnitřní zařízení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'SO-01 - Výměna střešní Kr...'!$C$122:$K$179</definedName>
    <definedName name="_xlnm.Print_Area" localSheetId="1">'SO-01 - Výměna střešní Kr...'!$C$4:$J$76,'SO-01 - Výměna střešní Kr...'!$C$82:$J$104,'SO-01 - Výměna střešní Kr...'!$C$110:$K$179</definedName>
    <definedName name="_xlnm.Print_Titles" localSheetId="1">'SO-01 - Výměna střešní Kr...'!$122:$122</definedName>
    <definedName name="_xlnm._FilterDatabase" localSheetId="2" hidden="1">'SO-02 - Fasáda'!$C$122:$K$163</definedName>
    <definedName name="_xlnm.Print_Area" localSheetId="2">'SO-02 - Fasáda'!$C$4:$J$76,'SO-02 - Fasáda'!$C$82:$J$104,'SO-02 - Fasáda'!$C$110:$K$163</definedName>
    <definedName name="_xlnm.Print_Titles" localSheetId="2">'SO-02 - Fasáda'!$122:$122</definedName>
    <definedName name="_xlnm._FilterDatabase" localSheetId="3" hidden="1">'SO-03 - Vnitřní úpravy'!$C$149:$K$1409</definedName>
    <definedName name="_xlnm.Print_Area" localSheetId="3">'SO-03 - Vnitřní úpravy'!$C$4:$J$76,'SO-03 - Vnitřní úpravy'!$C$82:$J$131,'SO-03 - Vnitřní úpravy'!$C$137:$K$1409</definedName>
    <definedName name="_xlnm.Print_Titles" localSheetId="3">'SO-03 - Vnitřní úpravy'!$149:$149</definedName>
    <definedName name="_xlnm._FilterDatabase" localSheetId="4" hidden="1">'SO-04 - Vnitřní zařízení'!$C$117:$K$128</definedName>
    <definedName name="_xlnm.Print_Area" localSheetId="4">'SO-04 - Vnitřní zařízení'!$C$4:$J$76,'SO-04 - Vnitřní zařízení'!$C$82:$J$99,'SO-04 - Vnitřní zařízení'!$C$105:$K$128</definedName>
    <definedName name="_xlnm.Print_Titles" localSheetId="4">'SO-04 - Vnitřní zařízení'!$117:$117</definedName>
    <definedName name="_xlnm._FilterDatabase" localSheetId="5" hidden="1">'VRN - Vedlejší rozpočtové...'!$C$121:$K$134</definedName>
    <definedName name="_xlnm.Print_Area" localSheetId="5">'VRN - Vedlejší rozpočtové...'!$C$4:$J$76,'VRN - Vedlejší rozpočtové...'!$C$82:$J$103,'VRN - Vedlejší rozpočtové...'!$C$109:$K$134</definedName>
    <definedName name="_xlnm.Print_Titles" localSheetId="5">'VRN - Vedlejší rozpočtové...'!$121:$121</definedName>
  </definedNames>
  <calcPr/>
</workbook>
</file>

<file path=xl/calcChain.xml><?xml version="1.0" encoding="utf-8"?>
<calcChain xmlns="http://schemas.openxmlformats.org/spreadsheetml/2006/main">
  <c i="6" r="J37"/>
  <c r="J36"/>
  <c i="1" r="AY99"/>
  <c i="6" r="J35"/>
  <c i="1" r="AX99"/>
  <c i="6" r="BI134"/>
  <c r="BH134"/>
  <c r="BG134"/>
  <c r="BE134"/>
  <c r="T134"/>
  <c r="T133"/>
  <c r="R134"/>
  <c r="R133"/>
  <c r="P134"/>
  <c r="P133"/>
  <c r="BK134"/>
  <c r="BK133"/>
  <c r="J133"/>
  <c r="J134"/>
  <c r="BF134"/>
  <c r="J102"/>
  <c r="BI132"/>
  <c r="BH132"/>
  <c r="BG132"/>
  <c r="BE132"/>
  <c r="T132"/>
  <c r="R132"/>
  <c r="P132"/>
  <c r="BK132"/>
  <c r="J132"/>
  <c r="BF132"/>
  <c r="BI131"/>
  <c r="BH131"/>
  <c r="BG131"/>
  <c r="BE131"/>
  <c r="T131"/>
  <c r="T130"/>
  <c r="R131"/>
  <c r="R130"/>
  <c r="P131"/>
  <c r="P130"/>
  <c r="BK131"/>
  <c r="BK130"/>
  <c r="J130"/>
  <c r="J131"/>
  <c r="BF131"/>
  <c r="J101"/>
  <c r="BI129"/>
  <c r="BH129"/>
  <c r="BG129"/>
  <c r="BE129"/>
  <c r="T129"/>
  <c r="T128"/>
  <c r="R129"/>
  <c r="R128"/>
  <c r="P129"/>
  <c r="P128"/>
  <c r="BK129"/>
  <c r="BK128"/>
  <c r="J128"/>
  <c r="J129"/>
  <c r="BF129"/>
  <c r="J100"/>
  <c r="BI127"/>
  <c r="BH127"/>
  <c r="BG127"/>
  <c r="BE127"/>
  <c r="T127"/>
  <c r="T126"/>
  <c r="R127"/>
  <c r="R126"/>
  <c r="P127"/>
  <c r="P126"/>
  <c r="BK127"/>
  <c r="BK126"/>
  <c r="J126"/>
  <c r="J127"/>
  <c r="BF127"/>
  <c r="J99"/>
  <c r="BI125"/>
  <c r="F37"/>
  <c i="1" r="BD99"/>
  <c i="6" r="BH125"/>
  <c r="F36"/>
  <c i="1" r="BC99"/>
  <c i="6" r="BG125"/>
  <c r="F35"/>
  <c i="1" r="BB99"/>
  <c i="6" r="BE125"/>
  <c r="J33"/>
  <c i="1" r="AV99"/>
  <c i="6" r="F33"/>
  <c i="1" r="AZ99"/>
  <c i="6" r="T125"/>
  <c r="T124"/>
  <c r="T123"/>
  <c r="T122"/>
  <c r="R125"/>
  <c r="R124"/>
  <c r="R123"/>
  <c r="R122"/>
  <c r="P125"/>
  <c r="P124"/>
  <c r="P123"/>
  <c r="P122"/>
  <c i="1" r="AU99"/>
  <c i="6" r="BK125"/>
  <c r="BK124"/>
  <c r="J124"/>
  <c r="BK123"/>
  <c r="J123"/>
  <c r="BK122"/>
  <c r="J122"/>
  <c r="J96"/>
  <c r="J30"/>
  <c i="1" r="AG99"/>
  <c i="6" r="J125"/>
  <c r="BF125"/>
  <c r="J34"/>
  <c i="1" r="AW99"/>
  <c i="6" r="F34"/>
  <c i="1" r="BA99"/>
  <c i="6" r="J98"/>
  <c r="J97"/>
  <c r="F116"/>
  <c r="E114"/>
  <c r="F89"/>
  <c r="E87"/>
  <c r="J39"/>
  <c r="J24"/>
  <c r="E24"/>
  <c r="J119"/>
  <c r="J92"/>
  <c r="J23"/>
  <c r="J21"/>
  <c r="E21"/>
  <c r="J118"/>
  <c r="J91"/>
  <c r="J20"/>
  <c r="J18"/>
  <c r="E18"/>
  <c r="F119"/>
  <c r="F92"/>
  <c r="J17"/>
  <c r="J15"/>
  <c r="E15"/>
  <c r="F118"/>
  <c r="F91"/>
  <c r="J14"/>
  <c r="J12"/>
  <c r="J116"/>
  <c r="J89"/>
  <c r="E7"/>
  <c r="E112"/>
  <c r="E85"/>
  <c i="5" r="J37"/>
  <c r="J36"/>
  <c i="1" r="AY98"/>
  <c i="5" r="J35"/>
  <c i="1" r="AX98"/>
  <c i="5"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F37"/>
  <c i="1" r="BD98"/>
  <c i="5" r="BH121"/>
  <c r="F36"/>
  <c i="1" r="BC98"/>
  <c i="5" r="BG121"/>
  <c r="F35"/>
  <c i="1" r="BB98"/>
  <c i="5" r="BE121"/>
  <c r="J33"/>
  <c i="1" r="AV98"/>
  <c i="5" r="F33"/>
  <c i="1" r="AZ98"/>
  <c i="5" r="T121"/>
  <c r="T120"/>
  <c r="T119"/>
  <c r="T118"/>
  <c r="R121"/>
  <c r="R120"/>
  <c r="R119"/>
  <c r="R118"/>
  <c r="P121"/>
  <c r="P120"/>
  <c r="P119"/>
  <c r="P118"/>
  <c i="1" r="AU98"/>
  <c i="5" r="BK121"/>
  <c r="BK120"/>
  <c r="J120"/>
  <c r="BK119"/>
  <c r="J119"/>
  <c r="BK118"/>
  <c r="J118"/>
  <c r="J96"/>
  <c r="J30"/>
  <c i="1" r="AG98"/>
  <c i="5" r="J121"/>
  <c r="BF121"/>
  <c r="J34"/>
  <c i="1" r="AW98"/>
  <c i="5" r="F34"/>
  <c i="1" r="BA98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7"/>
  <c r="J36"/>
  <c i="1" r="AY97"/>
  <c i="4" r="J35"/>
  <c i="1" r="AX97"/>
  <c i="4" r="BI1409"/>
  <c r="BH1409"/>
  <c r="BG1409"/>
  <c r="BE1409"/>
  <c r="T1409"/>
  <c r="R1409"/>
  <c r="P1409"/>
  <c r="BK1409"/>
  <c r="J1409"/>
  <c r="BF1409"/>
  <c r="BI1408"/>
  <c r="BH1408"/>
  <c r="BG1408"/>
  <c r="BE1408"/>
  <c r="T1408"/>
  <c r="R1408"/>
  <c r="P1408"/>
  <c r="BK1408"/>
  <c r="J1408"/>
  <c r="BF1408"/>
  <c r="BI1407"/>
  <c r="BH1407"/>
  <c r="BG1407"/>
  <c r="BE1407"/>
  <c r="T1407"/>
  <c r="R1407"/>
  <c r="P1407"/>
  <c r="BK1407"/>
  <c r="J1407"/>
  <c r="BF1407"/>
  <c r="BI1406"/>
  <c r="BH1406"/>
  <c r="BG1406"/>
  <c r="BE1406"/>
  <c r="T1406"/>
  <c r="R1406"/>
  <c r="P1406"/>
  <c r="BK1406"/>
  <c r="J1406"/>
  <c r="BF1406"/>
  <c r="BI1405"/>
  <c r="BH1405"/>
  <c r="BG1405"/>
  <c r="BE1405"/>
  <c r="T1405"/>
  <c r="R1405"/>
  <c r="P1405"/>
  <c r="BK1405"/>
  <c r="J1405"/>
  <c r="BF1405"/>
  <c r="BI1404"/>
  <c r="BH1404"/>
  <c r="BG1404"/>
  <c r="BE1404"/>
  <c r="T1404"/>
  <c r="R1404"/>
  <c r="P1404"/>
  <c r="BK1404"/>
  <c r="J1404"/>
  <c r="BF1404"/>
  <c r="BI1403"/>
  <c r="BH1403"/>
  <c r="BG1403"/>
  <c r="BE1403"/>
  <c r="T1403"/>
  <c r="R1403"/>
  <c r="P1403"/>
  <c r="BK1403"/>
  <c r="J1403"/>
  <c r="BF1403"/>
  <c r="BI1402"/>
  <c r="BH1402"/>
  <c r="BG1402"/>
  <c r="BE1402"/>
  <c r="T1402"/>
  <c r="R1402"/>
  <c r="P1402"/>
  <c r="BK1402"/>
  <c r="J1402"/>
  <c r="BF1402"/>
  <c r="BI1401"/>
  <c r="BH1401"/>
  <c r="BG1401"/>
  <c r="BE1401"/>
  <c r="T1401"/>
  <c r="T1400"/>
  <c r="R1401"/>
  <c r="R1400"/>
  <c r="P1401"/>
  <c r="P1400"/>
  <c r="BK1401"/>
  <c r="BK1400"/>
  <c r="J1400"/>
  <c r="J1401"/>
  <c r="BF1401"/>
  <c r="J130"/>
  <c r="BI1399"/>
  <c r="BH1399"/>
  <c r="BG1399"/>
  <c r="BE1399"/>
  <c r="T1399"/>
  <c r="R1399"/>
  <c r="P1399"/>
  <c r="BK1399"/>
  <c r="J1399"/>
  <c r="BF1399"/>
  <c r="BI1398"/>
  <c r="BH1398"/>
  <c r="BG1398"/>
  <c r="BE1398"/>
  <c r="T1398"/>
  <c r="R1398"/>
  <c r="P1398"/>
  <c r="BK1398"/>
  <c r="J1398"/>
  <c r="BF1398"/>
  <c r="BI1397"/>
  <c r="BH1397"/>
  <c r="BG1397"/>
  <c r="BE1397"/>
  <c r="T1397"/>
  <c r="R1397"/>
  <c r="P1397"/>
  <c r="BK1397"/>
  <c r="J1397"/>
  <c r="BF1397"/>
  <c r="BI1396"/>
  <c r="BH1396"/>
  <c r="BG1396"/>
  <c r="BE1396"/>
  <c r="T1396"/>
  <c r="R1396"/>
  <c r="P1396"/>
  <c r="BK1396"/>
  <c r="J1396"/>
  <c r="BF1396"/>
  <c r="BI1395"/>
  <c r="BH1395"/>
  <c r="BG1395"/>
  <c r="BE1395"/>
  <c r="T1395"/>
  <c r="R1395"/>
  <c r="P1395"/>
  <c r="BK1395"/>
  <c r="J1395"/>
  <c r="BF1395"/>
  <c r="BI1394"/>
  <c r="BH1394"/>
  <c r="BG1394"/>
  <c r="BE1394"/>
  <c r="T1394"/>
  <c r="R1394"/>
  <c r="P1394"/>
  <c r="BK1394"/>
  <c r="J1394"/>
  <c r="BF1394"/>
  <c r="BI1393"/>
  <c r="BH1393"/>
  <c r="BG1393"/>
  <c r="BE1393"/>
  <c r="T1393"/>
  <c r="R1393"/>
  <c r="P1393"/>
  <c r="BK1393"/>
  <c r="J1393"/>
  <c r="BF1393"/>
  <c r="BI1392"/>
  <c r="BH1392"/>
  <c r="BG1392"/>
  <c r="BE1392"/>
  <c r="T1392"/>
  <c r="R1392"/>
  <c r="P1392"/>
  <c r="BK1392"/>
  <c r="J1392"/>
  <c r="BF1392"/>
  <c r="BI1391"/>
  <c r="BH1391"/>
  <c r="BG1391"/>
  <c r="BE1391"/>
  <c r="T1391"/>
  <c r="R1391"/>
  <c r="P1391"/>
  <c r="BK1391"/>
  <c r="J1391"/>
  <c r="BF1391"/>
  <c r="BI1390"/>
  <c r="BH1390"/>
  <c r="BG1390"/>
  <c r="BE1390"/>
  <c r="T1390"/>
  <c r="R1390"/>
  <c r="P1390"/>
  <c r="BK1390"/>
  <c r="J1390"/>
  <c r="BF1390"/>
  <c r="BI1389"/>
  <c r="BH1389"/>
  <c r="BG1389"/>
  <c r="BE1389"/>
  <c r="T1389"/>
  <c r="R1389"/>
  <c r="P1389"/>
  <c r="BK1389"/>
  <c r="J1389"/>
  <c r="BF1389"/>
  <c r="BI1388"/>
  <c r="BH1388"/>
  <c r="BG1388"/>
  <c r="BE1388"/>
  <c r="T1388"/>
  <c r="R1388"/>
  <c r="P1388"/>
  <c r="BK1388"/>
  <c r="J1388"/>
  <c r="BF1388"/>
  <c r="BI1387"/>
  <c r="BH1387"/>
  <c r="BG1387"/>
  <c r="BE1387"/>
  <c r="T1387"/>
  <c r="R1387"/>
  <c r="P1387"/>
  <c r="BK1387"/>
  <c r="J1387"/>
  <c r="BF1387"/>
  <c r="BI1386"/>
  <c r="BH1386"/>
  <c r="BG1386"/>
  <c r="BE1386"/>
  <c r="T1386"/>
  <c r="R1386"/>
  <c r="P1386"/>
  <c r="BK1386"/>
  <c r="J1386"/>
  <c r="BF1386"/>
  <c r="BI1385"/>
  <c r="BH1385"/>
  <c r="BG1385"/>
  <c r="BE1385"/>
  <c r="T1385"/>
  <c r="R1385"/>
  <c r="P1385"/>
  <c r="BK1385"/>
  <c r="J1385"/>
  <c r="BF1385"/>
  <c r="BI1384"/>
  <c r="BH1384"/>
  <c r="BG1384"/>
  <c r="BE1384"/>
  <c r="T1384"/>
  <c r="R1384"/>
  <c r="P1384"/>
  <c r="BK1384"/>
  <c r="J1384"/>
  <c r="BF1384"/>
  <c r="BI1383"/>
  <c r="BH1383"/>
  <c r="BG1383"/>
  <c r="BE1383"/>
  <c r="T1383"/>
  <c r="R1383"/>
  <c r="P1383"/>
  <c r="BK1383"/>
  <c r="J1383"/>
  <c r="BF1383"/>
  <c r="BI1382"/>
  <c r="BH1382"/>
  <c r="BG1382"/>
  <c r="BE1382"/>
  <c r="T1382"/>
  <c r="R1382"/>
  <c r="P1382"/>
  <c r="BK1382"/>
  <c r="J1382"/>
  <c r="BF1382"/>
  <c r="BI1381"/>
  <c r="BH1381"/>
  <c r="BG1381"/>
  <c r="BE1381"/>
  <c r="T1381"/>
  <c r="R1381"/>
  <c r="P1381"/>
  <c r="BK1381"/>
  <c r="J1381"/>
  <c r="BF1381"/>
  <c r="BI1380"/>
  <c r="BH1380"/>
  <c r="BG1380"/>
  <c r="BE1380"/>
  <c r="T1380"/>
  <c r="R1380"/>
  <c r="P1380"/>
  <c r="BK1380"/>
  <c r="J1380"/>
  <c r="BF1380"/>
  <c r="BI1379"/>
  <c r="BH1379"/>
  <c r="BG1379"/>
  <c r="BE1379"/>
  <c r="T1379"/>
  <c r="R1379"/>
  <c r="P1379"/>
  <c r="BK1379"/>
  <c r="J1379"/>
  <c r="BF1379"/>
  <c r="BI1378"/>
  <c r="BH1378"/>
  <c r="BG1378"/>
  <c r="BE1378"/>
  <c r="T1378"/>
  <c r="R1378"/>
  <c r="P1378"/>
  <c r="BK1378"/>
  <c r="J1378"/>
  <c r="BF1378"/>
  <c r="BI1377"/>
  <c r="BH1377"/>
  <c r="BG1377"/>
  <c r="BE1377"/>
  <c r="T1377"/>
  <c r="T1376"/>
  <c r="T1375"/>
  <c r="R1377"/>
  <c r="R1376"/>
  <c r="R1375"/>
  <c r="P1377"/>
  <c r="P1376"/>
  <c r="P1375"/>
  <c r="BK1377"/>
  <c r="BK1376"/>
  <c r="J1376"/>
  <c r="BK1375"/>
  <c r="J1375"/>
  <c r="J1377"/>
  <c r="BF1377"/>
  <c r="J129"/>
  <c r="J128"/>
  <c r="BI1368"/>
  <c r="BH1368"/>
  <c r="BG1368"/>
  <c r="BE1368"/>
  <c r="T1368"/>
  <c r="R1368"/>
  <c r="P1368"/>
  <c r="BK1368"/>
  <c r="J1368"/>
  <c r="BF1368"/>
  <c r="BI1358"/>
  <c r="BH1358"/>
  <c r="BG1358"/>
  <c r="BE1358"/>
  <c r="T1358"/>
  <c r="R1358"/>
  <c r="P1358"/>
  <c r="BK1358"/>
  <c r="J1358"/>
  <c r="BF1358"/>
  <c r="BI1297"/>
  <c r="BH1297"/>
  <c r="BG1297"/>
  <c r="BE1297"/>
  <c r="T1297"/>
  <c r="T1296"/>
  <c r="R1297"/>
  <c r="R1296"/>
  <c r="P1297"/>
  <c r="P1296"/>
  <c r="BK1297"/>
  <c r="BK1296"/>
  <c r="J1296"/>
  <c r="J1297"/>
  <c r="BF1297"/>
  <c r="J127"/>
  <c r="BI1295"/>
  <c r="BH1295"/>
  <c r="BG1295"/>
  <c r="BE1295"/>
  <c r="T1295"/>
  <c r="R1295"/>
  <c r="P1295"/>
  <c r="BK1295"/>
  <c r="J1295"/>
  <c r="BF1295"/>
  <c r="BI1294"/>
  <c r="BH1294"/>
  <c r="BG1294"/>
  <c r="BE1294"/>
  <c r="T1294"/>
  <c r="R1294"/>
  <c r="P1294"/>
  <c r="BK1294"/>
  <c r="J1294"/>
  <c r="BF1294"/>
  <c r="BI1293"/>
  <c r="BH1293"/>
  <c r="BG1293"/>
  <c r="BE1293"/>
  <c r="T1293"/>
  <c r="R1293"/>
  <c r="P1293"/>
  <c r="BK1293"/>
  <c r="J1293"/>
  <c r="BF1293"/>
  <c r="BI1292"/>
  <c r="BH1292"/>
  <c r="BG1292"/>
  <c r="BE1292"/>
  <c r="T1292"/>
  <c r="R1292"/>
  <c r="P1292"/>
  <c r="BK1292"/>
  <c r="J1292"/>
  <c r="BF1292"/>
  <c r="BI1291"/>
  <c r="BH1291"/>
  <c r="BG1291"/>
  <c r="BE1291"/>
  <c r="T1291"/>
  <c r="R1291"/>
  <c r="P1291"/>
  <c r="BK1291"/>
  <c r="J1291"/>
  <c r="BF1291"/>
  <c r="BI1289"/>
  <c r="BH1289"/>
  <c r="BG1289"/>
  <c r="BE1289"/>
  <c r="T1289"/>
  <c r="R1289"/>
  <c r="P1289"/>
  <c r="BK1289"/>
  <c r="J1289"/>
  <c r="BF1289"/>
  <c r="BI1279"/>
  <c r="BH1279"/>
  <c r="BG1279"/>
  <c r="BE1279"/>
  <c r="T1279"/>
  <c r="R1279"/>
  <c r="P1279"/>
  <c r="BK1279"/>
  <c r="J1279"/>
  <c r="BF1279"/>
  <c r="BI1269"/>
  <c r="BH1269"/>
  <c r="BG1269"/>
  <c r="BE1269"/>
  <c r="T1269"/>
  <c r="R1269"/>
  <c r="P1269"/>
  <c r="BK1269"/>
  <c r="J1269"/>
  <c r="BF1269"/>
  <c r="BI1259"/>
  <c r="BH1259"/>
  <c r="BG1259"/>
  <c r="BE1259"/>
  <c r="T1259"/>
  <c r="R1259"/>
  <c r="P1259"/>
  <c r="BK1259"/>
  <c r="J1259"/>
  <c r="BF1259"/>
  <c r="BI1249"/>
  <c r="BH1249"/>
  <c r="BG1249"/>
  <c r="BE1249"/>
  <c r="T1249"/>
  <c r="R1249"/>
  <c r="P1249"/>
  <c r="BK1249"/>
  <c r="J1249"/>
  <c r="BF1249"/>
  <c r="BI1248"/>
  <c r="BH1248"/>
  <c r="BG1248"/>
  <c r="BE1248"/>
  <c r="T1248"/>
  <c r="R1248"/>
  <c r="P1248"/>
  <c r="BK1248"/>
  <c r="J1248"/>
  <c r="BF1248"/>
  <c r="BI1247"/>
  <c r="BH1247"/>
  <c r="BG1247"/>
  <c r="BE1247"/>
  <c r="T1247"/>
  <c r="R1247"/>
  <c r="P1247"/>
  <c r="BK1247"/>
  <c r="J1247"/>
  <c r="BF1247"/>
  <c r="BI1246"/>
  <c r="BH1246"/>
  <c r="BG1246"/>
  <c r="BE1246"/>
  <c r="T1246"/>
  <c r="R1246"/>
  <c r="P1246"/>
  <c r="BK1246"/>
  <c r="J1246"/>
  <c r="BF1246"/>
  <c r="BI1242"/>
  <c r="BH1242"/>
  <c r="BG1242"/>
  <c r="BE1242"/>
  <c r="T1242"/>
  <c r="R1242"/>
  <c r="P1242"/>
  <c r="BK1242"/>
  <c r="J1242"/>
  <c r="BF1242"/>
  <c r="BI1240"/>
  <c r="BH1240"/>
  <c r="BG1240"/>
  <c r="BE1240"/>
  <c r="T1240"/>
  <c r="T1239"/>
  <c r="R1240"/>
  <c r="R1239"/>
  <c r="P1240"/>
  <c r="P1239"/>
  <c r="BK1240"/>
  <c r="BK1239"/>
  <c r="J1239"/>
  <c r="J1240"/>
  <c r="BF1240"/>
  <c r="J126"/>
  <c r="BI1238"/>
  <c r="BH1238"/>
  <c r="BG1238"/>
  <c r="BE1238"/>
  <c r="T1238"/>
  <c r="R1238"/>
  <c r="P1238"/>
  <c r="BK1238"/>
  <c r="J1238"/>
  <c r="BF1238"/>
  <c r="BI1236"/>
  <c r="BH1236"/>
  <c r="BG1236"/>
  <c r="BE1236"/>
  <c r="T1236"/>
  <c r="R1236"/>
  <c r="P1236"/>
  <c r="BK1236"/>
  <c r="J1236"/>
  <c r="BF1236"/>
  <c r="BI1210"/>
  <c r="BH1210"/>
  <c r="BG1210"/>
  <c r="BE1210"/>
  <c r="T1210"/>
  <c r="T1209"/>
  <c r="R1210"/>
  <c r="R1209"/>
  <c r="P1210"/>
  <c r="P1209"/>
  <c r="BK1210"/>
  <c r="BK1209"/>
  <c r="J1209"/>
  <c r="J1210"/>
  <c r="BF1210"/>
  <c r="J125"/>
  <c r="BI1208"/>
  <c r="BH1208"/>
  <c r="BG1208"/>
  <c r="BE1208"/>
  <c r="T1208"/>
  <c r="R1208"/>
  <c r="P1208"/>
  <c r="BK1208"/>
  <c r="J1208"/>
  <c r="BF1208"/>
  <c r="BI1206"/>
  <c r="BH1206"/>
  <c r="BG1206"/>
  <c r="BE1206"/>
  <c r="T1206"/>
  <c r="R1206"/>
  <c r="P1206"/>
  <c r="BK1206"/>
  <c r="J1206"/>
  <c r="BF1206"/>
  <c r="BI1201"/>
  <c r="BH1201"/>
  <c r="BG1201"/>
  <c r="BE1201"/>
  <c r="T1201"/>
  <c r="T1200"/>
  <c r="R1201"/>
  <c r="R1200"/>
  <c r="P1201"/>
  <c r="P1200"/>
  <c r="BK1201"/>
  <c r="BK1200"/>
  <c r="J1200"/>
  <c r="J1201"/>
  <c r="BF1201"/>
  <c r="J124"/>
  <c r="BI1199"/>
  <c r="BH1199"/>
  <c r="BG1199"/>
  <c r="BE1199"/>
  <c r="T1199"/>
  <c r="R1199"/>
  <c r="P1199"/>
  <c r="BK1199"/>
  <c r="J1199"/>
  <c r="BF1199"/>
  <c r="BI1194"/>
  <c r="BH1194"/>
  <c r="BG1194"/>
  <c r="BE1194"/>
  <c r="T1194"/>
  <c r="R1194"/>
  <c r="P1194"/>
  <c r="BK1194"/>
  <c r="J1194"/>
  <c r="BF1194"/>
  <c r="BI1189"/>
  <c r="BH1189"/>
  <c r="BG1189"/>
  <c r="BE1189"/>
  <c r="T1189"/>
  <c r="R1189"/>
  <c r="P1189"/>
  <c r="BK1189"/>
  <c r="J1189"/>
  <c r="BF1189"/>
  <c r="BI1187"/>
  <c r="BH1187"/>
  <c r="BG1187"/>
  <c r="BE1187"/>
  <c r="T1187"/>
  <c r="R1187"/>
  <c r="P1187"/>
  <c r="BK1187"/>
  <c r="J1187"/>
  <c r="BF1187"/>
  <c r="BI1182"/>
  <c r="BH1182"/>
  <c r="BG1182"/>
  <c r="BE1182"/>
  <c r="T1182"/>
  <c r="T1181"/>
  <c r="R1182"/>
  <c r="R1181"/>
  <c r="P1182"/>
  <c r="P1181"/>
  <c r="BK1182"/>
  <c r="BK1181"/>
  <c r="J1181"/>
  <c r="J1182"/>
  <c r="BF1182"/>
  <c r="J123"/>
  <c r="BI1180"/>
  <c r="BH1180"/>
  <c r="BG1180"/>
  <c r="BE1180"/>
  <c r="T1180"/>
  <c r="R1180"/>
  <c r="P1180"/>
  <c r="BK1180"/>
  <c r="J1180"/>
  <c r="BF1180"/>
  <c r="BI1175"/>
  <c r="BH1175"/>
  <c r="BG1175"/>
  <c r="BE1175"/>
  <c r="T1175"/>
  <c r="R1175"/>
  <c r="P1175"/>
  <c r="BK1175"/>
  <c r="J1175"/>
  <c r="BF1175"/>
  <c r="BI1173"/>
  <c r="BH1173"/>
  <c r="BG1173"/>
  <c r="BE1173"/>
  <c r="T1173"/>
  <c r="R1173"/>
  <c r="P1173"/>
  <c r="BK1173"/>
  <c r="J1173"/>
  <c r="BF1173"/>
  <c r="BI1168"/>
  <c r="BH1168"/>
  <c r="BG1168"/>
  <c r="BE1168"/>
  <c r="T1168"/>
  <c r="R1168"/>
  <c r="P1168"/>
  <c r="BK1168"/>
  <c r="J1168"/>
  <c r="BF1168"/>
  <c r="BI1166"/>
  <c r="BH1166"/>
  <c r="BG1166"/>
  <c r="BE1166"/>
  <c r="T1166"/>
  <c r="R1166"/>
  <c r="P1166"/>
  <c r="BK1166"/>
  <c r="J1166"/>
  <c r="BF1166"/>
  <c r="BI1158"/>
  <c r="BH1158"/>
  <c r="BG1158"/>
  <c r="BE1158"/>
  <c r="T1158"/>
  <c r="T1157"/>
  <c r="R1158"/>
  <c r="R1157"/>
  <c r="P1158"/>
  <c r="P1157"/>
  <c r="BK1158"/>
  <c r="BK1157"/>
  <c r="J1157"/>
  <c r="J1158"/>
  <c r="BF1158"/>
  <c r="J122"/>
  <c r="BI1156"/>
  <c r="BH1156"/>
  <c r="BG1156"/>
  <c r="BE1156"/>
  <c r="T1156"/>
  <c r="R1156"/>
  <c r="P1156"/>
  <c r="BK1156"/>
  <c r="J1156"/>
  <c r="BF1156"/>
  <c r="BI1155"/>
  <c r="BH1155"/>
  <c r="BG1155"/>
  <c r="BE1155"/>
  <c r="T1155"/>
  <c r="T1154"/>
  <c r="R1155"/>
  <c r="R1154"/>
  <c r="P1155"/>
  <c r="P1154"/>
  <c r="BK1155"/>
  <c r="BK1154"/>
  <c r="J1154"/>
  <c r="J1155"/>
  <c r="BF1155"/>
  <c r="J121"/>
  <c r="BI1153"/>
  <c r="BH1153"/>
  <c r="BG1153"/>
  <c r="BE1153"/>
  <c r="T1153"/>
  <c r="R1153"/>
  <c r="P1153"/>
  <c r="BK1153"/>
  <c r="J1153"/>
  <c r="BF1153"/>
  <c r="BI1152"/>
  <c r="BH1152"/>
  <c r="BG1152"/>
  <c r="BE1152"/>
  <c r="T1152"/>
  <c r="R1152"/>
  <c r="P1152"/>
  <c r="BK1152"/>
  <c r="J1152"/>
  <c r="BF1152"/>
  <c r="BI1151"/>
  <c r="BH1151"/>
  <c r="BG1151"/>
  <c r="BE1151"/>
  <c r="T1151"/>
  <c r="R1151"/>
  <c r="P1151"/>
  <c r="BK1151"/>
  <c r="J1151"/>
  <c r="BF1151"/>
  <c r="BI1150"/>
  <c r="BH1150"/>
  <c r="BG1150"/>
  <c r="BE1150"/>
  <c r="T1150"/>
  <c r="R1150"/>
  <c r="P1150"/>
  <c r="BK1150"/>
  <c r="J1150"/>
  <c r="BF1150"/>
  <c r="BI1149"/>
  <c r="BH1149"/>
  <c r="BG1149"/>
  <c r="BE1149"/>
  <c r="T1149"/>
  <c r="R1149"/>
  <c r="P1149"/>
  <c r="BK1149"/>
  <c r="J1149"/>
  <c r="BF1149"/>
  <c r="BI1148"/>
  <c r="BH1148"/>
  <c r="BG1148"/>
  <c r="BE1148"/>
  <c r="T1148"/>
  <c r="R1148"/>
  <c r="P1148"/>
  <c r="BK1148"/>
  <c r="J1148"/>
  <c r="BF1148"/>
  <c r="BI1147"/>
  <c r="BH1147"/>
  <c r="BG1147"/>
  <c r="BE1147"/>
  <c r="T1147"/>
  <c r="R1147"/>
  <c r="P1147"/>
  <c r="BK1147"/>
  <c r="J1147"/>
  <c r="BF1147"/>
  <c r="BI1146"/>
  <c r="BH1146"/>
  <c r="BG1146"/>
  <c r="BE1146"/>
  <c r="T1146"/>
  <c r="R1146"/>
  <c r="P1146"/>
  <c r="BK1146"/>
  <c r="J1146"/>
  <c r="BF1146"/>
  <c r="BI1145"/>
  <c r="BH1145"/>
  <c r="BG1145"/>
  <c r="BE1145"/>
  <c r="T1145"/>
  <c r="R1145"/>
  <c r="P1145"/>
  <c r="BK1145"/>
  <c r="J1145"/>
  <c r="BF1145"/>
  <c r="BI1144"/>
  <c r="BH1144"/>
  <c r="BG1144"/>
  <c r="BE1144"/>
  <c r="T1144"/>
  <c r="R1144"/>
  <c r="P1144"/>
  <c r="BK1144"/>
  <c r="J1144"/>
  <c r="BF1144"/>
  <c r="BI1143"/>
  <c r="BH1143"/>
  <c r="BG1143"/>
  <c r="BE1143"/>
  <c r="T1143"/>
  <c r="R1143"/>
  <c r="P1143"/>
  <c r="BK1143"/>
  <c r="J1143"/>
  <c r="BF1143"/>
  <c r="BI1142"/>
  <c r="BH1142"/>
  <c r="BG1142"/>
  <c r="BE1142"/>
  <c r="T1142"/>
  <c r="R1142"/>
  <c r="P1142"/>
  <c r="BK1142"/>
  <c r="J1142"/>
  <c r="BF1142"/>
  <c r="BI1141"/>
  <c r="BH1141"/>
  <c r="BG1141"/>
  <c r="BE1141"/>
  <c r="T1141"/>
  <c r="R1141"/>
  <c r="P1141"/>
  <c r="BK1141"/>
  <c r="J1141"/>
  <c r="BF1141"/>
  <c r="BI1140"/>
  <c r="BH1140"/>
  <c r="BG1140"/>
  <c r="BE1140"/>
  <c r="T1140"/>
  <c r="R1140"/>
  <c r="P1140"/>
  <c r="BK1140"/>
  <c r="J1140"/>
  <c r="BF1140"/>
  <c r="BI1139"/>
  <c r="BH1139"/>
  <c r="BG1139"/>
  <c r="BE1139"/>
  <c r="T1139"/>
  <c r="R1139"/>
  <c r="P1139"/>
  <c r="BK1139"/>
  <c r="J1139"/>
  <c r="BF1139"/>
  <c r="BI1138"/>
  <c r="BH1138"/>
  <c r="BG1138"/>
  <c r="BE1138"/>
  <c r="T1138"/>
  <c r="R1138"/>
  <c r="P1138"/>
  <c r="BK1138"/>
  <c r="J1138"/>
  <c r="BF1138"/>
  <c r="BI1137"/>
  <c r="BH1137"/>
  <c r="BG1137"/>
  <c r="BE1137"/>
  <c r="T1137"/>
  <c r="R1137"/>
  <c r="P1137"/>
  <c r="BK1137"/>
  <c r="J1137"/>
  <c r="BF1137"/>
  <c r="BI1136"/>
  <c r="BH1136"/>
  <c r="BG1136"/>
  <c r="BE1136"/>
  <c r="T1136"/>
  <c r="R1136"/>
  <c r="P1136"/>
  <c r="BK1136"/>
  <c r="J1136"/>
  <c r="BF1136"/>
  <c r="BI1135"/>
  <c r="BH1135"/>
  <c r="BG1135"/>
  <c r="BE1135"/>
  <c r="T1135"/>
  <c r="R1135"/>
  <c r="P1135"/>
  <c r="BK1135"/>
  <c r="J1135"/>
  <c r="BF1135"/>
  <c r="BI1134"/>
  <c r="BH1134"/>
  <c r="BG1134"/>
  <c r="BE1134"/>
  <c r="T1134"/>
  <c r="R1134"/>
  <c r="P1134"/>
  <c r="BK1134"/>
  <c r="J1134"/>
  <c r="BF1134"/>
  <c r="BI1133"/>
  <c r="BH1133"/>
  <c r="BG1133"/>
  <c r="BE1133"/>
  <c r="T1133"/>
  <c r="R1133"/>
  <c r="P1133"/>
  <c r="BK1133"/>
  <c r="J1133"/>
  <c r="BF1133"/>
  <c r="BI1132"/>
  <c r="BH1132"/>
  <c r="BG1132"/>
  <c r="BE1132"/>
  <c r="T1132"/>
  <c r="R1132"/>
  <c r="P1132"/>
  <c r="BK1132"/>
  <c r="J1132"/>
  <c r="BF1132"/>
  <c r="BI1131"/>
  <c r="BH1131"/>
  <c r="BG1131"/>
  <c r="BE1131"/>
  <c r="T1131"/>
  <c r="R1131"/>
  <c r="P1131"/>
  <c r="BK1131"/>
  <c r="J1131"/>
  <c r="BF1131"/>
  <c r="BI1130"/>
  <c r="BH1130"/>
  <c r="BG1130"/>
  <c r="BE1130"/>
  <c r="T1130"/>
  <c r="R1130"/>
  <c r="P1130"/>
  <c r="BK1130"/>
  <c r="J1130"/>
  <c r="BF1130"/>
  <c r="BI1129"/>
  <c r="BH1129"/>
  <c r="BG1129"/>
  <c r="BE1129"/>
  <c r="T1129"/>
  <c r="R1129"/>
  <c r="P1129"/>
  <c r="BK1129"/>
  <c r="J1129"/>
  <c r="BF1129"/>
  <c r="BI1128"/>
  <c r="BH1128"/>
  <c r="BG1128"/>
  <c r="BE1128"/>
  <c r="T1128"/>
  <c r="R1128"/>
  <c r="P1128"/>
  <c r="BK1128"/>
  <c r="J1128"/>
  <c r="BF1128"/>
  <c r="BI1127"/>
  <c r="BH1127"/>
  <c r="BG1127"/>
  <c r="BE1127"/>
  <c r="T1127"/>
  <c r="R1127"/>
  <c r="P1127"/>
  <c r="BK1127"/>
  <c r="J1127"/>
  <c r="BF1127"/>
  <c r="BI1126"/>
  <c r="BH1126"/>
  <c r="BG1126"/>
  <c r="BE1126"/>
  <c r="T1126"/>
  <c r="R1126"/>
  <c r="P1126"/>
  <c r="BK1126"/>
  <c r="J1126"/>
  <c r="BF1126"/>
  <c r="BI1125"/>
  <c r="BH1125"/>
  <c r="BG1125"/>
  <c r="BE1125"/>
  <c r="T1125"/>
  <c r="R1125"/>
  <c r="P1125"/>
  <c r="BK1125"/>
  <c r="J1125"/>
  <c r="BF1125"/>
  <c r="BI1124"/>
  <c r="BH1124"/>
  <c r="BG1124"/>
  <c r="BE1124"/>
  <c r="T1124"/>
  <c r="R1124"/>
  <c r="P1124"/>
  <c r="BK1124"/>
  <c r="J1124"/>
  <c r="BF1124"/>
  <c r="BI1123"/>
  <c r="BH1123"/>
  <c r="BG1123"/>
  <c r="BE1123"/>
  <c r="T1123"/>
  <c r="R1123"/>
  <c r="P1123"/>
  <c r="BK1123"/>
  <c r="J1123"/>
  <c r="BF1123"/>
  <c r="BI1122"/>
  <c r="BH1122"/>
  <c r="BG1122"/>
  <c r="BE1122"/>
  <c r="T1122"/>
  <c r="R1122"/>
  <c r="P1122"/>
  <c r="BK1122"/>
  <c r="J1122"/>
  <c r="BF1122"/>
  <c r="BI1121"/>
  <c r="BH1121"/>
  <c r="BG1121"/>
  <c r="BE1121"/>
  <c r="T1121"/>
  <c r="R1121"/>
  <c r="P1121"/>
  <c r="BK1121"/>
  <c r="J1121"/>
  <c r="BF1121"/>
  <c r="BI1120"/>
  <c r="BH1120"/>
  <c r="BG1120"/>
  <c r="BE1120"/>
  <c r="T1120"/>
  <c r="R1120"/>
  <c r="P1120"/>
  <c r="BK1120"/>
  <c r="J1120"/>
  <c r="BF1120"/>
  <c r="BI1119"/>
  <c r="BH1119"/>
  <c r="BG1119"/>
  <c r="BE1119"/>
  <c r="T1119"/>
  <c r="R1119"/>
  <c r="P1119"/>
  <c r="BK1119"/>
  <c r="J1119"/>
  <c r="BF1119"/>
  <c r="BI1118"/>
  <c r="BH1118"/>
  <c r="BG1118"/>
  <c r="BE1118"/>
  <c r="T1118"/>
  <c r="R1118"/>
  <c r="P1118"/>
  <c r="BK1118"/>
  <c r="J1118"/>
  <c r="BF1118"/>
  <c r="BI1117"/>
  <c r="BH1117"/>
  <c r="BG1117"/>
  <c r="BE1117"/>
  <c r="T1117"/>
  <c r="R1117"/>
  <c r="P1117"/>
  <c r="BK1117"/>
  <c r="J1117"/>
  <c r="BF1117"/>
  <c r="BI1116"/>
  <c r="BH1116"/>
  <c r="BG1116"/>
  <c r="BE1116"/>
  <c r="T1116"/>
  <c r="R1116"/>
  <c r="P1116"/>
  <c r="BK1116"/>
  <c r="J1116"/>
  <c r="BF1116"/>
  <c r="BI1115"/>
  <c r="BH1115"/>
  <c r="BG1115"/>
  <c r="BE1115"/>
  <c r="T1115"/>
  <c r="R1115"/>
  <c r="P1115"/>
  <c r="BK1115"/>
  <c r="J1115"/>
  <c r="BF1115"/>
  <c r="BI1114"/>
  <c r="BH1114"/>
  <c r="BG1114"/>
  <c r="BE1114"/>
  <c r="T1114"/>
  <c r="R1114"/>
  <c r="P1114"/>
  <c r="BK1114"/>
  <c r="J1114"/>
  <c r="BF1114"/>
  <c r="BI1113"/>
  <c r="BH1113"/>
  <c r="BG1113"/>
  <c r="BE1113"/>
  <c r="T1113"/>
  <c r="R1113"/>
  <c r="P1113"/>
  <c r="BK1113"/>
  <c r="J1113"/>
  <c r="BF1113"/>
  <c r="BI1112"/>
  <c r="BH1112"/>
  <c r="BG1112"/>
  <c r="BE1112"/>
  <c r="T1112"/>
  <c r="R1112"/>
  <c r="P1112"/>
  <c r="BK1112"/>
  <c r="J1112"/>
  <c r="BF1112"/>
  <c r="BI1111"/>
  <c r="BH1111"/>
  <c r="BG1111"/>
  <c r="BE1111"/>
  <c r="T1111"/>
  <c r="R1111"/>
  <c r="P1111"/>
  <c r="BK1111"/>
  <c r="J1111"/>
  <c r="BF1111"/>
  <c r="BI1110"/>
  <c r="BH1110"/>
  <c r="BG1110"/>
  <c r="BE1110"/>
  <c r="T1110"/>
  <c r="R1110"/>
  <c r="P1110"/>
  <c r="BK1110"/>
  <c r="J1110"/>
  <c r="BF1110"/>
  <c r="BI1109"/>
  <c r="BH1109"/>
  <c r="BG1109"/>
  <c r="BE1109"/>
  <c r="T1109"/>
  <c r="R1109"/>
  <c r="P1109"/>
  <c r="BK1109"/>
  <c r="J1109"/>
  <c r="BF1109"/>
  <c r="BI1108"/>
  <c r="BH1108"/>
  <c r="BG1108"/>
  <c r="BE1108"/>
  <c r="T1108"/>
  <c r="R1108"/>
  <c r="P1108"/>
  <c r="BK1108"/>
  <c r="J1108"/>
  <c r="BF1108"/>
  <c r="BI1107"/>
  <c r="BH1107"/>
  <c r="BG1107"/>
  <c r="BE1107"/>
  <c r="T1107"/>
  <c r="R1107"/>
  <c r="P1107"/>
  <c r="BK1107"/>
  <c r="J1107"/>
  <c r="BF1107"/>
  <c r="BI1106"/>
  <c r="BH1106"/>
  <c r="BG1106"/>
  <c r="BE1106"/>
  <c r="T1106"/>
  <c r="R1106"/>
  <c r="P1106"/>
  <c r="BK1106"/>
  <c r="J1106"/>
  <c r="BF1106"/>
  <c r="BI1105"/>
  <c r="BH1105"/>
  <c r="BG1105"/>
  <c r="BE1105"/>
  <c r="T1105"/>
  <c r="R1105"/>
  <c r="P1105"/>
  <c r="BK1105"/>
  <c r="J1105"/>
  <c r="BF1105"/>
  <c r="BI1104"/>
  <c r="BH1104"/>
  <c r="BG1104"/>
  <c r="BE1104"/>
  <c r="T1104"/>
  <c r="R1104"/>
  <c r="P1104"/>
  <c r="BK1104"/>
  <c r="J1104"/>
  <c r="BF1104"/>
  <c r="BI1103"/>
  <c r="BH1103"/>
  <c r="BG1103"/>
  <c r="BE1103"/>
  <c r="T1103"/>
  <c r="R1103"/>
  <c r="P1103"/>
  <c r="BK1103"/>
  <c r="J1103"/>
  <c r="BF1103"/>
  <c r="BI1102"/>
  <c r="BH1102"/>
  <c r="BG1102"/>
  <c r="BE1102"/>
  <c r="T1102"/>
  <c r="R1102"/>
  <c r="P1102"/>
  <c r="BK1102"/>
  <c r="J1102"/>
  <c r="BF1102"/>
  <c r="BI1101"/>
  <c r="BH1101"/>
  <c r="BG1101"/>
  <c r="BE1101"/>
  <c r="T1101"/>
  <c r="R1101"/>
  <c r="P1101"/>
  <c r="BK1101"/>
  <c r="J1101"/>
  <c r="BF1101"/>
  <c r="BI1100"/>
  <c r="BH1100"/>
  <c r="BG1100"/>
  <c r="BE1100"/>
  <c r="T1100"/>
  <c r="R1100"/>
  <c r="P1100"/>
  <c r="BK1100"/>
  <c r="J1100"/>
  <c r="BF1100"/>
  <c r="BI1099"/>
  <c r="BH1099"/>
  <c r="BG1099"/>
  <c r="BE1099"/>
  <c r="T1099"/>
  <c r="R1099"/>
  <c r="P1099"/>
  <c r="BK1099"/>
  <c r="J1099"/>
  <c r="BF1099"/>
  <c r="BI1098"/>
  <c r="BH1098"/>
  <c r="BG1098"/>
  <c r="BE1098"/>
  <c r="T1098"/>
  <c r="R1098"/>
  <c r="P1098"/>
  <c r="BK1098"/>
  <c r="J1098"/>
  <c r="BF1098"/>
  <c r="BI1097"/>
  <c r="BH1097"/>
  <c r="BG1097"/>
  <c r="BE1097"/>
  <c r="T1097"/>
  <c r="R1097"/>
  <c r="P1097"/>
  <c r="BK1097"/>
  <c r="J1097"/>
  <c r="BF1097"/>
  <c r="BI1096"/>
  <c r="BH1096"/>
  <c r="BG1096"/>
  <c r="BE1096"/>
  <c r="T1096"/>
  <c r="R1096"/>
  <c r="P1096"/>
  <c r="BK1096"/>
  <c r="J1096"/>
  <c r="BF1096"/>
  <c r="BI1095"/>
  <c r="BH1095"/>
  <c r="BG1095"/>
  <c r="BE1095"/>
  <c r="T1095"/>
  <c r="R1095"/>
  <c r="P1095"/>
  <c r="BK1095"/>
  <c r="J1095"/>
  <c r="BF1095"/>
  <c r="BI1094"/>
  <c r="BH1094"/>
  <c r="BG1094"/>
  <c r="BE1094"/>
  <c r="T1094"/>
  <c r="R1094"/>
  <c r="P1094"/>
  <c r="BK1094"/>
  <c r="J1094"/>
  <c r="BF1094"/>
  <c r="BI1093"/>
  <c r="BH1093"/>
  <c r="BG1093"/>
  <c r="BE1093"/>
  <c r="T1093"/>
  <c r="R1093"/>
  <c r="P1093"/>
  <c r="BK1093"/>
  <c r="J1093"/>
  <c r="BF1093"/>
  <c r="BI1092"/>
  <c r="BH1092"/>
  <c r="BG1092"/>
  <c r="BE1092"/>
  <c r="T1092"/>
  <c r="R1092"/>
  <c r="P1092"/>
  <c r="BK1092"/>
  <c r="J1092"/>
  <c r="BF1092"/>
  <c r="BI1091"/>
  <c r="BH1091"/>
  <c r="BG1091"/>
  <c r="BE1091"/>
  <c r="T1091"/>
  <c r="R1091"/>
  <c r="P1091"/>
  <c r="BK1091"/>
  <c r="J1091"/>
  <c r="BF1091"/>
  <c r="BI1090"/>
  <c r="BH1090"/>
  <c r="BG1090"/>
  <c r="BE1090"/>
  <c r="T1090"/>
  <c r="R1090"/>
  <c r="P1090"/>
  <c r="BK1090"/>
  <c r="J1090"/>
  <c r="BF1090"/>
  <c r="BI1089"/>
  <c r="BH1089"/>
  <c r="BG1089"/>
  <c r="BE1089"/>
  <c r="T1089"/>
  <c r="R1089"/>
  <c r="P1089"/>
  <c r="BK1089"/>
  <c r="J1089"/>
  <c r="BF1089"/>
  <c r="BI1088"/>
  <c r="BH1088"/>
  <c r="BG1088"/>
  <c r="BE1088"/>
  <c r="T1088"/>
  <c r="R1088"/>
  <c r="P1088"/>
  <c r="BK1088"/>
  <c r="J1088"/>
  <c r="BF1088"/>
  <c r="BI1087"/>
  <c r="BH1087"/>
  <c r="BG1087"/>
  <c r="BE1087"/>
  <c r="T1087"/>
  <c r="R1087"/>
  <c r="P1087"/>
  <c r="BK1087"/>
  <c r="J1087"/>
  <c r="BF1087"/>
  <c r="BI1086"/>
  <c r="BH1086"/>
  <c r="BG1086"/>
  <c r="BE1086"/>
  <c r="T1086"/>
  <c r="R1086"/>
  <c r="P1086"/>
  <c r="BK1086"/>
  <c r="J1086"/>
  <c r="BF1086"/>
  <c r="BI1085"/>
  <c r="BH1085"/>
  <c r="BG1085"/>
  <c r="BE1085"/>
  <c r="T1085"/>
  <c r="R1085"/>
  <c r="P1085"/>
  <c r="BK1085"/>
  <c r="J1085"/>
  <c r="BF1085"/>
  <c r="BI1084"/>
  <c r="BH1084"/>
  <c r="BG1084"/>
  <c r="BE1084"/>
  <c r="T1084"/>
  <c r="R1084"/>
  <c r="P1084"/>
  <c r="BK1084"/>
  <c r="J1084"/>
  <c r="BF1084"/>
  <c r="BI1083"/>
  <c r="BH1083"/>
  <c r="BG1083"/>
  <c r="BE1083"/>
  <c r="T1083"/>
  <c r="R1083"/>
  <c r="P1083"/>
  <c r="BK1083"/>
  <c r="J1083"/>
  <c r="BF1083"/>
  <c r="BI1082"/>
  <c r="BH1082"/>
  <c r="BG1082"/>
  <c r="BE1082"/>
  <c r="T1082"/>
  <c r="R1082"/>
  <c r="P1082"/>
  <c r="BK1082"/>
  <c r="J1082"/>
  <c r="BF1082"/>
  <c r="BI1081"/>
  <c r="BH1081"/>
  <c r="BG1081"/>
  <c r="BE1081"/>
  <c r="T1081"/>
  <c r="R1081"/>
  <c r="P1081"/>
  <c r="BK1081"/>
  <c r="J1081"/>
  <c r="BF1081"/>
  <c r="BI1080"/>
  <c r="BH1080"/>
  <c r="BG1080"/>
  <c r="BE1080"/>
  <c r="T1080"/>
  <c r="R1080"/>
  <c r="P1080"/>
  <c r="BK1080"/>
  <c r="J1080"/>
  <c r="BF1080"/>
  <c r="BI1079"/>
  <c r="BH1079"/>
  <c r="BG1079"/>
  <c r="BE1079"/>
  <c r="T1079"/>
  <c r="R1079"/>
  <c r="P1079"/>
  <c r="BK1079"/>
  <c r="J1079"/>
  <c r="BF1079"/>
  <c r="BI1078"/>
  <c r="BH1078"/>
  <c r="BG1078"/>
  <c r="BE1078"/>
  <c r="T1078"/>
  <c r="R1078"/>
  <c r="P1078"/>
  <c r="BK1078"/>
  <c r="J1078"/>
  <c r="BF1078"/>
  <c r="BI1077"/>
  <c r="BH1077"/>
  <c r="BG1077"/>
  <c r="BE1077"/>
  <c r="T1077"/>
  <c r="R1077"/>
  <c r="P1077"/>
  <c r="BK1077"/>
  <c r="J1077"/>
  <c r="BF1077"/>
  <c r="BI1076"/>
  <c r="BH1076"/>
  <c r="BG1076"/>
  <c r="BE1076"/>
  <c r="T1076"/>
  <c r="R1076"/>
  <c r="P1076"/>
  <c r="BK1076"/>
  <c r="J1076"/>
  <c r="BF1076"/>
  <c r="BI1075"/>
  <c r="BH1075"/>
  <c r="BG1075"/>
  <c r="BE1075"/>
  <c r="T1075"/>
  <c r="R1075"/>
  <c r="P1075"/>
  <c r="BK1075"/>
  <c r="J1075"/>
  <c r="BF1075"/>
  <c r="BI1074"/>
  <c r="BH1074"/>
  <c r="BG1074"/>
  <c r="BE1074"/>
  <c r="T1074"/>
  <c r="R1074"/>
  <c r="P1074"/>
  <c r="BK1074"/>
  <c r="J1074"/>
  <c r="BF1074"/>
  <c r="BI1073"/>
  <c r="BH1073"/>
  <c r="BG1073"/>
  <c r="BE1073"/>
  <c r="T1073"/>
  <c r="R1073"/>
  <c r="P1073"/>
  <c r="BK1073"/>
  <c r="J1073"/>
  <c r="BF1073"/>
  <c r="BI1072"/>
  <c r="BH1072"/>
  <c r="BG1072"/>
  <c r="BE1072"/>
  <c r="T1072"/>
  <c r="R1072"/>
  <c r="P1072"/>
  <c r="BK1072"/>
  <c r="J1072"/>
  <c r="BF1072"/>
  <c r="BI1071"/>
  <c r="BH1071"/>
  <c r="BG1071"/>
  <c r="BE1071"/>
  <c r="T1071"/>
  <c r="R1071"/>
  <c r="P1071"/>
  <c r="BK1071"/>
  <c r="J1071"/>
  <c r="BF1071"/>
  <c r="BI1070"/>
  <c r="BH1070"/>
  <c r="BG1070"/>
  <c r="BE1070"/>
  <c r="T1070"/>
  <c r="R1070"/>
  <c r="P1070"/>
  <c r="BK1070"/>
  <c r="J1070"/>
  <c r="BF1070"/>
  <c r="BI1069"/>
  <c r="BH1069"/>
  <c r="BG1069"/>
  <c r="BE1069"/>
  <c r="T1069"/>
  <c r="R1069"/>
  <c r="P1069"/>
  <c r="BK1069"/>
  <c r="J1069"/>
  <c r="BF1069"/>
  <c r="BI1068"/>
  <c r="BH1068"/>
  <c r="BG1068"/>
  <c r="BE1068"/>
  <c r="T1068"/>
  <c r="R1068"/>
  <c r="P1068"/>
  <c r="BK1068"/>
  <c r="J1068"/>
  <c r="BF1068"/>
  <c r="BI1067"/>
  <c r="BH1067"/>
  <c r="BG1067"/>
  <c r="BE1067"/>
  <c r="T1067"/>
  <c r="R1067"/>
  <c r="P1067"/>
  <c r="BK1067"/>
  <c r="J1067"/>
  <c r="BF1067"/>
  <c r="BI1066"/>
  <c r="BH1066"/>
  <c r="BG1066"/>
  <c r="BE1066"/>
  <c r="T1066"/>
  <c r="R1066"/>
  <c r="P1066"/>
  <c r="BK1066"/>
  <c r="J1066"/>
  <c r="BF1066"/>
  <c r="BI1065"/>
  <c r="BH1065"/>
  <c r="BG1065"/>
  <c r="BE1065"/>
  <c r="T1065"/>
  <c r="R1065"/>
  <c r="P1065"/>
  <c r="BK1065"/>
  <c r="J1065"/>
  <c r="BF1065"/>
  <c r="BI1064"/>
  <c r="BH1064"/>
  <c r="BG1064"/>
  <c r="BE1064"/>
  <c r="T1064"/>
  <c r="R1064"/>
  <c r="P1064"/>
  <c r="BK1064"/>
  <c r="J1064"/>
  <c r="BF1064"/>
  <c r="BI1063"/>
  <c r="BH1063"/>
  <c r="BG1063"/>
  <c r="BE1063"/>
  <c r="T1063"/>
  <c r="R1063"/>
  <c r="P1063"/>
  <c r="BK1063"/>
  <c r="J1063"/>
  <c r="BF1063"/>
  <c r="BI1062"/>
  <c r="BH1062"/>
  <c r="BG1062"/>
  <c r="BE1062"/>
  <c r="T1062"/>
  <c r="R1062"/>
  <c r="P1062"/>
  <c r="BK1062"/>
  <c r="J1062"/>
  <c r="BF1062"/>
  <c r="BI1061"/>
  <c r="BH1061"/>
  <c r="BG1061"/>
  <c r="BE1061"/>
  <c r="T1061"/>
  <c r="R1061"/>
  <c r="P1061"/>
  <c r="BK1061"/>
  <c r="J1061"/>
  <c r="BF1061"/>
  <c r="BI1060"/>
  <c r="BH1060"/>
  <c r="BG1060"/>
  <c r="BE1060"/>
  <c r="T1060"/>
  <c r="R1060"/>
  <c r="P1060"/>
  <c r="BK1060"/>
  <c r="J1060"/>
  <c r="BF1060"/>
  <c r="BI1059"/>
  <c r="BH1059"/>
  <c r="BG1059"/>
  <c r="BE1059"/>
  <c r="T1059"/>
  <c r="R1059"/>
  <c r="P1059"/>
  <c r="BK1059"/>
  <c r="J1059"/>
  <c r="BF1059"/>
  <c r="BI1058"/>
  <c r="BH1058"/>
  <c r="BG1058"/>
  <c r="BE1058"/>
  <c r="T1058"/>
  <c r="T1057"/>
  <c r="R1058"/>
  <c r="R1057"/>
  <c r="P1058"/>
  <c r="P1057"/>
  <c r="BK1058"/>
  <c r="BK1057"/>
  <c r="J1057"/>
  <c r="J1058"/>
  <c r="BF1058"/>
  <c r="J120"/>
  <c r="BI1056"/>
  <c r="BH1056"/>
  <c r="BG1056"/>
  <c r="BE1056"/>
  <c r="T1056"/>
  <c r="R1056"/>
  <c r="P1056"/>
  <c r="BK1056"/>
  <c r="J1056"/>
  <c r="BF1056"/>
  <c r="BI1052"/>
  <c r="BH1052"/>
  <c r="BG1052"/>
  <c r="BE1052"/>
  <c r="T1052"/>
  <c r="R1052"/>
  <c r="P1052"/>
  <c r="BK1052"/>
  <c r="J1052"/>
  <c r="BF1052"/>
  <c r="BI1048"/>
  <c r="BH1048"/>
  <c r="BG1048"/>
  <c r="BE1048"/>
  <c r="T1048"/>
  <c r="R1048"/>
  <c r="P1048"/>
  <c r="BK1048"/>
  <c r="J1048"/>
  <c r="BF1048"/>
  <c r="BI1046"/>
  <c r="BH1046"/>
  <c r="BG1046"/>
  <c r="BE1046"/>
  <c r="T1046"/>
  <c r="R1046"/>
  <c r="P1046"/>
  <c r="BK1046"/>
  <c r="J1046"/>
  <c r="BF1046"/>
  <c r="BI1044"/>
  <c r="BH1044"/>
  <c r="BG1044"/>
  <c r="BE1044"/>
  <c r="T1044"/>
  <c r="R1044"/>
  <c r="P1044"/>
  <c r="BK1044"/>
  <c r="J1044"/>
  <c r="BF1044"/>
  <c r="BI1042"/>
  <c r="BH1042"/>
  <c r="BG1042"/>
  <c r="BE1042"/>
  <c r="T1042"/>
  <c r="R1042"/>
  <c r="P1042"/>
  <c r="BK1042"/>
  <c r="J1042"/>
  <c r="BF1042"/>
  <c r="BI1035"/>
  <c r="BH1035"/>
  <c r="BG1035"/>
  <c r="BE1035"/>
  <c r="T1035"/>
  <c r="R1035"/>
  <c r="P1035"/>
  <c r="BK1035"/>
  <c r="J1035"/>
  <c r="BF1035"/>
  <c r="BI1033"/>
  <c r="BH1033"/>
  <c r="BG1033"/>
  <c r="BE1033"/>
  <c r="T1033"/>
  <c r="R1033"/>
  <c r="P1033"/>
  <c r="BK1033"/>
  <c r="J1033"/>
  <c r="BF1033"/>
  <c r="BI1029"/>
  <c r="BH1029"/>
  <c r="BG1029"/>
  <c r="BE1029"/>
  <c r="T1029"/>
  <c r="R1029"/>
  <c r="P1029"/>
  <c r="BK1029"/>
  <c r="J1029"/>
  <c r="BF1029"/>
  <c r="BI1025"/>
  <c r="BH1025"/>
  <c r="BG1025"/>
  <c r="BE1025"/>
  <c r="T1025"/>
  <c r="R1025"/>
  <c r="P1025"/>
  <c r="BK1025"/>
  <c r="J1025"/>
  <c r="BF1025"/>
  <c r="BI1023"/>
  <c r="BH1023"/>
  <c r="BG1023"/>
  <c r="BE1023"/>
  <c r="T1023"/>
  <c r="R1023"/>
  <c r="P1023"/>
  <c r="BK1023"/>
  <c r="J1023"/>
  <c r="BF1023"/>
  <c r="BI1018"/>
  <c r="BH1018"/>
  <c r="BG1018"/>
  <c r="BE1018"/>
  <c r="T1018"/>
  <c r="R1018"/>
  <c r="P1018"/>
  <c r="BK1018"/>
  <c r="J1018"/>
  <c r="BF1018"/>
  <c r="BI1016"/>
  <c r="BH1016"/>
  <c r="BG1016"/>
  <c r="BE1016"/>
  <c r="T1016"/>
  <c r="R1016"/>
  <c r="P1016"/>
  <c r="BK1016"/>
  <c r="J1016"/>
  <c r="BF1016"/>
  <c r="BI1014"/>
  <c r="BH1014"/>
  <c r="BG1014"/>
  <c r="BE1014"/>
  <c r="T1014"/>
  <c r="R1014"/>
  <c r="P1014"/>
  <c r="BK1014"/>
  <c r="J1014"/>
  <c r="BF1014"/>
  <c r="BI1009"/>
  <c r="BH1009"/>
  <c r="BG1009"/>
  <c r="BE1009"/>
  <c r="T1009"/>
  <c r="R1009"/>
  <c r="P1009"/>
  <c r="BK1009"/>
  <c r="J1009"/>
  <c r="BF1009"/>
  <c r="BI1004"/>
  <c r="BH1004"/>
  <c r="BG1004"/>
  <c r="BE1004"/>
  <c r="T1004"/>
  <c r="R1004"/>
  <c r="P1004"/>
  <c r="BK1004"/>
  <c r="J1004"/>
  <c r="BF1004"/>
  <c r="BI1000"/>
  <c r="BH1000"/>
  <c r="BG1000"/>
  <c r="BE1000"/>
  <c r="T1000"/>
  <c r="R1000"/>
  <c r="P1000"/>
  <c r="BK1000"/>
  <c r="J1000"/>
  <c r="BF1000"/>
  <c r="BI998"/>
  <c r="BH998"/>
  <c r="BG998"/>
  <c r="BE998"/>
  <c r="T998"/>
  <c r="R998"/>
  <c r="P998"/>
  <c r="BK998"/>
  <c r="J998"/>
  <c r="BF998"/>
  <c r="BI993"/>
  <c r="BH993"/>
  <c r="BG993"/>
  <c r="BE993"/>
  <c r="T993"/>
  <c r="R993"/>
  <c r="P993"/>
  <c r="BK993"/>
  <c r="J993"/>
  <c r="BF993"/>
  <c r="BI991"/>
  <c r="BH991"/>
  <c r="BG991"/>
  <c r="BE991"/>
  <c r="T991"/>
  <c r="R991"/>
  <c r="P991"/>
  <c r="BK991"/>
  <c r="J991"/>
  <c r="BF991"/>
  <c r="BI989"/>
  <c r="BH989"/>
  <c r="BG989"/>
  <c r="BE989"/>
  <c r="T989"/>
  <c r="R989"/>
  <c r="P989"/>
  <c r="BK989"/>
  <c r="J989"/>
  <c r="BF989"/>
  <c r="BI987"/>
  <c r="BH987"/>
  <c r="BG987"/>
  <c r="BE987"/>
  <c r="T987"/>
  <c r="R987"/>
  <c r="P987"/>
  <c r="BK987"/>
  <c r="J987"/>
  <c r="BF987"/>
  <c r="BI982"/>
  <c r="BH982"/>
  <c r="BG982"/>
  <c r="BE982"/>
  <c r="T982"/>
  <c r="R982"/>
  <c r="P982"/>
  <c r="BK982"/>
  <c r="J982"/>
  <c r="BF982"/>
  <c r="BI977"/>
  <c r="BH977"/>
  <c r="BG977"/>
  <c r="BE977"/>
  <c r="T977"/>
  <c r="T976"/>
  <c r="R977"/>
  <c r="R976"/>
  <c r="P977"/>
  <c r="P976"/>
  <c r="BK977"/>
  <c r="BK976"/>
  <c r="J976"/>
  <c r="J977"/>
  <c r="BF977"/>
  <c r="J119"/>
  <c r="BI975"/>
  <c r="BH975"/>
  <c r="BG975"/>
  <c r="BE975"/>
  <c r="T975"/>
  <c r="R975"/>
  <c r="P975"/>
  <c r="BK975"/>
  <c r="J975"/>
  <c r="BF975"/>
  <c r="BI973"/>
  <c r="BH973"/>
  <c r="BG973"/>
  <c r="BE973"/>
  <c r="T973"/>
  <c r="R973"/>
  <c r="P973"/>
  <c r="BK973"/>
  <c r="J973"/>
  <c r="BF973"/>
  <c r="BI968"/>
  <c r="BH968"/>
  <c r="BG968"/>
  <c r="BE968"/>
  <c r="T968"/>
  <c r="R968"/>
  <c r="P968"/>
  <c r="BK968"/>
  <c r="J968"/>
  <c r="BF968"/>
  <c r="BI964"/>
  <c r="BH964"/>
  <c r="BG964"/>
  <c r="BE964"/>
  <c r="T964"/>
  <c r="R964"/>
  <c r="P964"/>
  <c r="BK964"/>
  <c r="J964"/>
  <c r="BF964"/>
  <c r="BI959"/>
  <c r="BH959"/>
  <c r="BG959"/>
  <c r="BE959"/>
  <c r="T959"/>
  <c r="T958"/>
  <c r="R959"/>
  <c r="R958"/>
  <c r="P959"/>
  <c r="P958"/>
  <c r="BK959"/>
  <c r="BK958"/>
  <c r="J958"/>
  <c r="J959"/>
  <c r="BF959"/>
  <c r="J118"/>
  <c r="BI957"/>
  <c r="BH957"/>
  <c r="BG957"/>
  <c r="BE957"/>
  <c r="T957"/>
  <c r="T956"/>
  <c r="R957"/>
  <c r="R956"/>
  <c r="P957"/>
  <c r="P956"/>
  <c r="BK957"/>
  <c r="BK956"/>
  <c r="J956"/>
  <c r="J957"/>
  <c r="BF957"/>
  <c r="J117"/>
  <c r="BI955"/>
  <c r="BH955"/>
  <c r="BG955"/>
  <c r="BE955"/>
  <c r="T955"/>
  <c r="R955"/>
  <c r="P955"/>
  <c r="BK955"/>
  <c r="J955"/>
  <c r="BF955"/>
  <c r="BI954"/>
  <c r="BH954"/>
  <c r="BG954"/>
  <c r="BE954"/>
  <c r="T954"/>
  <c r="R954"/>
  <c r="P954"/>
  <c r="BK954"/>
  <c r="J954"/>
  <c r="BF954"/>
  <c r="BI953"/>
  <c r="BH953"/>
  <c r="BG953"/>
  <c r="BE953"/>
  <c r="T953"/>
  <c r="R953"/>
  <c r="P953"/>
  <c r="BK953"/>
  <c r="J953"/>
  <c r="BF953"/>
  <c r="BI952"/>
  <c r="BH952"/>
  <c r="BG952"/>
  <c r="BE952"/>
  <c r="T952"/>
  <c r="R952"/>
  <c r="P952"/>
  <c r="BK952"/>
  <c r="J952"/>
  <c r="BF952"/>
  <c r="BI951"/>
  <c r="BH951"/>
  <c r="BG951"/>
  <c r="BE951"/>
  <c r="T951"/>
  <c r="R951"/>
  <c r="P951"/>
  <c r="BK951"/>
  <c r="J951"/>
  <c r="BF951"/>
  <c r="BI950"/>
  <c r="BH950"/>
  <c r="BG950"/>
  <c r="BE950"/>
  <c r="T950"/>
  <c r="R950"/>
  <c r="P950"/>
  <c r="BK950"/>
  <c r="J950"/>
  <c r="BF950"/>
  <c r="BI949"/>
  <c r="BH949"/>
  <c r="BG949"/>
  <c r="BE949"/>
  <c r="T949"/>
  <c r="R949"/>
  <c r="P949"/>
  <c r="BK949"/>
  <c r="J949"/>
  <c r="BF949"/>
  <c r="BI948"/>
  <c r="BH948"/>
  <c r="BG948"/>
  <c r="BE948"/>
  <c r="T948"/>
  <c r="R948"/>
  <c r="P948"/>
  <c r="BK948"/>
  <c r="J948"/>
  <c r="BF948"/>
  <c r="BI947"/>
  <c r="BH947"/>
  <c r="BG947"/>
  <c r="BE947"/>
  <c r="T947"/>
  <c r="R947"/>
  <c r="P947"/>
  <c r="BK947"/>
  <c r="J947"/>
  <c r="BF947"/>
  <c r="BI946"/>
  <c r="BH946"/>
  <c r="BG946"/>
  <c r="BE946"/>
  <c r="T946"/>
  <c r="R946"/>
  <c r="P946"/>
  <c r="BK946"/>
  <c r="J946"/>
  <c r="BF946"/>
  <c r="BI945"/>
  <c r="BH945"/>
  <c r="BG945"/>
  <c r="BE945"/>
  <c r="T945"/>
  <c r="R945"/>
  <c r="P945"/>
  <c r="BK945"/>
  <c r="J945"/>
  <c r="BF945"/>
  <c r="BI944"/>
  <c r="BH944"/>
  <c r="BG944"/>
  <c r="BE944"/>
  <c r="T944"/>
  <c r="R944"/>
  <c r="P944"/>
  <c r="BK944"/>
  <c r="J944"/>
  <c r="BF944"/>
  <c r="BI943"/>
  <c r="BH943"/>
  <c r="BG943"/>
  <c r="BE943"/>
  <c r="T943"/>
  <c r="R943"/>
  <c r="P943"/>
  <c r="BK943"/>
  <c r="J943"/>
  <c r="BF943"/>
  <c r="BI942"/>
  <c r="BH942"/>
  <c r="BG942"/>
  <c r="BE942"/>
  <c r="T942"/>
  <c r="R942"/>
  <c r="P942"/>
  <c r="BK942"/>
  <c r="J942"/>
  <c r="BF942"/>
  <c r="BI941"/>
  <c r="BH941"/>
  <c r="BG941"/>
  <c r="BE941"/>
  <c r="T941"/>
  <c r="R941"/>
  <c r="P941"/>
  <c r="BK941"/>
  <c r="J941"/>
  <c r="BF941"/>
  <c r="BI940"/>
  <c r="BH940"/>
  <c r="BG940"/>
  <c r="BE940"/>
  <c r="T940"/>
  <c r="R940"/>
  <c r="P940"/>
  <c r="BK940"/>
  <c r="J940"/>
  <c r="BF940"/>
  <c r="BI939"/>
  <c r="BH939"/>
  <c r="BG939"/>
  <c r="BE939"/>
  <c r="T939"/>
  <c r="R939"/>
  <c r="P939"/>
  <c r="BK939"/>
  <c r="J939"/>
  <c r="BF939"/>
  <c r="BI938"/>
  <c r="BH938"/>
  <c r="BG938"/>
  <c r="BE938"/>
  <c r="T938"/>
  <c r="R938"/>
  <c r="P938"/>
  <c r="BK938"/>
  <c r="J938"/>
  <c r="BF938"/>
  <c r="BI937"/>
  <c r="BH937"/>
  <c r="BG937"/>
  <c r="BE937"/>
  <c r="T937"/>
  <c r="R937"/>
  <c r="P937"/>
  <c r="BK937"/>
  <c r="J937"/>
  <c r="BF937"/>
  <c r="BI936"/>
  <c r="BH936"/>
  <c r="BG936"/>
  <c r="BE936"/>
  <c r="T936"/>
  <c r="R936"/>
  <c r="P936"/>
  <c r="BK936"/>
  <c r="J936"/>
  <c r="BF936"/>
  <c r="BI935"/>
  <c r="BH935"/>
  <c r="BG935"/>
  <c r="BE935"/>
  <c r="T935"/>
  <c r="R935"/>
  <c r="P935"/>
  <c r="BK935"/>
  <c r="J935"/>
  <c r="BF935"/>
  <c r="BI934"/>
  <c r="BH934"/>
  <c r="BG934"/>
  <c r="BE934"/>
  <c r="T934"/>
  <c r="R934"/>
  <c r="P934"/>
  <c r="BK934"/>
  <c r="J934"/>
  <c r="BF934"/>
  <c r="BI933"/>
  <c r="BH933"/>
  <c r="BG933"/>
  <c r="BE933"/>
  <c r="T933"/>
  <c r="R933"/>
  <c r="P933"/>
  <c r="BK933"/>
  <c r="J933"/>
  <c r="BF933"/>
  <c r="BI932"/>
  <c r="BH932"/>
  <c r="BG932"/>
  <c r="BE932"/>
  <c r="T932"/>
  <c r="R932"/>
  <c r="P932"/>
  <c r="BK932"/>
  <c r="J932"/>
  <c r="BF932"/>
  <c r="BI931"/>
  <c r="BH931"/>
  <c r="BG931"/>
  <c r="BE931"/>
  <c r="T931"/>
  <c r="R931"/>
  <c r="P931"/>
  <c r="BK931"/>
  <c r="J931"/>
  <c r="BF931"/>
  <c r="BI930"/>
  <c r="BH930"/>
  <c r="BG930"/>
  <c r="BE930"/>
  <c r="T930"/>
  <c r="R930"/>
  <c r="P930"/>
  <c r="BK930"/>
  <c r="J930"/>
  <c r="BF930"/>
  <c r="BI929"/>
  <c r="BH929"/>
  <c r="BG929"/>
  <c r="BE929"/>
  <c r="T929"/>
  <c r="R929"/>
  <c r="P929"/>
  <c r="BK929"/>
  <c r="J929"/>
  <c r="BF929"/>
  <c r="BI928"/>
  <c r="BH928"/>
  <c r="BG928"/>
  <c r="BE928"/>
  <c r="T928"/>
  <c r="R928"/>
  <c r="P928"/>
  <c r="BK928"/>
  <c r="J928"/>
  <c r="BF928"/>
  <c r="BI927"/>
  <c r="BH927"/>
  <c r="BG927"/>
  <c r="BE927"/>
  <c r="T927"/>
  <c r="R927"/>
  <c r="P927"/>
  <c r="BK927"/>
  <c r="J927"/>
  <c r="BF927"/>
  <c r="BI926"/>
  <c r="BH926"/>
  <c r="BG926"/>
  <c r="BE926"/>
  <c r="T926"/>
  <c r="R926"/>
  <c r="P926"/>
  <c r="BK926"/>
  <c r="J926"/>
  <c r="BF926"/>
  <c r="BI925"/>
  <c r="BH925"/>
  <c r="BG925"/>
  <c r="BE925"/>
  <c r="T925"/>
  <c r="R925"/>
  <c r="P925"/>
  <c r="BK925"/>
  <c r="J925"/>
  <c r="BF925"/>
  <c r="BI924"/>
  <c r="BH924"/>
  <c r="BG924"/>
  <c r="BE924"/>
  <c r="T924"/>
  <c r="R924"/>
  <c r="P924"/>
  <c r="BK924"/>
  <c r="J924"/>
  <c r="BF924"/>
  <c r="BI923"/>
  <c r="BH923"/>
  <c r="BG923"/>
  <c r="BE923"/>
  <c r="T923"/>
  <c r="R923"/>
  <c r="P923"/>
  <c r="BK923"/>
  <c r="J923"/>
  <c r="BF923"/>
  <c r="BI922"/>
  <c r="BH922"/>
  <c r="BG922"/>
  <c r="BE922"/>
  <c r="T922"/>
  <c r="R922"/>
  <c r="P922"/>
  <c r="BK922"/>
  <c r="J922"/>
  <c r="BF922"/>
  <c r="BI921"/>
  <c r="BH921"/>
  <c r="BG921"/>
  <c r="BE921"/>
  <c r="T921"/>
  <c r="R921"/>
  <c r="P921"/>
  <c r="BK921"/>
  <c r="J921"/>
  <c r="BF921"/>
  <c r="BI920"/>
  <c r="BH920"/>
  <c r="BG920"/>
  <c r="BE920"/>
  <c r="T920"/>
  <c r="R920"/>
  <c r="P920"/>
  <c r="BK920"/>
  <c r="J920"/>
  <c r="BF920"/>
  <c r="BI919"/>
  <c r="BH919"/>
  <c r="BG919"/>
  <c r="BE919"/>
  <c r="T919"/>
  <c r="R919"/>
  <c r="P919"/>
  <c r="BK919"/>
  <c r="J919"/>
  <c r="BF919"/>
  <c r="BI918"/>
  <c r="BH918"/>
  <c r="BG918"/>
  <c r="BE918"/>
  <c r="T918"/>
  <c r="R918"/>
  <c r="P918"/>
  <c r="BK918"/>
  <c r="J918"/>
  <c r="BF918"/>
  <c r="BI917"/>
  <c r="BH917"/>
  <c r="BG917"/>
  <c r="BE917"/>
  <c r="T917"/>
  <c r="R917"/>
  <c r="P917"/>
  <c r="BK917"/>
  <c r="J917"/>
  <c r="BF917"/>
  <c r="BI916"/>
  <c r="BH916"/>
  <c r="BG916"/>
  <c r="BE916"/>
  <c r="T916"/>
  <c r="R916"/>
  <c r="P916"/>
  <c r="BK916"/>
  <c r="J916"/>
  <c r="BF916"/>
  <c r="BI915"/>
  <c r="BH915"/>
  <c r="BG915"/>
  <c r="BE915"/>
  <c r="T915"/>
  <c r="R915"/>
  <c r="P915"/>
  <c r="BK915"/>
  <c r="J915"/>
  <c r="BF915"/>
  <c r="BI914"/>
  <c r="BH914"/>
  <c r="BG914"/>
  <c r="BE914"/>
  <c r="T914"/>
  <c r="R914"/>
  <c r="P914"/>
  <c r="BK914"/>
  <c r="J914"/>
  <c r="BF914"/>
  <c r="BI913"/>
  <c r="BH913"/>
  <c r="BG913"/>
  <c r="BE913"/>
  <c r="T913"/>
  <c r="R913"/>
  <c r="P913"/>
  <c r="BK913"/>
  <c r="J913"/>
  <c r="BF913"/>
  <c r="BI912"/>
  <c r="BH912"/>
  <c r="BG912"/>
  <c r="BE912"/>
  <c r="T912"/>
  <c r="R912"/>
  <c r="P912"/>
  <c r="BK912"/>
  <c r="J912"/>
  <c r="BF912"/>
  <c r="BI911"/>
  <c r="BH911"/>
  <c r="BG911"/>
  <c r="BE911"/>
  <c r="T911"/>
  <c r="R911"/>
  <c r="P911"/>
  <c r="BK911"/>
  <c r="J911"/>
  <c r="BF911"/>
  <c r="BI910"/>
  <c r="BH910"/>
  <c r="BG910"/>
  <c r="BE910"/>
  <c r="T910"/>
  <c r="R910"/>
  <c r="P910"/>
  <c r="BK910"/>
  <c r="J910"/>
  <c r="BF910"/>
  <c r="BI909"/>
  <c r="BH909"/>
  <c r="BG909"/>
  <c r="BE909"/>
  <c r="T909"/>
  <c r="R909"/>
  <c r="P909"/>
  <c r="BK909"/>
  <c r="J909"/>
  <c r="BF909"/>
  <c r="BI908"/>
  <c r="BH908"/>
  <c r="BG908"/>
  <c r="BE908"/>
  <c r="T908"/>
  <c r="R908"/>
  <c r="P908"/>
  <c r="BK908"/>
  <c r="J908"/>
  <c r="BF908"/>
  <c r="BI907"/>
  <c r="BH907"/>
  <c r="BG907"/>
  <c r="BE907"/>
  <c r="T907"/>
  <c r="R907"/>
  <c r="P907"/>
  <c r="BK907"/>
  <c r="J907"/>
  <c r="BF907"/>
  <c r="BI906"/>
  <c r="BH906"/>
  <c r="BG906"/>
  <c r="BE906"/>
  <c r="T906"/>
  <c r="R906"/>
  <c r="P906"/>
  <c r="BK906"/>
  <c r="J906"/>
  <c r="BF906"/>
  <c r="BI905"/>
  <c r="BH905"/>
  <c r="BG905"/>
  <c r="BE905"/>
  <c r="T905"/>
  <c r="R905"/>
  <c r="P905"/>
  <c r="BK905"/>
  <c r="J905"/>
  <c r="BF905"/>
  <c r="BI904"/>
  <c r="BH904"/>
  <c r="BG904"/>
  <c r="BE904"/>
  <c r="T904"/>
  <c r="R904"/>
  <c r="P904"/>
  <c r="BK904"/>
  <c r="J904"/>
  <c r="BF904"/>
  <c r="BI903"/>
  <c r="BH903"/>
  <c r="BG903"/>
  <c r="BE903"/>
  <c r="T903"/>
  <c r="R903"/>
  <c r="P903"/>
  <c r="BK903"/>
  <c r="J903"/>
  <c r="BF903"/>
  <c r="BI902"/>
  <c r="BH902"/>
  <c r="BG902"/>
  <c r="BE902"/>
  <c r="T902"/>
  <c r="R902"/>
  <c r="P902"/>
  <c r="BK902"/>
  <c r="J902"/>
  <c r="BF902"/>
  <c r="BI901"/>
  <c r="BH901"/>
  <c r="BG901"/>
  <c r="BE901"/>
  <c r="T901"/>
  <c r="R901"/>
  <c r="P901"/>
  <c r="BK901"/>
  <c r="J901"/>
  <c r="BF901"/>
  <c r="BI900"/>
  <c r="BH900"/>
  <c r="BG900"/>
  <c r="BE900"/>
  <c r="T900"/>
  <c r="R900"/>
  <c r="P900"/>
  <c r="BK900"/>
  <c r="J900"/>
  <c r="BF900"/>
  <c r="BI899"/>
  <c r="BH899"/>
  <c r="BG899"/>
  <c r="BE899"/>
  <c r="T899"/>
  <c r="R899"/>
  <c r="P899"/>
  <c r="BK899"/>
  <c r="J899"/>
  <c r="BF899"/>
  <c r="BI898"/>
  <c r="BH898"/>
  <c r="BG898"/>
  <c r="BE898"/>
  <c r="T898"/>
  <c r="R898"/>
  <c r="P898"/>
  <c r="BK898"/>
  <c r="J898"/>
  <c r="BF898"/>
  <c r="BI897"/>
  <c r="BH897"/>
  <c r="BG897"/>
  <c r="BE897"/>
  <c r="T897"/>
  <c r="R897"/>
  <c r="P897"/>
  <c r="BK897"/>
  <c r="J897"/>
  <c r="BF897"/>
  <c r="BI896"/>
  <c r="BH896"/>
  <c r="BG896"/>
  <c r="BE896"/>
  <c r="T896"/>
  <c r="R896"/>
  <c r="P896"/>
  <c r="BK896"/>
  <c r="J896"/>
  <c r="BF896"/>
  <c r="BI895"/>
  <c r="BH895"/>
  <c r="BG895"/>
  <c r="BE895"/>
  <c r="T895"/>
  <c r="R895"/>
  <c r="P895"/>
  <c r="BK895"/>
  <c r="J895"/>
  <c r="BF895"/>
  <c r="BI894"/>
  <c r="BH894"/>
  <c r="BG894"/>
  <c r="BE894"/>
  <c r="T894"/>
  <c r="R894"/>
  <c r="P894"/>
  <c r="BK894"/>
  <c r="J894"/>
  <c r="BF894"/>
  <c r="BI893"/>
  <c r="BH893"/>
  <c r="BG893"/>
  <c r="BE893"/>
  <c r="T893"/>
  <c r="R893"/>
  <c r="P893"/>
  <c r="BK893"/>
  <c r="J893"/>
  <c r="BF893"/>
  <c r="BI892"/>
  <c r="BH892"/>
  <c r="BG892"/>
  <c r="BE892"/>
  <c r="T892"/>
  <c r="R892"/>
  <c r="P892"/>
  <c r="BK892"/>
  <c r="J892"/>
  <c r="BF892"/>
  <c r="BI891"/>
  <c r="BH891"/>
  <c r="BG891"/>
  <c r="BE891"/>
  <c r="T891"/>
  <c r="R891"/>
  <c r="P891"/>
  <c r="BK891"/>
  <c r="J891"/>
  <c r="BF891"/>
  <c r="BI890"/>
  <c r="BH890"/>
  <c r="BG890"/>
  <c r="BE890"/>
  <c r="T890"/>
  <c r="R890"/>
  <c r="P890"/>
  <c r="BK890"/>
  <c r="J890"/>
  <c r="BF890"/>
  <c r="BI889"/>
  <c r="BH889"/>
  <c r="BG889"/>
  <c r="BE889"/>
  <c r="T889"/>
  <c r="R889"/>
  <c r="P889"/>
  <c r="BK889"/>
  <c r="J889"/>
  <c r="BF889"/>
  <c r="BI888"/>
  <c r="BH888"/>
  <c r="BG888"/>
  <c r="BE888"/>
  <c r="T888"/>
  <c r="R888"/>
  <c r="P888"/>
  <c r="BK888"/>
  <c r="J888"/>
  <c r="BF888"/>
  <c r="BI886"/>
  <c r="BH886"/>
  <c r="BG886"/>
  <c r="BE886"/>
  <c r="T886"/>
  <c r="R886"/>
  <c r="P886"/>
  <c r="BK886"/>
  <c r="J886"/>
  <c r="BF886"/>
  <c r="BI885"/>
  <c r="BH885"/>
  <c r="BG885"/>
  <c r="BE885"/>
  <c r="T885"/>
  <c r="R885"/>
  <c r="P885"/>
  <c r="BK885"/>
  <c r="J885"/>
  <c r="BF885"/>
  <c r="BI884"/>
  <c r="BH884"/>
  <c r="BG884"/>
  <c r="BE884"/>
  <c r="T884"/>
  <c r="R884"/>
  <c r="P884"/>
  <c r="BK884"/>
  <c r="J884"/>
  <c r="BF884"/>
  <c r="BI883"/>
  <c r="BH883"/>
  <c r="BG883"/>
  <c r="BE883"/>
  <c r="T883"/>
  <c r="R883"/>
  <c r="P883"/>
  <c r="BK883"/>
  <c r="J883"/>
  <c r="BF883"/>
  <c r="BI882"/>
  <c r="BH882"/>
  <c r="BG882"/>
  <c r="BE882"/>
  <c r="T882"/>
  <c r="R882"/>
  <c r="P882"/>
  <c r="BK882"/>
  <c r="J882"/>
  <c r="BF882"/>
  <c r="BI881"/>
  <c r="BH881"/>
  <c r="BG881"/>
  <c r="BE881"/>
  <c r="T881"/>
  <c r="R881"/>
  <c r="P881"/>
  <c r="BK881"/>
  <c r="J881"/>
  <c r="BF881"/>
  <c r="BI880"/>
  <c r="BH880"/>
  <c r="BG880"/>
  <c r="BE880"/>
  <c r="T880"/>
  <c r="R880"/>
  <c r="P880"/>
  <c r="BK880"/>
  <c r="J880"/>
  <c r="BF880"/>
  <c r="BI879"/>
  <c r="BH879"/>
  <c r="BG879"/>
  <c r="BE879"/>
  <c r="T879"/>
  <c r="R879"/>
  <c r="P879"/>
  <c r="BK879"/>
  <c r="J879"/>
  <c r="BF879"/>
  <c r="BI878"/>
  <c r="BH878"/>
  <c r="BG878"/>
  <c r="BE878"/>
  <c r="T878"/>
  <c r="R878"/>
  <c r="P878"/>
  <c r="BK878"/>
  <c r="J878"/>
  <c r="BF878"/>
  <c r="BI877"/>
  <c r="BH877"/>
  <c r="BG877"/>
  <c r="BE877"/>
  <c r="T877"/>
  <c r="R877"/>
  <c r="P877"/>
  <c r="BK877"/>
  <c r="J877"/>
  <c r="BF877"/>
  <c r="BI876"/>
  <c r="BH876"/>
  <c r="BG876"/>
  <c r="BE876"/>
  <c r="T876"/>
  <c r="R876"/>
  <c r="P876"/>
  <c r="BK876"/>
  <c r="J876"/>
  <c r="BF876"/>
  <c r="BI875"/>
  <c r="BH875"/>
  <c r="BG875"/>
  <c r="BE875"/>
  <c r="T875"/>
  <c r="R875"/>
  <c r="P875"/>
  <c r="BK875"/>
  <c r="J875"/>
  <c r="BF875"/>
  <c r="BI874"/>
  <c r="BH874"/>
  <c r="BG874"/>
  <c r="BE874"/>
  <c r="T874"/>
  <c r="R874"/>
  <c r="P874"/>
  <c r="BK874"/>
  <c r="J874"/>
  <c r="BF874"/>
  <c r="BI873"/>
  <c r="BH873"/>
  <c r="BG873"/>
  <c r="BE873"/>
  <c r="T873"/>
  <c r="R873"/>
  <c r="P873"/>
  <c r="BK873"/>
  <c r="J873"/>
  <c r="BF873"/>
  <c r="BI872"/>
  <c r="BH872"/>
  <c r="BG872"/>
  <c r="BE872"/>
  <c r="T872"/>
  <c r="R872"/>
  <c r="P872"/>
  <c r="BK872"/>
  <c r="J872"/>
  <c r="BF872"/>
  <c r="BI871"/>
  <c r="BH871"/>
  <c r="BG871"/>
  <c r="BE871"/>
  <c r="T871"/>
  <c r="R871"/>
  <c r="P871"/>
  <c r="BK871"/>
  <c r="J871"/>
  <c r="BF871"/>
  <c r="BI870"/>
  <c r="BH870"/>
  <c r="BG870"/>
  <c r="BE870"/>
  <c r="T870"/>
  <c r="R870"/>
  <c r="P870"/>
  <c r="BK870"/>
  <c r="J870"/>
  <c r="BF870"/>
  <c r="BI869"/>
  <c r="BH869"/>
  <c r="BG869"/>
  <c r="BE869"/>
  <c r="T869"/>
  <c r="R869"/>
  <c r="P869"/>
  <c r="BK869"/>
  <c r="J869"/>
  <c r="BF869"/>
  <c r="BI868"/>
  <c r="BH868"/>
  <c r="BG868"/>
  <c r="BE868"/>
  <c r="T868"/>
  <c r="R868"/>
  <c r="P868"/>
  <c r="BK868"/>
  <c r="J868"/>
  <c r="BF868"/>
  <c r="BI867"/>
  <c r="BH867"/>
  <c r="BG867"/>
  <c r="BE867"/>
  <c r="T867"/>
  <c r="R867"/>
  <c r="P867"/>
  <c r="BK867"/>
  <c r="J867"/>
  <c r="BF867"/>
  <c r="BI866"/>
  <c r="BH866"/>
  <c r="BG866"/>
  <c r="BE866"/>
  <c r="T866"/>
  <c r="R866"/>
  <c r="P866"/>
  <c r="BK866"/>
  <c r="J866"/>
  <c r="BF866"/>
  <c r="BI865"/>
  <c r="BH865"/>
  <c r="BG865"/>
  <c r="BE865"/>
  <c r="T865"/>
  <c r="R865"/>
  <c r="P865"/>
  <c r="BK865"/>
  <c r="J865"/>
  <c r="BF865"/>
  <c r="BI864"/>
  <c r="BH864"/>
  <c r="BG864"/>
  <c r="BE864"/>
  <c r="T864"/>
  <c r="R864"/>
  <c r="P864"/>
  <c r="BK864"/>
  <c r="J864"/>
  <c r="BF864"/>
  <c r="BI863"/>
  <c r="BH863"/>
  <c r="BG863"/>
  <c r="BE863"/>
  <c r="T863"/>
  <c r="R863"/>
  <c r="P863"/>
  <c r="BK863"/>
  <c r="J863"/>
  <c r="BF863"/>
  <c r="BI862"/>
  <c r="BH862"/>
  <c r="BG862"/>
  <c r="BE862"/>
  <c r="T862"/>
  <c r="R862"/>
  <c r="P862"/>
  <c r="BK862"/>
  <c r="J862"/>
  <c r="BF862"/>
  <c r="BI861"/>
  <c r="BH861"/>
  <c r="BG861"/>
  <c r="BE861"/>
  <c r="T861"/>
  <c r="R861"/>
  <c r="P861"/>
  <c r="BK861"/>
  <c r="J861"/>
  <c r="BF861"/>
  <c r="BI860"/>
  <c r="BH860"/>
  <c r="BG860"/>
  <c r="BE860"/>
  <c r="T860"/>
  <c r="R860"/>
  <c r="P860"/>
  <c r="BK860"/>
  <c r="J860"/>
  <c r="BF860"/>
  <c r="BI859"/>
  <c r="BH859"/>
  <c r="BG859"/>
  <c r="BE859"/>
  <c r="T859"/>
  <c r="R859"/>
  <c r="P859"/>
  <c r="BK859"/>
  <c r="J859"/>
  <c r="BF859"/>
  <c r="BI858"/>
  <c r="BH858"/>
  <c r="BG858"/>
  <c r="BE858"/>
  <c r="T858"/>
  <c r="R858"/>
  <c r="P858"/>
  <c r="BK858"/>
  <c r="J858"/>
  <c r="BF858"/>
  <c r="BI857"/>
  <c r="BH857"/>
  <c r="BG857"/>
  <c r="BE857"/>
  <c r="T857"/>
  <c r="R857"/>
  <c r="P857"/>
  <c r="BK857"/>
  <c r="J857"/>
  <c r="BF857"/>
  <c r="BI856"/>
  <c r="BH856"/>
  <c r="BG856"/>
  <c r="BE856"/>
  <c r="T856"/>
  <c r="R856"/>
  <c r="P856"/>
  <c r="BK856"/>
  <c r="J856"/>
  <c r="BF856"/>
  <c r="BI855"/>
  <c r="BH855"/>
  <c r="BG855"/>
  <c r="BE855"/>
  <c r="T855"/>
  <c r="R855"/>
  <c r="P855"/>
  <c r="BK855"/>
  <c r="J855"/>
  <c r="BF855"/>
  <c r="BI854"/>
  <c r="BH854"/>
  <c r="BG854"/>
  <c r="BE854"/>
  <c r="T854"/>
  <c r="R854"/>
  <c r="P854"/>
  <c r="BK854"/>
  <c r="J854"/>
  <c r="BF854"/>
  <c r="BI853"/>
  <c r="BH853"/>
  <c r="BG853"/>
  <c r="BE853"/>
  <c r="T853"/>
  <c r="R853"/>
  <c r="P853"/>
  <c r="BK853"/>
  <c r="J853"/>
  <c r="BF853"/>
  <c r="BI852"/>
  <c r="BH852"/>
  <c r="BG852"/>
  <c r="BE852"/>
  <c r="T852"/>
  <c r="R852"/>
  <c r="P852"/>
  <c r="BK852"/>
  <c r="J852"/>
  <c r="BF852"/>
  <c r="BI851"/>
  <c r="BH851"/>
  <c r="BG851"/>
  <c r="BE851"/>
  <c r="T851"/>
  <c r="R851"/>
  <c r="P851"/>
  <c r="BK851"/>
  <c r="J851"/>
  <c r="BF851"/>
  <c r="BI850"/>
  <c r="BH850"/>
  <c r="BG850"/>
  <c r="BE850"/>
  <c r="T850"/>
  <c r="R850"/>
  <c r="P850"/>
  <c r="BK850"/>
  <c r="J850"/>
  <c r="BF850"/>
  <c r="BI849"/>
  <c r="BH849"/>
  <c r="BG849"/>
  <c r="BE849"/>
  <c r="T849"/>
  <c r="R849"/>
  <c r="P849"/>
  <c r="BK849"/>
  <c r="J849"/>
  <c r="BF849"/>
  <c r="BI848"/>
  <c r="BH848"/>
  <c r="BG848"/>
  <c r="BE848"/>
  <c r="T848"/>
  <c r="R848"/>
  <c r="P848"/>
  <c r="BK848"/>
  <c r="J848"/>
  <c r="BF848"/>
  <c r="BI847"/>
  <c r="BH847"/>
  <c r="BG847"/>
  <c r="BE847"/>
  <c r="T847"/>
  <c r="R847"/>
  <c r="P847"/>
  <c r="BK847"/>
  <c r="J847"/>
  <c r="BF847"/>
  <c r="BI846"/>
  <c r="BH846"/>
  <c r="BG846"/>
  <c r="BE846"/>
  <c r="T846"/>
  <c r="T845"/>
  <c r="R846"/>
  <c r="R845"/>
  <c r="P846"/>
  <c r="P845"/>
  <c r="BK846"/>
  <c r="BK845"/>
  <c r="J845"/>
  <c r="J846"/>
  <c r="BF846"/>
  <c r="J116"/>
  <c r="BI844"/>
  <c r="BH844"/>
  <c r="BG844"/>
  <c r="BE844"/>
  <c r="T844"/>
  <c r="R844"/>
  <c r="P844"/>
  <c r="BK844"/>
  <c r="J844"/>
  <c r="BF844"/>
  <c r="BI843"/>
  <c r="BH843"/>
  <c r="BG843"/>
  <c r="BE843"/>
  <c r="T843"/>
  <c r="R843"/>
  <c r="P843"/>
  <c r="BK843"/>
  <c r="J843"/>
  <c r="BF843"/>
  <c r="BI842"/>
  <c r="BH842"/>
  <c r="BG842"/>
  <c r="BE842"/>
  <c r="T842"/>
  <c r="R842"/>
  <c r="P842"/>
  <c r="BK842"/>
  <c r="J842"/>
  <c r="BF842"/>
  <c r="BI841"/>
  <c r="BH841"/>
  <c r="BG841"/>
  <c r="BE841"/>
  <c r="T841"/>
  <c r="R841"/>
  <c r="P841"/>
  <c r="BK841"/>
  <c r="J841"/>
  <c r="BF841"/>
  <c r="BI840"/>
  <c r="BH840"/>
  <c r="BG840"/>
  <c r="BE840"/>
  <c r="T840"/>
  <c r="R840"/>
  <c r="P840"/>
  <c r="BK840"/>
  <c r="J840"/>
  <c r="BF840"/>
  <c r="BI839"/>
  <c r="BH839"/>
  <c r="BG839"/>
  <c r="BE839"/>
  <c r="T839"/>
  <c r="R839"/>
  <c r="P839"/>
  <c r="BK839"/>
  <c r="J839"/>
  <c r="BF839"/>
  <c r="BI838"/>
  <c r="BH838"/>
  <c r="BG838"/>
  <c r="BE838"/>
  <c r="T838"/>
  <c r="R838"/>
  <c r="P838"/>
  <c r="BK838"/>
  <c r="J838"/>
  <c r="BF838"/>
  <c r="BI837"/>
  <c r="BH837"/>
  <c r="BG837"/>
  <c r="BE837"/>
  <c r="T837"/>
  <c r="R837"/>
  <c r="P837"/>
  <c r="BK837"/>
  <c r="J837"/>
  <c r="BF837"/>
  <c r="BI836"/>
  <c r="BH836"/>
  <c r="BG836"/>
  <c r="BE836"/>
  <c r="T836"/>
  <c r="R836"/>
  <c r="P836"/>
  <c r="BK836"/>
  <c r="J836"/>
  <c r="BF836"/>
  <c r="BI835"/>
  <c r="BH835"/>
  <c r="BG835"/>
  <c r="BE835"/>
  <c r="T835"/>
  <c r="R835"/>
  <c r="P835"/>
  <c r="BK835"/>
  <c r="J835"/>
  <c r="BF835"/>
  <c r="BI834"/>
  <c r="BH834"/>
  <c r="BG834"/>
  <c r="BE834"/>
  <c r="T834"/>
  <c r="R834"/>
  <c r="P834"/>
  <c r="BK834"/>
  <c r="J834"/>
  <c r="BF834"/>
  <c r="BI833"/>
  <c r="BH833"/>
  <c r="BG833"/>
  <c r="BE833"/>
  <c r="T833"/>
  <c r="R833"/>
  <c r="P833"/>
  <c r="BK833"/>
  <c r="J833"/>
  <c r="BF833"/>
  <c r="BI832"/>
  <c r="BH832"/>
  <c r="BG832"/>
  <c r="BE832"/>
  <c r="T832"/>
  <c r="R832"/>
  <c r="P832"/>
  <c r="BK832"/>
  <c r="J832"/>
  <c r="BF832"/>
  <c r="BI831"/>
  <c r="BH831"/>
  <c r="BG831"/>
  <c r="BE831"/>
  <c r="T831"/>
  <c r="R831"/>
  <c r="P831"/>
  <c r="BK831"/>
  <c r="J831"/>
  <c r="BF831"/>
  <c r="BI830"/>
  <c r="BH830"/>
  <c r="BG830"/>
  <c r="BE830"/>
  <c r="T830"/>
  <c r="R830"/>
  <c r="P830"/>
  <c r="BK830"/>
  <c r="J830"/>
  <c r="BF830"/>
  <c r="BI829"/>
  <c r="BH829"/>
  <c r="BG829"/>
  <c r="BE829"/>
  <c r="T829"/>
  <c r="R829"/>
  <c r="P829"/>
  <c r="BK829"/>
  <c r="J829"/>
  <c r="BF829"/>
  <c r="BI828"/>
  <c r="BH828"/>
  <c r="BG828"/>
  <c r="BE828"/>
  <c r="T828"/>
  <c r="R828"/>
  <c r="P828"/>
  <c r="BK828"/>
  <c r="J828"/>
  <c r="BF828"/>
  <c r="BI827"/>
  <c r="BH827"/>
  <c r="BG827"/>
  <c r="BE827"/>
  <c r="T827"/>
  <c r="R827"/>
  <c r="P827"/>
  <c r="BK827"/>
  <c r="J827"/>
  <c r="BF827"/>
  <c r="BI826"/>
  <c r="BH826"/>
  <c r="BG826"/>
  <c r="BE826"/>
  <c r="T826"/>
  <c r="R826"/>
  <c r="P826"/>
  <c r="BK826"/>
  <c r="J826"/>
  <c r="BF826"/>
  <c r="BI825"/>
  <c r="BH825"/>
  <c r="BG825"/>
  <c r="BE825"/>
  <c r="T825"/>
  <c r="R825"/>
  <c r="P825"/>
  <c r="BK825"/>
  <c r="J825"/>
  <c r="BF825"/>
  <c r="BI824"/>
  <c r="BH824"/>
  <c r="BG824"/>
  <c r="BE824"/>
  <c r="T824"/>
  <c r="R824"/>
  <c r="P824"/>
  <c r="BK824"/>
  <c r="J824"/>
  <c r="BF824"/>
  <c r="BI823"/>
  <c r="BH823"/>
  <c r="BG823"/>
  <c r="BE823"/>
  <c r="T823"/>
  <c r="R823"/>
  <c r="P823"/>
  <c r="BK823"/>
  <c r="J823"/>
  <c r="BF823"/>
  <c r="BI822"/>
  <c r="BH822"/>
  <c r="BG822"/>
  <c r="BE822"/>
  <c r="T822"/>
  <c r="R822"/>
  <c r="P822"/>
  <c r="BK822"/>
  <c r="J822"/>
  <c r="BF822"/>
  <c r="BI821"/>
  <c r="BH821"/>
  <c r="BG821"/>
  <c r="BE821"/>
  <c r="T821"/>
  <c r="R821"/>
  <c r="P821"/>
  <c r="BK821"/>
  <c r="J821"/>
  <c r="BF821"/>
  <c r="BI820"/>
  <c r="BH820"/>
  <c r="BG820"/>
  <c r="BE820"/>
  <c r="T820"/>
  <c r="R820"/>
  <c r="P820"/>
  <c r="BK820"/>
  <c r="J820"/>
  <c r="BF820"/>
  <c r="BI819"/>
  <c r="BH819"/>
  <c r="BG819"/>
  <c r="BE819"/>
  <c r="T819"/>
  <c r="R819"/>
  <c r="P819"/>
  <c r="BK819"/>
  <c r="J819"/>
  <c r="BF819"/>
  <c r="BI818"/>
  <c r="BH818"/>
  <c r="BG818"/>
  <c r="BE818"/>
  <c r="T818"/>
  <c r="R818"/>
  <c r="P818"/>
  <c r="BK818"/>
  <c r="J818"/>
  <c r="BF818"/>
  <c r="BI817"/>
  <c r="BH817"/>
  <c r="BG817"/>
  <c r="BE817"/>
  <c r="T817"/>
  <c r="R817"/>
  <c r="P817"/>
  <c r="BK817"/>
  <c r="J817"/>
  <c r="BF817"/>
  <c r="BI816"/>
  <c r="BH816"/>
  <c r="BG816"/>
  <c r="BE816"/>
  <c r="T816"/>
  <c r="R816"/>
  <c r="P816"/>
  <c r="BK816"/>
  <c r="J816"/>
  <c r="BF816"/>
  <c r="BI815"/>
  <c r="BH815"/>
  <c r="BG815"/>
  <c r="BE815"/>
  <c r="T815"/>
  <c r="R815"/>
  <c r="P815"/>
  <c r="BK815"/>
  <c r="J815"/>
  <c r="BF815"/>
  <c r="BI814"/>
  <c r="BH814"/>
  <c r="BG814"/>
  <c r="BE814"/>
  <c r="T814"/>
  <c r="R814"/>
  <c r="P814"/>
  <c r="BK814"/>
  <c r="J814"/>
  <c r="BF814"/>
  <c r="BI813"/>
  <c r="BH813"/>
  <c r="BG813"/>
  <c r="BE813"/>
  <c r="T813"/>
  <c r="R813"/>
  <c r="P813"/>
  <c r="BK813"/>
  <c r="J813"/>
  <c r="BF813"/>
  <c r="BI812"/>
  <c r="BH812"/>
  <c r="BG812"/>
  <c r="BE812"/>
  <c r="T812"/>
  <c r="R812"/>
  <c r="P812"/>
  <c r="BK812"/>
  <c r="J812"/>
  <c r="BF812"/>
  <c r="BI811"/>
  <c r="BH811"/>
  <c r="BG811"/>
  <c r="BE811"/>
  <c r="T811"/>
  <c r="R811"/>
  <c r="P811"/>
  <c r="BK811"/>
  <c r="J811"/>
  <c r="BF811"/>
  <c r="BI810"/>
  <c r="BH810"/>
  <c r="BG810"/>
  <c r="BE810"/>
  <c r="T810"/>
  <c r="R810"/>
  <c r="P810"/>
  <c r="BK810"/>
  <c r="J810"/>
  <c r="BF810"/>
  <c r="BI808"/>
  <c r="BH808"/>
  <c r="BG808"/>
  <c r="BE808"/>
  <c r="T808"/>
  <c r="R808"/>
  <c r="P808"/>
  <c r="BK808"/>
  <c r="J808"/>
  <c r="BF808"/>
  <c r="BI806"/>
  <c r="BH806"/>
  <c r="BG806"/>
  <c r="BE806"/>
  <c r="T806"/>
  <c r="T805"/>
  <c r="R806"/>
  <c r="R805"/>
  <c r="P806"/>
  <c r="P805"/>
  <c r="BK806"/>
  <c r="BK805"/>
  <c r="J805"/>
  <c r="J806"/>
  <c r="BF806"/>
  <c r="J115"/>
  <c r="BI804"/>
  <c r="BH804"/>
  <c r="BG804"/>
  <c r="BE804"/>
  <c r="T804"/>
  <c r="R804"/>
  <c r="P804"/>
  <c r="BK804"/>
  <c r="J804"/>
  <c r="BF804"/>
  <c r="BI803"/>
  <c r="BH803"/>
  <c r="BG803"/>
  <c r="BE803"/>
  <c r="T803"/>
  <c r="R803"/>
  <c r="P803"/>
  <c r="BK803"/>
  <c r="J803"/>
  <c r="BF803"/>
  <c r="BI802"/>
  <c r="BH802"/>
  <c r="BG802"/>
  <c r="BE802"/>
  <c r="T802"/>
  <c r="R802"/>
  <c r="P802"/>
  <c r="BK802"/>
  <c r="J802"/>
  <c r="BF802"/>
  <c r="BI801"/>
  <c r="BH801"/>
  <c r="BG801"/>
  <c r="BE801"/>
  <c r="T801"/>
  <c r="R801"/>
  <c r="P801"/>
  <c r="BK801"/>
  <c r="J801"/>
  <c r="BF801"/>
  <c r="BI800"/>
  <c r="BH800"/>
  <c r="BG800"/>
  <c r="BE800"/>
  <c r="T800"/>
  <c r="R800"/>
  <c r="P800"/>
  <c r="BK800"/>
  <c r="J800"/>
  <c r="BF800"/>
  <c r="BI799"/>
  <c r="BH799"/>
  <c r="BG799"/>
  <c r="BE799"/>
  <c r="T799"/>
  <c r="R799"/>
  <c r="P799"/>
  <c r="BK799"/>
  <c r="J799"/>
  <c r="BF799"/>
  <c r="BI798"/>
  <c r="BH798"/>
  <c r="BG798"/>
  <c r="BE798"/>
  <c r="T798"/>
  <c r="R798"/>
  <c r="P798"/>
  <c r="BK798"/>
  <c r="J798"/>
  <c r="BF798"/>
  <c r="BI797"/>
  <c r="BH797"/>
  <c r="BG797"/>
  <c r="BE797"/>
  <c r="T797"/>
  <c r="R797"/>
  <c r="P797"/>
  <c r="BK797"/>
  <c r="J797"/>
  <c r="BF797"/>
  <c r="BI796"/>
  <c r="BH796"/>
  <c r="BG796"/>
  <c r="BE796"/>
  <c r="T796"/>
  <c r="R796"/>
  <c r="P796"/>
  <c r="BK796"/>
  <c r="J796"/>
  <c r="BF796"/>
  <c r="BI795"/>
  <c r="BH795"/>
  <c r="BG795"/>
  <c r="BE795"/>
  <c r="T795"/>
  <c r="R795"/>
  <c r="P795"/>
  <c r="BK795"/>
  <c r="J795"/>
  <c r="BF795"/>
  <c r="BI794"/>
  <c r="BH794"/>
  <c r="BG794"/>
  <c r="BE794"/>
  <c r="T794"/>
  <c r="R794"/>
  <c r="P794"/>
  <c r="BK794"/>
  <c r="J794"/>
  <c r="BF794"/>
  <c r="BI793"/>
  <c r="BH793"/>
  <c r="BG793"/>
  <c r="BE793"/>
  <c r="T793"/>
  <c r="R793"/>
  <c r="P793"/>
  <c r="BK793"/>
  <c r="J793"/>
  <c r="BF793"/>
  <c r="BI792"/>
  <c r="BH792"/>
  <c r="BG792"/>
  <c r="BE792"/>
  <c r="T792"/>
  <c r="R792"/>
  <c r="P792"/>
  <c r="BK792"/>
  <c r="J792"/>
  <c r="BF792"/>
  <c r="BI791"/>
  <c r="BH791"/>
  <c r="BG791"/>
  <c r="BE791"/>
  <c r="T791"/>
  <c r="R791"/>
  <c r="P791"/>
  <c r="BK791"/>
  <c r="J791"/>
  <c r="BF791"/>
  <c r="BI790"/>
  <c r="BH790"/>
  <c r="BG790"/>
  <c r="BE790"/>
  <c r="T790"/>
  <c r="R790"/>
  <c r="P790"/>
  <c r="BK790"/>
  <c r="J790"/>
  <c r="BF790"/>
  <c r="BI789"/>
  <c r="BH789"/>
  <c r="BG789"/>
  <c r="BE789"/>
  <c r="T789"/>
  <c r="R789"/>
  <c r="P789"/>
  <c r="BK789"/>
  <c r="J789"/>
  <c r="BF789"/>
  <c r="BI788"/>
  <c r="BH788"/>
  <c r="BG788"/>
  <c r="BE788"/>
  <c r="T788"/>
  <c r="R788"/>
  <c r="P788"/>
  <c r="BK788"/>
  <c r="J788"/>
  <c r="BF788"/>
  <c r="BI787"/>
  <c r="BH787"/>
  <c r="BG787"/>
  <c r="BE787"/>
  <c r="T787"/>
  <c r="R787"/>
  <c r="P787"/>
  <c r="BK787"/>
  <c r="J787"/>
  <c r="BF787"/>
  <c r="BI786"/>
  <c r="BH786"/>
  <c r="BG786"/>
  <c r="BE786"/>
  <c r="T786"/>
  <c r="R786"/>
  <c r="P786"/>
  <c r="BK786"/>
  <c r="J786"/>
  <c r="BF786"/>
  <c r="BI785"/>
  <c r="BH785"/>
  <c r="BG785"/>
  <c r="BE785"/>
  <c r="T785"/>
  <c r="T784"/>
  <c r="R785"/>
  <c r="R784"/>
  <c r="P785"/>
  <c r="P784"/>
  <c r="BK785"/>
  <c r="BK784"/>
  <c r="J784"/>
  <c r="J785"/>
  <c r="BF785"/>
  <c r="J114"/>
  <c r="BI783"/>
  <c r="BH783"/>
  <c r="BG783"/>
  <c r="BE783"/>
  <c r="T783"/>
  <c r="R783"/>
  <c r="P783"/>
  <c r="BK783"/>
  <c r="J783"/>
  <c r="BF783"/>
  <c r="BI782"/>
  <c r="BH782"/>
  <c r="BG782"/>
  <c r="BE782"/>
  <c r="T782"/>
  <c r="R782"/>
  <c r="P782"/>
  <c r="BK782"/>
  <c r="J782"/>
  <c r="BF782"/>
  <c r="BI781"/>
  <c r="BH781"/>
  <c r="BG781"/>
  <c r="BE781"/>
  <c r="T781"/>
  <c r="R781"/>
  <c r="P781"/>
  <c r="BK781"/>
  <c r="J781"/>
  <c r="BF781"/>
  <c r="BI780"/>
  <c r="BH780"/>
  <c r="BG780"/>
  <c r="BE780"/>
  <c r="T780"/>
  <c r="R780"/>
  <c r="P780"/>
  <c r="BK780"/>
  <c r="J780"/>
  <c r="BF780"/>
  <c r="BI779"/>
  <c r="BH779"/>
  <c r="BG779"/>
  <c r="BE779"/>
  <c r="T779"/>
  <c r="R779"/>
  <c r="P779"/>
  <c r="BK779"/>
  <c r="J779"/>
  <c r="BF779"/>
  <c r="BI778"/>
  <c r="BH778"/>
  <c r="BG778"/>
  <c r="BE778"/>
  <c r="T778"/>
  <c r="R778"/>
  <c r="P778"/>
  <c r="BK778"/>
  <c r="J778"/>
  <c r="BF778"/>
  <c r="BI777"/>
  <c r="BH777"/>
  <c r="BG777"/>
  <c r="BE777"/>
  <c r="T777"/>
  <c r="R777"/>
  <c r="P777"/>
  <c r="BK777"/>
  <c r="J777"/>
  <c r="BF777"/>
  <c r="BI776"/>
  <c r="BH776"/>
  <c r="BG776"/>
  <c r="BE776"/>
  <c r="T776"/>
  <c r="R776"/>
  <c r="P776"/>
  <c r="BK776"/>
  <c r="J776"/>
  <c r="BF776"/>
  <c r="BI775"/>
  <c r="BH775"/>
  <c r="BG775"/>
  <c r="BE775"/>
  <c r="T775"/>
  <c r="R775"/>
  <c r="P775"/>
  <c r="BK775"/>
  <c r="J775"/>
  <c r="BF775"/>
  <c r="BI774"/>
  <c r="BH774"/>
  <c r="BG774"/>
  <c r="BE774"/>
  <c r="T774"/>
  <c r="R774"/>
  <c r="P774"/>
  <c r="BK774"/>
  <c r="J774"/>
  <c r="BF774"/>
  <c r="BI773"/>
  <c r="BH773"/>
  <c r="BG773"/>
  <c r="BE773"/>
  <c r="T773"/>
  <c r="R773"/>
  <c r="P773"/>
  <c r="BK773"/>
  <c r="J773"/>
  <c r="BF773"/>
  <c r="BI772"/>
  <c r="BH772"/>
  <c r="BG772"/>
  <c r="BE772"/>
  <c r="T772"/>
  <c r="R772"/>
  <c r="P772"/>
  <c r="BK772"/>
  <c r="J772"/>
  <c r="BF772"/>
  <c r="BI771"/>
  <c r="BH771"/>
  <c r="BG771"/>
  <c r="BE771"/>
  <c r="T771"/>
  <c r="R771"/>
  <c r="P771"/>
  <c r="BK771"/>
  <c r="J771"/>
  <c r="BF771"/>
  <c r="BI770"/>
  <c r="BH770"/>
  <c r="BG770"/>
  <c r="BE770"/>
  <c r="T770"/>
  <c r="R770"/>
  <c r="P770"/>
  <c r="BK770"/>
  <c r="J770"/>
  <c r="BF770"/>
  <c r="BI769"/>
  <c r="BH769"/>
  <c r="BG769"/>
  <c r="BE769"/>
  <c r="T769"/>
  <c r="R769"/>
  <c r="P769"/>
  <c r="BK769"/>
  <c r="J769"/>
  <c r="BF769"/>
  <c r="BI768"/>
  <c r="BH768"/>
  <c r="BG768"/>
  <c r="BE768"/>
  <c r="T768"/>
  <c r="R768"/>
  <c r="P768"/>
  <c r="BK768"/>
  <c r="J768"/>
  <c r="BF768"/>
  <c r="BI767"/>
  <c r="BH767"/>
  <c r="BG767"/>
  <c r="BE767"/>
  <c r="T767"/>
  <c r="R767"/>
  <c r="P767"/>
  <c r="BK767"/>
  <c r="J767"/>
  <c r="BF767"/>
  <c r="BI766"/>
  <c r="BH766"/>
  <c r="BG766"/>
  <c r="BE766"/>
  <c r="T766"/>
  <c r="R766"/>
  <c r="P766"/>
  <c r="BK766"/>
  <c r="J766"/>
  <c r="BF766"/>
  <c r="BI765"/>
  <c r="BH765"/>
  <c r="BG765"/>
  <c r="BE765"/>
  <c r="T765"/>
  <c r="R765"/>
  <c r="P765"/>
  <c r="BK765"/>
  <c r="J765"/>
  <c r="BF765"/>
  <c r="BI764"/>
  <c r="BH764"/>
  <c r="BG764"/>
  <c r="BE764"/>
  <c r="T764"/>
  <c r="R764"/>
  <c r="P764"/>
  <c r="BK764"/>
  <c r="J764"/>
  <c r="BF764"/>
  <c r="BI763"/>
  <c r="BH763"/>
  <c r="BG763"/>
  <c r="BE763"/>
  <c r="T763"/>
  <c r="R763"/>
  <c r="P763"/>
  <c r="BK763"/>
  <c r="J763"/>
  <c r="BF763"/>
  <c r="BI761"/>
  <c r="BH761"/>
  <c r="BG761"/>
  <c r="BE761"/>
  <c r="T761"/>
  <c r="T760"/>
  <c r="R761"/>
  <c r="R760"/>
  <c r="P761"/>
  <c r="P760"/>
  <c r="BK761"/>
  <c r="BK760"/>
  <c r="J760"/>
  <c r="J761"/>
  <c r="BF761"/>
  <c r="J113"/>
  <c r="BI759"/>
  <c r="BH759"/>
  <c r="BG759"/>
  <c r="BE759"/>
  <c r="T759"/>
  <c r="R759"/>
  <c r="P759"/>
  <c r="BK759"/>
  <c r="J759"/>
  <c r="BF759"/>
  <c r="BI758"/>
  <c r="BH758"/>
  <c r="BG758"/>
  <c r="BE758"/>
  <c r="T758"/>
  <c r="R758"/>
  <c r="P758"/>
  <c r="BK758"/>
  <c r="J758"/>
  <c r="BF758"/>
  <c r="BI757"/>
  <c r="BH757"/>
  <c r="BG757"/>
  <c r="BE757"/>
  <c r="T757"/>
  <c r="R757"/>
  <c r="P757"/>
  <c r="BK757"/>
  <c r="J757"/>
  <c r="BF757"/>
  <c r="BI756"/>
  <c r="BH756"/>
  <c r="BG756"/>
  <c r="BE756"/>
  <c r="T756"/>
  <c r="R756"/>
  <c r="P756"/>
  <c r="BK756"/>
  <c r="J756"/>
  <c r="BF756"/>
  <c r="BI755"/>
  <c r="BH755"/>
  <c r="BG755"/>
  <c r="BE755"/>
  <c r="T755"/>
  <c r="R755"/>
  <c r="P755"/>
  <c r="BK755"/>
  <c r="J755"/>
  <c r="BF755"/>
  <c r="BI754"/>
  <c r="BH754"/>
  <c r="BG754"/>
  <c r="BE754"/>
  <c r="T754"/>
  <c r="R754"/>
  <c r="P754"/>
  <c r="BK754"/>
  <c r="J754"/>
  <c r="BF754"/>
  <c r="BI753"/>
  <c r="BH753"/>
  <c r="BG753"/>
  <c r="BE753"/>
  <c r="T753"/>
  <c r="R753"/>
  <c r="P753"/>
  <c r="BK753"/>
  <c r="J753"/>
  <c r="BF753"/>
  <c r="BI752"/>
  <c r="BH752"/>
  <c r="BG752"/>
  <c r="BE752"/>
  <c r="T752"/>
  <c r="R752"/>
  <c r="P752"/>
  <c r="BK752"/>
  <c r="J752"/>
  <c r="BF752"/>
  <c r="BI751"/>
  <c r="BH751"/>
  <c r="BG751"/>
  <c r="BE751"/>
  <c r="T751"/>
  <c r="R751"/>
  <c r="P751"/>
  <c r="BK751"/>
  <c r="J751"/>
  <c r="BF751"/>
  <c r="BI750"/>
  <c r="BH750"/>
  <c r="BG750"/>
  <c r="BE750"/>
  <c r="T750"/>
  <c r="R750"/>
  <c r="P750"/>
  <c r="BK750"/>
  <c r="J750"/>
  <c r="BF750"/>
  <c r="BI749"/>
  <c r="BH749"/>
  <c r="BG749"/>
  <c r="BE749"/>
  <c r="T749"/>
  <c r="T748"/>
  <c r="R749"/>
  <c r="R748"/>
  <c r="P749"/>
  <c r="P748"/>
  <c r="BK749"/>
  <c r="BK748"/>
  <c r="J748"/>
  <c r="J749"/>
  <c r="BF749"/>
  <c r="J112"/>
  <c r="BI747"/>
  <c r="BH747"/>
  <c r="BG747"/>
  <c r="BE747"/>
  <c r="T747"/>
  <c r="R747"/>
  <c r="P747"/>
  <c r="BK747"/>
  <c r="J747"/>
  <c r="BF747"/>
  <c r="BI746"/>
  <c r="BH746"/>
  <c r="BG746"/>
  <c r="BE746"/>
  <c r="T746"/>
  <c r="R746"/>
  <c r="P746"/>
  <c r="BK746"/>
  <c r="J746"/>
  <c r="BF746"/>
  <c r="BI745"/>
  <c r="BH745"/>
  <c r="BG745"/>
  <c r="BE745"/>
  <c r="T745"/>
  <c r="R745"/>
  <c r="P745"/>
  <c r="BK745"/>
  <c r="J745"/>
  <c r="BF745"/>
  <c r="BI744"/>
  <c r="BH744"/>
  <c r="BG744"/>
  <c r="BE744"/>
  <c r="T744"/>
  <c r="R744"/>
  <c r="P744"/>
  <c r="BK744"/>
  <c r="J744"/>
  <c r="BF744"/>
  <c r="BI743"/>
  <c r="BH743"/>
  <c r="BG743"/>
  <c r="BE743"/>
  <c r="T743"/>
  <c r="R743"/>
  <c r="P743"/>
  <c r="BK743"/>
  <c r="J743"/>
  <c r="BF743"/>
  <c r="BI742"/>
  <c r="BH742"/>
  <c r="BG742"/>
  <c r="BE742"/>
  <c r="T742"/>
  <c r="R742"/>
  <c r="P742"/>
  <c r="BK742"/>
  <c r="J742"/>
  <c r="BF742"/>
  <c r="BI741"/>
  <c r="BH741"/>
  <c r="BG741"/>
  <c r="BE741"/>
  <c r="T741"/>
  <c r="R741"/>
  <c r="P741"/>
  <c r="BK741"/>
  <c r="J741"/>
  <c r="BF741"/>
  <c r="BI740"/>
  <c r="BH740"/>
  <c r="BG740"/>
  <c r="BE740"/>
  <c r="T740"/>
  <c r="R740"/>
  <c r="P740"/>
  <c r="BK740"/>
  <c r="J740"/>
  <c r="BF740"/>
  <c r="BI739"/>
  <c r="BH739"/>
  <c r="BG739"/>
  <c r="BE739"/>
  <c r="T739"/>
  <c r="R739"/>
  <c r="P739"/>
  <c r="BK739"/>
  <c r="J739"/>
  <c r="BF739"/>
  <c r="BI738"/>
  <c r="BH738"/>
  <c r="BG738"/>
  <c r="BE738"/>
  <c r="T738"/>
  <c r="T737"/>
  <c r="R738"/>
  <c r="R737"/>
  <c r="P738"/>
  <c r="P737"/>
  <c r="BK738"/>
  <c r="BK737"/>
  <c r="J737"/>
  <c r="J738"/>
  <c r="BF738"/>
  <c r="J111"/>
  <c r="BI736"/>
  <c r="BH736"/>
  <c r="BG736"/>
  <c r="BE736"/>
  <c r="T736"/>
  <c r="R736"/>
  <c r="P736"/>
  <c r="BK736"/>
  <c r="J736"/>
  <c r="BF736"/>
  <c r="BI735"/>
  <c r="BH735"/>
  <c r="BG735"/>
  <c r="BE735"/>
  <c r="T735"/>
  <c r="R735"/>
  <c r="P735"/>
  <c r="BK735"/>
  <c r="J735"/>
  <c r="BF735"/>
  <c r="BI734"/>
  <c r="BH734"/>
  <c r="BG734"/>
  <c r="BE734"/>
  <c r="T734"/>
  <c r="R734"/>
  <c r="P734"/>
  <c r="BK734"/>
  <c r="J734"/>
  <c r="BF734"/>
  <c r="BI733"/>
  <c r="BH733"/>
  <c r="BG733"/>
  <c r="BE733"/>
  <c r="T733"/>
  <c r="R733"/>
  <c r="P733"/>
  <c r="BK733"/>
  <c r="J733"/>
  <c r="BF733"/>
  <c r="BI732"/>
  <c r="BH732"/>
  <c r="BG732"/>
  <c r="BE732"/>
  <c r="T732"/>
  <c r="R732"/>
  <c r="P732"/>
  <c r="BK732"/>
  <c r="J732"/>
  <c r="BF732"/>
  <c r="BI731"/>
  <c r="BH731"/>
  <c r="BG731"/>
  <c r="BE731"/>
  <c r="T731"/>
  <c r="R731"/>
  <c r="P731"/>
  <c r="BK731"/>
  <c r="J731"/>
  <c r="BF731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7"/>
  <c r="BH727"/>
  <c r="BG727"/>
  <c r="BE727"/>
  <c r="T727"/>
  <c r="R727"/>
  <c r="P727"/>
  <c r="BK727"/>
  <c r="J727"/>
  <c r="BF727"/>
  <c r="BI726"/>
  <c r="BH726"/>
  <c r="BG726"/>
  <c r="BE726"/>
  <c r="T726"/>
  <c r="R726"/>
  <c r="P726"/>
  <c r="BK726"/>
  <c r="J726"/>
  <c r="BF726"/>
  <c r="BI725"/>
  <c r="BH725"/>
  <c r="BG725"/>
  <c r="BE725"/>
  <c r="T725"/>
  <c r="R725"/>
  <c r="P725"/>
  <c r="BK725"/>
  <c r="J725"/>
  <c r="BF725"/>
  <c r="BI724"/>
  <c r="BH724"/>
  <c r="BG724"/>
  <c r="BE724"/>
  <c r="T724"/>
  <c r="R724"/>
  <c r="P724"/>
  <c r="BK724"/>
  <c r="J724"/>
  <c r="BF724"/>
  <c r="BI723"/>
  <c r="BH723"/>
  <c r="BG723"/>
  <c r="BE723"/>
  <c r="T723"/>
  <c r="R723"/>
  <c r="P723"/>
  <c r="BK723"/>
  <c r="J723"/>
  <c r="BF723"/>
  <c r="BI722"/>
  <c r="BH722"/>
  <c r="BG722"/>
  <c r="BE722"/>
  <c r="T722"/>
  <c r="R722"/>
  <c r="P722"/>
  <c r="BK722"/>
  <c r="J722"/>
  <c r="BF722"/>
  <c r="BI721"/>
  <c r="BH721"/>
  <c r="BG721"/>
  <c r="BE721"/>
  <c r="T721"/>
  <c r="R721"/>
  <c r="P721"/>
  <c r="BK721"/>
  <c r="J721"/>
  <c r="BF721"/>
  <c r="BI720"/>
  <c r="BH720"/>
  <c r="BG720"/>
  <c r="BE720"/>
  <c r="T720"/>
  <c r="R720"/>
  <c r="P720"/>
  <c r="BK720"/>
  <c r="J720"/>
  <c r="BF720"/>
  <c r="BI719"/>
  <c r="BH719"/>
  <c r="BG719"/>
  <c r="BE719"/>
  <c r="T719"/>
  <c r="R719"/>
  <c r="P719"/>
  <c r="BK719"/>
  <c r="J719"/>
  <c r="BF719"/>
  <c r="BI718"/>
  <c r="BH718"/>
  <c r="BG718"/>
  <c r="BE718"/>
  <c r="T718"/>
  <c r="R718"/>
  <c r="P718"/>
  <c r="BK718"/>
  <c r="J718"/>
  <c r="BF718"/>
  <c r="BI717"/>
  <c r="BH717"/>
  <c r="BG717"/>
  <c r="BE717"/>
  <c r="T717"/>
  <c r="R717"/>
  <c r="P717"/>
  <c r="BK717"/>
  <c r="J717"/>
  <c r="BF717"/>
  <c r="BI716"/>
  <c r="BH716"/>
  <c r="BG716"/>
  <c r="BE716"/>
  <c r="T716"/>
  <c r="R716"/>
  <c r="P716"/>
  <c r="BK716"/>
  <c r="J716"/>
  <c r="BF716"/>
  <c r="BI715"/>
  <c r="BH715"/>
  <c r="BG715"/>
  <c r="BE715"/>
  <c r="T715"/>
  <c r="R715"/>
  <c r="P715"/>
  <c r="BK715"/>
  <c r="J715"/>
  <c r="BF715"/>
  <c r="BI714"/>
  <c r="BH714"/>
  <c r="BG714"/>
  <c r="BE714"/>
  <c r="T714"/>
  <c r="R714"/>
  <c r="P714"/>
  <c r="BK714"/>
  <c r="J714"/>
  <c r="BF714"/>
  <c r="BI713"/>
  <c r="BH713"/>
  <c r="BG713"/>
  <c r="BE713"/>
  <c r="T713"/>
  <c r="R713"/>
  <c r="P713"/>
  <c r="BK713"/>
  <c r="J713"/>
  <c r="BF713"/>
  <c r="BI712"/>
  <c r="BH712"/>
  <c r="BG712"/>
  <c r="BE712"/>
  <c r="T712"/>
  <c r="R712"/>
  <c r="P712"/>
  <c r="BK712"/>
  <c r="J712"/>
  <c r="BF712"/>
  <c r="BI711"/>
  <c r="BH711"/>
  <c r="BG711"/>
  <c r="BE711"/>
  <c r="T711"/>
  <c r="R711"/>
  <c r="P711"/>
  <c r="BK711"/>
  <c r="J711"/>
  <c r="BF711"/>
  <c r="BI710"/>
  <c r="BH710"/>
  <c r="BG710"/>
  <c r="BE710"/>
  <c r="T710"/>
  <c r="R710"/>
  <c r="P710"/>
  <c r="BK710"/>
  <c r="J710"/>
  <c r="BF710"/>
  <c r="BI709"/>
  <c r="BH709"/>
  <c r="BG709"/>
  <c r="BE709"/>
  <c r="T709"/>
  <c r="R709"/>
  <c r="P709"/>
  <c r="BK709"/>
  <c r="J709"/>
  <c r="BF709"/>
  <c r="BI708"/>
  <c r="BH708"/>
  <c r="BG708"/>
  <c r="BE708"/>
  <c r="T708"/>
  <c r="R708"/>
  <c r="P708"/>
  <c r="BK708"/>
  <c r="J708"/>
  <c r="BF708"/>
  <c r="BI707"/>
  <c r="BH707"/>
  <c r="BG707"/>
  <c r="BE707"/>
  <c r="T707"/>
  <c r="R707"/>
  <c r="P707"/>
  <c r="BK707"/>
  <c r="J707"/>
  <c r="BF707"/>
  <c r="BI706"/>
  <c r="BH706"/>
  <c r="BG706"/>
  <c r="BE706"/>
  <c r="T706"/>
  <c r="R706"/>
  <c r="P706"/>
  <c r="BK706"/>
  <c r="J706"/>
  <c r="BF706"/>
  <c r="BI705"/>
  <c r="BH705"/>
  <c r="BG705"/>
  <c r="BE705"/>
  <c r="T705"/>
  <c r="T704"/>
  <c r="R705"/>
  <c r="R704"/>
  <c r="P705"/>
  <c r="P704"/>
  <c r="BK705"/>
  <c r="BK704"/>
  <c r="J704"/>
  <c r="J705"/>
  <c r="BF705"/>
  <c r="J110"/>
  <c r="BI703"/>
  <c r="BH703"/>
  <c r="BG703"/>
  <c r="BE703"/>
  <c r="T703"/>
  <c r="R703"/>
  <c r="P703"/>
  <c r="BK703"/>
  <c r="J703"/>
  <c r="BF703"/>
  <c r="BI702"/>
  <c r="BH702"/>
  <c r="BG702"/>
  <c r="BE702"/>
  <c r="T702"/>
  <c r="R702"/>
  <c r="P702"/>
  <c r="BK702"/>
  <c r="J702"/>
  <c r="BF702"/>
  <c r="BI701"/>
  <c r="BH701"/>
  <c r="BG701"/>
  <c r="BE701"/>
  <c r="T701"/>
  <c r="R701"/>
  <c r="P701"/>
  <c r="BK701"/>
  <c r="J701"/>
  <c r="BF701"/>
  <c r="BI700"/>
  <c r="BH700"/>
  <c r="BG700"/>
  <c r="BE700"/>
  <c r="T700"/>
  <c r="R700"/>
  <c r="P700"/>
  <c r="BK700"/>
  <c r="J700"/>
  <c r="BF700"/>
  <c r="BI699"/>
  <c r="BH699"/>
  <c r="BG699"/>
  <c r="BE699"/>
  <c r="T699"/>
  <c r="R699"/>
  <c r="P699"/>
  <c r="BK699"/>
  <c r="J699"/>
  <c r="BF699"/>
  <c r="BI698"/>
  <c r="BH698"/>
  <c r="BG698"/>
  <c r="BE698"/>
  <c r="T698"/>
  <c r="R698"/>
  <c r="P698"/>
  <c r="BK698"/>
  <c r="J698"/>
  <c r="BF698"/>
  <c r="BI697"/>
  <c r="BH697"/>
  <c r="BG697"/>
  <c r="BE697"/>
  <c r="T697"/>
  <c r="R697"/>
  <c r="P697"/>
  <c r="BK697"/>
  <c r="J697"/>
  <c r="BF697"/>
  <c r="BI696"/>
  <c r="BH696"/>
  <c r="BG696"/>
  <c r="BE696"/>
  <c r="T696"/>
  <c r="R696"/>
  <c r="P696"/>
  <c r="BK696"/>
  <c r="J696"/>
  <c r="BF696"/>
  <c r="BI695"/>
  <c r="BH695"/>
  <c r="BG695"/>
  <c r="BE695"/>
  <c r="T695"/>
  <c r="R695"/>
  <c r="P695"/>
  <c r="BK695"/>
  <c r="J695"/>
  <c r="BF695"/>
  <c r="BI694"/>
  <c r="BH694"/>
  <c r="BG694"/>
  <c r="BE694"/>
  <c r="T694"/>
  <c r="R694"/>
  <c r="P694"/>
  <c r="BK694"/>
  <c r="J694"/>
  <c r="BF694"/>
  <c r="BI693"/>
  <c r="BH693"/>
  <c r="BG693"/>
  <c r="BE693"/>
  <c r="T693"/>
  <c r="R693"/>
  <c r="P693"/>
  <c r="BK693"/>
  <c r="J693"/>
  <c r="BF693"/>
  <c r="BI692"/>
  <c r="BH692"/>
  <c r="BG692"/>
  <c r="BE692"/>
  <c r="T692"/>
  <c r="R692"/>
  <c r="P692"/>
  <c r="BK692"/>
  <c r="J692"/>
  <c r="BF692"/>
  <c r="BI691"/>
  <c r="BH691"/>
  <c r="BG691"/>
  <c r="BE691"/>
  <c r="T691"/>
  <c r="R691"/>
  <c r="P691"/>
  <c r="BK691"/>
  <c r="J691"/>
  <c r="BF691"/>
  <c r="BI690"/>
  <c r="BH690"/>
  <c r="BG690"/>
  <c r="BE690"/>
  <c r="T690"/>
  <c r="R690"/>
  <c r="P690"/>
  <c r="BK690"/>
  <c r="J690"/>
  <c r="BF690"/>
  <c r="BI689"/>
  <c r="BH689"/>
  <c r="BG689"/>
  <c r="BE689"/>
  <c r="T689"/>
  <c r="R689"/>
  <c r="P689"/>
  <c r="BK689"/>
  <c r="J689"/>
  <c r="BF689"/>
  <c r="BI688"/>
  <c r="BH688"/>
  <c r="BG688"/>
  <c r="BE688"/>
  <c r="T688"/>
  <c r="R688"/>
  <c r="P688"/>
  <c r="BK688"/>
  <c r="J688"/>
  <c r="BF688"/>
  <c r="BI687"/>
  <c r="BH687"/>
  <c r="BG687"/>
  <c r="BE687"/>
  <c r="T687"/>
  <c r="R687"/>
  <c r="P687"/>
  <c r="BK687"/>
  <c r="J687"/>
  <c r="BF687"/>
  <c r="BI686"/>
  <c r="BH686"/>
  <c r="BG686"/>
  <c r="BE686"/>
  <c r="T686"/>
  <c r="R686"/>
  <c r="P686"/>
  <c r="BK686"/>
  <c r="J686"/>
  <c r="BF686"/>
  <c r="BI685"/>
  <c r="BH685"/>
  <c r="BG685"/>
  <c r="BE685"/>
  <c r="T685"/>
  <c r="R685"/>
  <c r="P685"/>
  <c r="BK685"/>
  <c r="J685"/>
  <c r="BF685"/>
  <c r="BI684"/>
  <c r="BH684"/>
  <c r="BG684"/>
  <c r="BE684"/>
  <c r="T684"/>
  <c r="R684"/>
  <c r="P684"/>
  <c r="BK684"/>
  <c r="J684"/>
  <c r="BF684"/>
  <c r="BI683"/>
  <c r="BH683"/>
  <c r="BG683"/>
  <c r="BE683"/>
  <c r="T683"/>
  <c r="R683"/>
  <c r="P683"/>
  <c r="BK683"/>
  <c r="J683"/>
  <c r="BF683"/>
  <c r="BI682"/>
  <c r="BH682"/>
  <c r="BG682"/>
  <c r="BE682"/>
  <c r="T682"/>
  <c r="R682"/>
  <c r="P682"/>
  <c r="BK682"/>
  <c r="J682"/>
  <c r="BF682"/>
  <c r="BI681"/>
  <c r="BH681"/>
  <c r="BG681"/>
  <c r="BE681"/>
  <c r="T681"/>
  <c r="R681"/>
  <c r="P681"/>
  <c r="BK681"/>
  <c r="J681"/>
  <c r="BF681"/>
  <c r="BI680"/>
  <c r="BH680"/>
  <c r="BG680"/>
  <c r="BE680"/>
  <c r="T680"/>
  <c r="R680"/>
  <c r="P680"/>
  <c r="BK680"/>
  <c r="J680"/>
  <c r="BF680"/>
  <c r="BI679"/>
  <c r="BH679"/>
  <c r="BG679"/>
  <c r="BE679"/>
  <c r="T679"/>
  <c r="T678"/>
  <c r="R679"/>
  <c r="R678"/>
  <c r="P679"/>
  <c r="P678"/>
  <c r="BK679"/>
  <c r="BK678"/>
  <c r="J678"/>
  <c r="J679"/>
  <c r="BF679"/>
  <c r="J109"/>
  <c r="BI677"/>
  <c r="BH677"/>
  <c r="BG677"/>
  <c r="BE677"/>
  <c r="T677"/>
  <c r="R677"/>
  <c r="P677"/>
  <c r="BK677"/>
  <c r="J677"/>
  <c r="BF677"/>
  <c r="BI676"/>
  <c r="BH676"/>
  <c r="BG676"/>
  <c r="BE676"/>
  <c r="T676"/>
  <c r="R676"/>
  <c r="P676"/>
  <c r="BK676"/>
  <c r="J676"/>
  <c r="BF676"/>
  <c r="BI675"/>
  <c r="BH675"/>
  <c r="BG675"/>
  <c r="BE675"/>
  <c r="T675"/>
  <c r="R675"/>
  <c r="P675"/>
  <c r="BK675"/>
  <c r="J675"/>
  <c r="BF675"/>
  <c r="BI674"/>
  <c r="BH674"/>
  <c r="BG674"/>
  <c r="BE674"/>
  <c r="T674"/>
  <c r="R674"/>
  <c r="P674"/>
  <c r="BK674"/>
  <c r="J674"/>
  <c r="BF674"/>
  <c r="BI673"/>
  <c r="BH673"/>
  <c r="BG673"/>
  <c r="BE673"/>
  <c r="T673"/>
  <c r="R673"/>
  <c r="P673"/>
  <c r="BK673"/>
  <c r="J673"/>
  <c r="BF673"/>
  <c r="BI672"/>
  <c r="BH672"/>
  <c r="BG672"/>
  <c r="BE672"/>
  <c r="T672"/>
  <c r="R672"/>
  <c r="P672"/>
  <c r="BK672"/>
  <c r="J672"/>
  <c r="BF672"/>
  <c r="BI671"/>
  <c r="BH671"/>
  <c r="BG671"/>
  <c r="BE671"/>
  <c r="T671"/>
  <c r="R671"/>
  <c r="P671"/>
  <c r="BK671"/>
  <c r="J671"/>
  <c r="BF671"/>
  <c r="BI670"/>
  <c r="BH670"/>
  <c r="BG670"/>
  <c r="BE670"/>
  <c r="T670"/>
  <c r="R670"/>
  <c r="P670"/>
  <c r="BK670"/>
  <c r="J670"/>
  <c r="BF670"/>
  <c r="BI669"/>
  <c r="BH669"/>
  <c r="BG669"/>
  <c r="BE669"/>
  <c r="T669"/>
  <c r="R669"/>
  <c r="P669"/>
  <c r="BK669"/>
  <c r="J669"/>
  <c r="BF669"/>
  <c r="BI668"/>
  <c r="BH668"/>
  <c r="BG668"/>
  <c r="BE668"/>
  <c r="T668"/>
  <c r="R668"/>
  <c r="P668"/>
  <c r="BK668"/>
  <c r="J668"/>
  <c r="BF668"/>
  <c r="BI667"/>
  <c r="BH667"/>
  <c r="BG667"/>
  <c r="BE667"/>
  <c r="T667"/>
  <c r="R667"/>
  <c r="P667"/>
  <c r="BK667"/>
  <c r="J667"/>
  <c r="BF667"/>
  <c r="BI666"/>
  <c r="BH666"/>
  <c r="BG666"/>
  <c r="BE666"/>
  <c r="T666"/>
  <c r="R666"/>
  <c r="P666"/>
  <c r="BK666"/>
  <c r="J666"/>
  <c r="BF666"/>
  <c r="BI665"/>
  <c r="BH665"/>
  <c r="BG665"/>
  <c r="BE665"/>
  <c r="T665"/>
  <c r="R665"/>
  <c r="P665"/>
  <c r="BK665"/>
  <c r="J665"/>
  <c r="BF665"/>
  <c r="BI664"/>
  <c r="BH664"/>
  <c r="BG664"/>
  <c r="BE664"/>
  <c r="T664"/>
  <c r="R664"/>
  <c r="P664"/>
  <c r="BK664"/>
  <c r="J664"/>
  <c r="BF664"/>
  <c r="BI663"/>
  <c r="BH663"/>
  <c r="BG663"/>
  <c r="BE663"/>
  <c r="T663"/>
  <c r="R663"/>
  <c r="P663"/>
  <c r="BK663"/>
  <c r="J663"/>
  <c r="BF663"/>
  <c r="BI662"/>
  <c r="BH662"/>
  <c r="BG662"/>
  <c r="BE662"/>
  <c r="T662"/>
  <c r="R662"/>
  <c r="P662"/>
  <c r="BK662"/>
  <c r="J662"/>
  <c r="BF662"/>
  <c r="BI661"/>
  <c r="BH661"/>
  <c r="BG661"/>
  <c r="BE661"/>
  <c r="T661"/>
  <c r="R661"/>
  <c r="P661"/>
  <c r="BK661"/>
  <c r="J661"/>
  <c r="BF661"/>
  <c r="BI660"/>
  <c r="BH660"/>
  <c r="BG660"/>
  <c r="BE660"/>
  <c r="T660"/>
  <c r="R660"/>
  <c r="P660"/>
  <c r="BK660"/>
  <c r="J660"/>
  <c r="BF660"/>
  <c r="BI659"/>
  <c r="BH659"/>
  <c r="BG659"/>
  <c r="BE659"/>
  <c r="T659"/>
  <c r="R659"/>
  <c r="P659"/>
  <c r="BK659"/>
  <c r="J659"/>
  <c r="BF659"/>
  <c r="BI658"/>
  <c r="BH658"/>
  <c r="BG658"/>
  <c r="BE658"/>
  <c r="T658"/>
  <c r="R658"/>
  <c r="P658"/>
  <c r="BK658"/>
  <c r="J658"/>
  <c r="BF658"/>
  <c r="BI657"/>
  <c r="BH657"/>
  <c r="BG657"/>
  <c r="BE657"/>
  <c r="T657"/>
  <c r="R657"/>
  <c r="P657"/>
  <c r="BK657"/>
  <c r="J657"/>
  <c r="BF657"/>
  <c r="BI656"/>
  <c r="BH656"/>
  <c r="BG656"/>
  <c r="BE656"/>
  <c r="T656"/>
  <c r="R656"/>
  <c r="P656"/>
  <c r="BK656"/>
  <c r="J656"/>
  <c r="BF656"/>
  <c r="BI655"/>
  <c r="BH655"/>
  <c r="BG655"/>
  <c r="BE655"/>
  <c r="T655"/>
  <c r="R655"/>
  <c r="P655"/>
  <c r="BK655"/>
  <c r="J655"/>
  <c r="BF655"/>
  <c r="BI654"/>
  <c r="BH654"/>
  <c r="BG654"/>
  <c r="BE654"/>
  <c r="T654"/>
  <c r="R654"/>
  <c r="P654"/>
  <c r="BK654"/>
  <c r="J654"/>
  <c r="BF654"/>
  <c r="BI653"/>
  <c r="BH653"/>
  <c r="BG653"/>
  <c r="BE653"/>
  <c r="T653"/>
  <c r="R653"/>
  <c r="P653"/>
  <c r="BK653"/>
  <c r="J653"/>
  <c r="BF653"/>
  <c r="BI652"/>
  <c r="BH652"/>
  <c r="BG652"/>
  <c r="BE652"/>
  <c r="T652"/>
  <c r="R652"/>
  <c r="P652"/>
  <c r="BK652"/>
  <c r="J652"/>
  <c r="BF652"/>
  <c r="BI651"/>
  <c r="BH651"/>
  <c r="BG651"/>
  <c r="BE651"/>
  <c r="T651"/>
  <c r="R651"/>
  <c r="P651"/>
  <c r="BK651"/>
  <c r="J651"/>
  <c r="BF651"/>
  <c r="BI650"/>
  <c r="BH650"/>
  <c r="BG650"/>
  <c r="BE650"/>
  <c r="T650"/>
  <c r="R650"/>
  <c r="P650"/>
  <c r="BK650"/>
  <c r="J650"/>
  <c r="BF650"/>
  <c r="BI649"/>
  <c r="BH649"/>
  <c r="BG649"/>
  <c r="BE649"/>
  <c r="T649"/>
  <c r="R649"/>
  <c r="P649"/>
  <c r="BK649"/>
  <c r="J649"/>
  <c r="BF649"/>
  <c r="BI648"/>
  <c r="BH648"/>
  <c r="BG648"/>
  <c r="BE648"/>
  <c r="T648"/>
  <c r="R648"/>
  <c r="P648"/>
  <c r="BK648"/>
  <c r="J648"/>
  <c r="BF648"/>
  <c r="BI647"/>
  <c r="BH647"/>
  <c r="BG647"/>
  <c r="BE647"/>
  <c r="T647"/>
  <c r="R647"/>
  <c r="P647"/>
  <c r="BK647"/>
  <c r="J647"/>
  <c r="BF647"/>
  <c r="BI646"/>
  <c r="BH646"/>
  <c r="BG646"/>
  <c r="BE646"/>
  <c r="T646"/>
  <c r="R646"/>
  <c r="P646"/>
  <c r="BK646"/>
  <c r="J646"/>
  <c r="BF646"/>
  <c r="BI645"/>
  <c r="BH645"/>
  <c r="BG645"/>
  <c r="BE645"/>
  <c r="T645"/>
  <c r="R645"/>
  <c r="P645"/>
  <c r="BK645"/>
  <c r="J645"/>
  <c r="BF645"/>
  <c r="BI644"/>
  <c r="BH644"/>
  <c r="BG644"/>
  <c r="BE644"/>
  <c r="T644"/>
  <c r="R644"/>
  <c r="P644"/>
  <c r="BK644"/>
  <c r="J644"/>
  <c r="BF644"/>
  <c r="BI643"/>
  <c r="BH643"/>
  <c r="BG643"/>
  <c r="BE643"/>
  <c r="T643"/>
  <c r="R643"/>
  <c r="P643"/>
  <c r="BK643"/>
  <c r="J643"/>
  <c r="BF643"/>
  <c r="BI642"/>
  <c r="BH642"/>
  <c r="BG642"/>
  <c r="BE642"/>
  <c r="T642"/>
  <c r="R642"/>
  <c r="P642"/>
  <c r="BK642"/>
  <c r="J642"/>
  <c r="BF642"/>
  <c r="BI641"/>
  <c r="BH641"/>
  <c r="BG641"/>
  <c r="BE641"/>
  <c r="T641"/>
  <c r="R641"/>
  <c r="P641"/>
  <c r="BK641"/>
  <c r="J641"/>
  <c r="BF641"/>
  <c r="BI640"/>
  <c r="BH640"/>
  <c r="BG640"/>
  <c r="BE640"/>
  <c r="T640"/>
  <c r="R640"/>
  <c r="P640"/>
  <c r="BK640"/>
  <c r="J640"/>
  <c r="BF640"/>
  <c r="BI639"/>
  <c r="BH639"/>
  <c r="BG639"/>
  <c r="BE639"/>
  <c r="T639"/>
  <c r="R639"/>
  <c r="P639"/>
  <c r="BK639"/>
  <c r="J639"/>
  <c r="BF639"/>
  <c r="BI638"/>
  <c r="BH638"/>
  <c r="BG638"/>
  <c r="BE638"/>
  <c r="T638"/>
  <c r="R638"/>
  <c r="P638"/>
  <c r="BK638"/>
  <c r="J638"/>
  <c r="BF638"/>
  <c r="BI637"/>
  <c r="BH637"/>
  <c r="BG637"/>
  <c r="BE637"/>
  <c r="T637"/>
  <c r="R637"/>
  <c r="P637"/>
  <c r="BK637"/>
  <c r="J637"/>
  <c r="BF637"/>
  <c r="BI636"/>
  <c r="BH636"/>
  <c r="BG636"/>
  <c r="BE636"/>
  <c r="T636"/>
  <c r="R636"/>
  <c r="P636"/>
  <c r="BK636"/>
  <c r="J636"/>
  <c r="BF636"/>
  <c r="BI635"/>
  <c r="BH635"/>
  <c r="BG635"/>
  <c r="BE635"/>
  <c r="T635"/>
  <c r="R635"/>
  <c r="P635"/>
  <c r="BK635"/>
  <c r="J635"/>
  <c r="BF635"/>
  <c r="BI634"/>
  <c r="BH634"/>
  <c r="BG634"/>
  <c r="BE634"/>
  <c r="T634"/>
  <c r="T633"/>
  <c r="R634"/>
  <c r="R633"/>
  <c r="P634"/>
  <c r="P633"/>
  <c r="BK634"/>
  <c r="BK633"/>
  <c r="J633"/>
  <c r="J634"/>
  <c r="BF634"/>
  <c r="J108"/>
  <c r="BI632"/>
  <c r="BH632"/>
  <c r="BG632"/>
  <c r="BE632"/>
  <c r="T632"/>
  <c r="R632"/>
  <c r="P632"/>
  <c r="BK632"/>
  <c r="J632"/>
  <c r="BF632"/>
  <c r="BI631"/>
  <c r="BH631"/>
  <c r="BG631"/>
  <c r="BE631"/>
  <c r="T631"/>
  <c r="R631"/>
  <c r="P631"/>
  <c r="BK631"/>
  <c r="J631"/>
  <c r="BF631"/>
  <c r="BI630"/>
  <c r="BH630"/>
  <c r="BG630"/>
  <c r="BE630"/>
  <c r="T630"/>
  <c r="R630"/>
  <c r="P630"/>
  <c r="BK630"/>
  <c r="J630"/>
  <c r="BF630"/>
  <c r="BI629"/>
  <c r="BH629"/>
  <c r="BG629"/>
  <c r="BE629"/>
  <c r="T629"/>
  <c r="R629"/>
  <c r="P629"/>
  <c r="BK629"/>
  <c r="J629"/>
  <c r="BF629"/>
  <c r="BI628"/>
  <c r="BH628"/>
  <c r="BG628"/>
  <c r="BE628"/>
  <c r="T628"/>
  <c r="R628"/>
  <c r="P628"/>
  <c r="BK628"/>
  <c r="J628"/>
  <c r="BF628"/>
  <c r="BI627"/>
  <c r="BH627"/>
  <c r="BG627"/>
  <c r="BE627"/>
  <c r="T627"/>
  <c r="R627"/>
  <c r="P627"/>
  <c r="BK627"/>
  <c r="J627"/>
  <c r="BF627"/>
  <c r="BI626"/>
  <c r="BH626"/>
  <c r="BG626"/>
  <c r="BE626"/>
  <c r="T626"/>
  <c r="R626"/>
  <c r="P626"/>
  <c r="BK626"/>
  <c r="J626"/>
  <c r="BF626"/>
  <c r="BI625"/>
  <c r="BH625"/>
  <c r="BG625"/>
  <c r="BE625"/>
  <c r="T625"/>
  <c r="R625"/>
  <c r="P625"/>
  <c r="BK625"/>
  <c r="J625"/>
  <c r="BF625"/>
  <c r="BI624"/>
  <c r="BH624"/>
  <c r="BG624"/>
  <c r="BE624"/>
  <c r="T624"/>
  <c r="R624"/>
  <c r="P624"/>
  <c r="BK624"/>
  <c r="J624"/>
  <c r="BF624"/>
  <c r="BI623"/>
  <c r="BH623"/>
  <c r="BG623"/>
  <c r="BE623"/>
  <c r="T623"/>
  <c r="R623"/>
  <c r="P623"/>
  <c r="BK623"/>
  <c r="J623"/>
  <c r="BF623"/>
  <c r="BI622"/>
  <c r="BH622"/>
  <c r="BG622"/>
  <c r="BE622"/>
  <c r="T622"/>
  <c r="R622"/>
  <c r="P622"/>
  <c r="BK622"/>
  <c r="J622"/>
  <c r="BF622"/>
  <c r="BI621"/>
  <c r="BH621"/>
  <c r="BG621"/>
  <c r="BE621"/>
  <c r="T621"/>
  <c r="R621"/>
  <c r="P621"/>
  <c r="BK621"/>
  <c r="J621"/>
  <c r="BF621"/>
  <c r="BI620"/>
  <c r="BH620"/>
  <c r="BG620"/>
  <c r="BE620"/>
  <c r="T620"/>
  <c r="R620"/>
  <c r="P620"/>
  <c r="BK620"/>
  <c r="J620"/>
  <c r="BF620"/>
  <c r="BI619"/>
  <c r="BH619"/>
  <c r="BG619"/>
  <c r="BE619"/>
  <c r="T619"/>
  <c r="R619"/>
  <c r="P619"/>
  <c r="BK619"/>
  <c r="J619"/>
  <c r="BF619"/>
  <c r="BI618"/>
  <c r="BH618"/>
  <c r="BG618"/>
  <c r="BE618"/>
  <c r="T618"/>
  <c r="R618"/>
  <c r="P618"/>
  <c r="BK618"/>
  <c r="J618"/>
  <c r="BF618"/>
  <c r="BI617"/>
  <c r="BH617"/>
  <c r="BG617"/>
  <c r="BE617"/>
  <c r="T617"/>
  <c r="R617"/>
  <c r="P617"/>
  <c r="BK617"/>
  <c r="J617"/>
  <c r="BF617"/>
  <c r="BI616"/>
  <c r="BH616"/>
  <c r="BG616"/>
  <c r="BE616"/>
  <c r="T616"/>
  <c r="R616"/>
  <c r="P616"/>
  <c r="BK616"/>
  <c r="J616"/>
  <c r="BF616"/>
  <c r="BI615"/>
  <c r="BH615"/>
  <c r="BG615"/>
  <c r="BE615"/>
  <c r="T615"/>
  <c r="R615"/>
  <c r="P615"/>
  <c r="BK615"/>
  <c r="J615"/>
  <c r="BF615"/>
  <c r="BI614"/>
  <c r="BH614"/>
  <c r="BG614"/>
  <c r="BE614"/>
  <c r="T614"/>
  <c r="R614"/>
  <c r="P614"/>
  <c r="BK614"/>
  <c r="J614"/>
  <c r="BF614"/>
  <c r="BI613"/>
  <c r="BH613"/>
  <c r="BG613"/>
  <c r="BE613"/>
  <c r="T613"/>
  <c r="R613"/>
  <c r="P613"/>
  <c r="BK613"/>
  <c r="J613"/>
  <c r="BF613"/>
  <c r="BI612"/>
  <c r="BH612"/>
  <c r="BG612"/>
  <c r="BE612"/>
  <c r="T612"/>
  <c r="R612"/>
  <c r="P612"/>
  <c r="BK612"/>
  <c r="J612"/>
  <c r="BF612"/>
  <c r="BI611"/>
  <c r="BH611"/>
  <c r="BG611"/>
  <c r="BE611"/>
  <c r="T611"/>
  <c r="R611"/>
  <c r="P611"/>
  <c r="BK611"/>
  <c r="J611"/>
  <c r="BF611"/>
  <c r="BI610"/>
  <c r="BH610"/>
  <c r="BG610"/>
  <c r="BE610"/>
  <c r="T610"/>
  <c r="R610"/>
  <c r="P610"/>
  <c r="BK610"/>
  <c r="J610"/>
  <c r="BF610"/>
  <c r="BI609"/>
  <c r="BH609"/>
  <c r="BG609"/>
  <c r="BE609"/>
  <c r="T609"/>
  <c r="R609"/>
  <c r="P609"/>
  <c r="BK609"/>
  <c r="J609"/>
  <c r="BF609"/>
  <c r="BI608"/>
  <c r="BH608"/>
  <c r="BG608"/>
  <c r="BE608"/>
  <c r="T608"/>
  <c r="R608"/>
  <c r="P608"/>
  <c r="BK608"/>
  <c r="J608"/>
  <c r="BF608"/>
  <c r="BI607"/>
  <c r="BH607"/>
  <c r="BG607"/>
  <c r="BE607"/>
  <c r="T607"/>
  <c r="R607"/>
  <c r="P607"/>
  <c r="BK607"/>
  <c r="J607"/>
  <c r="BF607"/>
  <c r="BI606"/>
  <c r="BH606"/>
  <c r="BG606"/>
  <c r="BE606"/>
  <c r="T606"/>
  <c r="R606"/>
  <c r="P606"/>
  <c r="BK606"/>
  <c r="J606"/>
  <c r="BF606"/>
  <c r="BI605"/>
  <c r="BH605"/>
  <c r="BG605"/>
  <c r="BE605"/>
  <c r="T605"/>
  <c r="R605"/>
  <c r="P605"/>
  <c r="BK605"/>
  <c r="J605"/>
  <c r="BF605"/>
  <c r="BI604"/>
  <c r="BH604"/>
  <c r="BG604"/>
  <c r="BE604"/>
  <c r="T604"/>
  <c r="R604"/>
  <c r="P604"/>
  <c r="BK604"/>
  <c r="J604"/>
  <c r="BF604"/>
  <c r="BI603"/>
  <c r="BH603"/>
  <c r="BG603"/>
  <c r="BE603"/>
  <c r="T603"/>
  <c r="R603"/>
  <c r="P603"/>
  <c r="BK603"/>
  <c r="J603"/>
  <c r="BF603"/>
  <c r="BI602"/>
  <c r="BH602"/>
  <c r="BG602"/>
  <c r="BE602"/>
  <c r="T602"/>
  <c r="R602"/>
  <c r="P602"/>
  <c r="BK602"/>
  <c r="J602"/>
  <c r="BF602"/>
  <c r="BI601"/>
  <c r="BH601"/>
  <c r="BG601"/>
  <c r="BE601"/>
  <c r="T601"/>
  <c r="R601"/>
  <c r="P601"/>
  <c r="BK601"/>
  <c r="J601"/>
  <c r="BF601"/>
  <c r="BI600"/>
  <c r="BH600"/>
  <c r="BG600"/>
  <c r="BE600"/>
  <c r="T600"/>
  <c r="R600"/>
  <c r="P600"/>
  <c r="BK600"/>
  <c r="J600"/>
  <c r="BF600"/>
  <c r="BI599"/>
  <c r="BH599"/>
  <c r="BG599"/>
  <c r="BE599"/>
  <c r="T599"/>
  <c r="R599"/>
  <c r="P599"/>
  <c r="BK599"/>
  <c r="J599"/>
  <c r="BF599"/>
  <c r="BI598"/>
  <c r="BH598"/>
  <c r="BG598"/>
  <c r="BE598"/>
  <c r="T598"/>
  <c r="R598"/>
  <c r="P598"/>
  <c r="BK598"/>
  <c r="J598"/>
  <c r="BF598"/>
  <c r="BI597"/>
  <c r="BH597"/>
  <c r="BG597"/>
  <c r="BE597"/>
  <c r="T597"/>
  <c r="R597"/>
  <c r="P597"/>
  <c r="BK597"/>
  <c r="J597"/>
  <c r="BF597"/>
  <c r="BI596"/>
  <c r="BH596"/>
  <c r="BG596"/>
  <c r="BE596"/>
  <c r="T596"/>
  <c r="R596"/>
  <c r="P596"/>
  <c r="BK596"/>
  <c r="J596"/>
  <c r="BF596"/>
  <c r="BI595"/>
  <c r="BH595"/>
  <c r="BG595"/>
  <c r="BE595"/>
  <c r="T595"/>
  <c r="R595"/>
  <c r="P595"/>
  <c r="BK595"/>
  <c r="J595"/>
  <c r="BF595"/>
  <c r="BI594"/>
  <c r="BH594"/>
  <c r="BG594"/>
  <c r="BE594"/>
  <c r="T594"/>
  <c r="T593"/>
  <c r="R594"/>
  <c r="R593"/>
  <c r="P594"/>
  <c r="P593"/>
  <c r="BK594"/>
  <c r="BK593"/>
  <c r="J593"/>
  <c r="J594"/>
  <c r="BF594"/>
  <c r="J107"/>
  <c r="BI592"/>
  <c r="BH592"/>
  <c r="BG592"/>
  <c r="BE592"/>
  <c r="T592"/>
  <c r="R592"/>
  <c r="P592"/>
  <c r="BK592"/>
  <c r="J592"/>
  <c r="BF592"/>
  <c r="BI590"/>
  <c r="BH590"/>
  <c r="BG590"/>
  <c r="BE590"/>
  <c r="T590"/>
  <c r="R590"/>
  <c r="P590"/>
  <c r="BK590"/>
  <c r="J590"/>
  <c r="BF590"/>
  <c r="BI588"/>
  <c r="BH588"/>
  <c r="BG588"/>
  <c r="BE588"/>
  <c r="T588"/>
  <c r="T587"/>
  <c r="R588"/>
  <c r="R587"/>
  <c r="P588"/>
  <c r="P587"/>
  <c r="BK588"/>
  <c r="BK587"/>
  <c r="J587"/>
  <c r="J588"/>
  <c r="BF588"/>
  <c r="J106"/>
  <c r="BI586"/>
  <c r="BH586"/>
  <c r="BG586"/>
  <c r="BE586"/>
  <c r="T586"/>
  <c r="R586"/>
  <c r="P586"/>
  <c r="BK586"/>
  <c r="J586"/>
  <c r="BF586"/>
  <c r="BI560"/>
  <c r="BH560"/>
  <c r="BG560"/>
  <c r="BE560"/>
  <c r="T560"/>
  <c r="R560"/>
  <c r="P560"/>
  <c r="BK560"/>
  <c r="J560"/>
  <c r="BF560"/>
  <c r="BI555"/>
  <c r="BH555"/>
  <c r="BG555"/>
  <c r="BE555"/>
  <c r="T555"/>
  <c r="T554"/>
  <c r="T553"/>
  <c r="R555"/>
  <c r="R554"/>
  <c r="R553"/>
  <c r="P555"/>
  <c r="P554"/>
  <c r="P553"/>
  <c r="BK555"/>
  <c r="BK554"/>
  <c r="J554"/>
  <c r="BK553"/>
  <c r="J553"/>
  <c r="J555"/>
  <c r="BF555"/>
  <c r="J105"/>
  <c r="J104"/>
  <c r="BI552"/>
  <c r="BH552"/>
  <c r="BG552"/>
  <c r="BE552"/>
  <c r="T552"/>
  <c r="T551"/>
  <c r="R552"/>
  <c r="R551"/>
  <c r="P552"/>
  <c r="P551"/>
  <c r="BK552"/>
  <c r="BK551"/>
  <c r="J551"/>
  <c r="J552"/>
  <c r="BF552"/>
  <c r="J103"/>
  <c r="BI549"/>
  <c r="BH549"/>
  <c r="BG549"/>
  <c r="BE549"/>
  <c r="T549"/>
  <c r="R549"/>
  <c r="P549"/>
  <c r="BK549"/>
  <c r="J549"/>
  <c r="BF549"/>
  <c r="BI548"/>
  <c r="BH548"/>
  <c r="BG548"/>
  <c r="BE548"/>
  <c r="T548"/>
  <c r="R548"/>
  <c r="P548"/>
  <c r="BK548"/>
  <c r="J548"/>
  <c r="BF548"/>
  <c r="BI546"/>
  <c r="BH546"/>
  <c r="BG546"/>
  <c r="BE546"/>
  <c r="T546"/>
  <c r="R546"/>
  <c r="P546"/>
  <c r="BK546"/>
  <c r="J546"/>
  <c r="BF546"/>
  <c r="BI545"/>
  <c r="BH545"/>
  <c r="BG545"/>
  <c r="BE545"/>
  <c r="T545"/>
  <c r="R545"/>
  <c r="P545"/>
  <c r="BK545"/>
  <c r="J545"/>
  <c r="BF545"/>
  <c r="BI544"/>
  <c r="BH544"/>
  <c r="BG544"/>
  <c r="BE544"/>
  <c r="T544"/>
  <c r="R544"/>
  <c r="P544"/>
  <c r="BK544"/>
  <c r="J544"/>
  <c r="BF544"/>
  <c r="BI543"/>
  <c r="BH543"/>
  <c r="BG543"/>
  <c r="BE543"/>
  <c r="T543"/>
  <c r="R543"/>
  <c r="P543"/>
  <c r="BK543"/>
  <c r="J543"/>
  <c r="BF543"/>
  <c r="BI542"/>
  <c r="BH542"/>
  <c r="BG542"/>
  <c r="BE542"/>
  <c r="T542"/>
  <c r="T541"/>
  <c r="R542"/>
  <c r="R541"/>
  <c r="P542"/>
  <c r="P541"/>
  <c r="BK542"/>
  <c r="BK541"/>
  <c r="J541"/>
  <c r="J542"/>
  <c r="BF542"/>
  <c r="J102"/>
  <c r="BI540"/>
  <c r="BH540"/>
  <c r="BG540"/>
  <c r="BE540"/>
  <c r="T540"/>
  <c r="R540"/>
  <c r="P540"/>
  <c r="BK540"/>
  <c r="J540"/>
  <c r="BF540"/>
  <c r="BI539"/>
  <c r="BH539"/>
  <c r="BG539"/>
  <c r="BE539"/>
  <c r="T539"/>
  <c r="R539"/>
  <c r="P539"/>
  <c r="BK539"/>
  <c r="J539"/>
  <c r="BF539"/>
  <c r="BI538"/>
  <c r="BH538"/>
  <c r="BG538"/>
  <c r="BE538"/>
  <c r="T538"/>
  <c r="R538"/>
  <c r="P538"/>
  <c r="BK538"/>
  <c r="J538"/>
  <c r="BF538"/>
  <c r="BI537"/>
  <c r="BH537"/>
  <c r="BG537"/>
  <c r="BE537"/>
  <c r="T537"/>
  <c r="R537"/>
  <c r="P537"/>
  <c r="BK537"/>
  <c r="J537"/>
  <c r="BF537"/>
  <c r="BI536"/>
  <c r="BH536"/>
  <c r="BG536"/>
  <c r="BE536"/>
  <c r="T536"/>
  <c r="R536"/>
  <c r="P536"/>
  <c r="BK536"/>
  <c r="J536"/>
  <c r="BF536"/>
  <c r="BI531"/>
  <c r="BH531"/>
  <c r="BG531"/>
  <c r="BE531"/>
  <c r="T531"/>
  <c r="R531"/>
  <c r="P531"/>
  <c r="BK531"/>
  <c r="J531"/>
  <c r="BF531"/>
  <c r="BI529"/>
  <c r="BH529"/>
  <c r="BG529"/>
  <c r="BE529"/>
  <c r="T529"/>
  <c r="R529"/>
  <c r="P529"/>
  <c r="BK529"/>
  <c r="J529"/>
  <c r="BF529"/>
  <c r="BI528"/>
  <c r="BH528"/>
  <c r="BG528"/>
  <c r="BE528"/>
  <c r="T528"/>
  <c r="R528"/>
  <c r="P528"/>
  <c r="BK528"/>
  <c r="J528"/>
  <c r="BF528"/>
  <c r="BI527"/>
  <c r="BH527"/>
  <c r="BG527"/>
  <c r="BE527"/>
  <c r="T527"/>
  <c r="R527"/>
  <c r="P527"/>
  <c r="BK527"/>
  <c r="J527"/>
  <c r="BF527"/>
  <c r="BI525"/>
  <c r="BH525"/>
  <c r="BG525"/>
  <c r="BE525"/>
  <c r="T525"/>
  <c r="R525"/>
  <c r="P525"/>
  <c r="BK525"/>
  <c r="J525"/>
  <c r="BF525"/>
  <c r="BI523"/>
  <c r="BH523"/>
  <c r="BG523"/>
  <c r="BE523"/>
  <c r="T523"/>
  <c r="R523"/>
  <c r="P523"/>
  <c r="BK523"/>
  <c r="J523"/>
  <c r="BF523"/>
  <c r="BI519"/>
  <c r="BH519"/>
  <c r="BG519"/>
  <c r="BE519"/>
  <c r="T519"/>
  <c r="R519"/>
  <c r="P519"/>
  <c r="BK519"/>
  <c r="J519"/>
  <c r="BF519"/>
  <c r="BI517"/>
  <c r="BH517"/>
  <c r="BG517"/>
  <c r="BE517"/>
  <c r="T517"/>
  <c r="R517"/>
  <c r="P517"/>
  <c r="BK517"/>
  <c r="J517"/>
  <c r="BF517"/>
  <c r="BI516"/>
  <c r="BH516"/>
  <c r="BG516"/>
  <c r="BE516"/>
  <c r="T516"/>
  <c r="R516"/>
  <c r="P516"/>
  <c r="BK516"/>
  <c r="J516"/>
  <c r="BF516"/>
  <c r="BI515"/>
  <c r="BH515"/>
  <c r="BG515"/>
  <c r="BE515"/>
  <c r="T515"/>
  <c r="R515"/>
  <c r="P515"/>
  <c r="BK515"/>
  <c r="J515"/>
  <c r="BF515"/>
  <c r="BI513"/>
  <c r="BH513"/>
  <c r="BG513"/>
  <c r="BE513"/>
  <c r="T513"/>
  <c r="R513"/>
  <c r="P513"/>
  <c r="BK513"/>
  <c r="J513"/>
  <c r="BF513"/>
  <c r="BI509"/>
  <c r="BH509"/>
  <c r="BG509"/>
  <c r="BE509"/>
  <c r="T509"/>
  <c r="R509"/>
  <c r="P509"/>
  <c r="BK509"/>
  <c r="J509"/>
  <c r="BF509"/>
  <c r="BI507"/>
  <c r="BH507"/>
  <c r="BG507"/>
  <c r="BE507"/>
  <c r="T507"/>
  <c r="R507"/>
  <c r="P507"/>
  <c r="BK507"/>
  <c r="J507"/>
  <c r="BF507"/>
  <c r="BI505"/>
  <c r="BH505"/>
  <c r="BG505"/>
  <c r="BE505"/>
  <c r="T505"/>
  <c r="R505"/>
  <c r="P505"/>
  <c r="BK505"/>
  <c r="J505"/>
  <c r="BF505"/>
  <c r="BI503"/>
  <c r="BH503"/>
  <c r="BG503"/>
  <c r="BE503"/>
  <c r="T503"/>
  <c r="R503"/>
  <c r="P503"/>
  <c r="BK503"/>
  <c r="J503"/>
  <c r="BF503"/>
  <c r="BI501"/>
  <c r="BH501"/>
  <c r="BG501"/>
  <c r="BE501"/>
  <c r="T501"/>
  <c r="R501"/>
  <c r="P501"/>
  <c r="BK501"/>
  <c r="J501"/>
  <c r="BF501"/>
  <c r="BI499"/>
  <c r="BH499"/>
  <c r="BG499"/>
  <c r="BE499"/>
  <c r="T499"/>
  <c r="R499"/>
  <c r="P499"/>
  <c r="BK499"/>
  <c r="J499"/>
  <c r="BF499"/>
  <c r="BI497"/>
  <c r="BH497"/>
  <c r="BG497"/>
  <c r="BE497"/>
  <c r="T497"/>
  <c r="R497"/>
  <c r="P497"/>
  <c r="BK497"/>
  <c r="J497"/>
  <c r="BF497"/>
  <c r="BI495"/>
  <c r="BH495"/>
  <c r="BG495"/>
  <c r="BE495"/>
  <c r="T495"/>
  <c r="R495"/>
  <c r="P495"/>
  <c r="BK495"/>
  <c r="J495"/>
  <c r="BF495"/>
  <c r="BI488"/>
  <c r="BH488"/>
  <c r="BG488"/>
  <c r="BE488"/>
  <c r="T488"/>
  <c r="R488"/>
  <c r="P488"/>
  <c r="BK488"/>
  <c r="J488"/>
  <c r="BF488"/>
  <c r="BI486"/>
  <c r="BH486"/>
  <c r="BG486"/>
  <c r="BE486"/>
  <c r="T486"/>
  <c r="R486"/>
  <c r="P486"/>
  <c r="BK486"/>
  <c r="J486"/>
  <c r="BF486"/>
  <c r="BI481"/>
  <c r="BH481"/>
  <c r="BG481"/>
  <c r="BE481"/>
  <c r="T481"/>
  <c r="R481"/>
  <c r="P481"/>
  <c r="BK481"/>
  <c r="J481"/>
  <c r="BF481"/>
  <c r="BI479"/>
  <c r="BH479"/>
  <c r="BG479"/>
  <c r="BE479"/>
  <c r="T479"/>
  <c r="R479"/>
  <c r="P479"/>
  <c r="BK479"/>
  <c r="J479"/>
  <c r="BF479"/>
  <c r="BI477"/>
  <c r="BH477"/>
  <c r="BG477"/>
  <c r="BE477"/>
  <c r="T477"/>
  <c r="R477"/>
  <c r="P477"/>
  <c r="BK477"/>
  <c r="J477"/>
  <c r="BF477"/>
  <c r="BI475"/>
  <c r="BH475"/>
  <c r="BG475"/>
  <c r="BE475"/>
  <c r="T475"/>
  <c r="R475"/>
  <c r="P475"/>
  <c r="BK475"/>
  <c r="J475"/>
  <c r="BF475"/>
  <c r="BI473"/>
  <c r="BH473"/>
  <c r="BG473"/>
  <c r="BE473"/>
  <c r="T473"/>
  <c r="R473"/>
  <c r="P473"/>
  <c r="BK473"/>
  <c r="J473"/>
  <c r="BF473"/>
  <c r="BI468"/>
  <c r="BH468"/>
  <c r="BG468"/>
  <c r="BE468"/>
  <c r="T468"/>
  <c r="R468"/>
  <c r="P468"/>
  <c r="BK468"/>
  <c r="J468"/>
  <c r="BF468"/>
  <c r="BI467"/>
  <c r="BH467"/>
  <c r="BG467"/>
  <c r="BE467"/>
  <c r="T467"/>
  <c r="R467"/>
  <c r="P467"/>
  <c r="BK467"/>
  <c r="J467"/>
  <c r="BF467"/>
  <c r="BI465"/>
  <c r="BH465"/>
  <c r="BG465"/>
  <c r="BE465"/>
  <c r="T465"/>
  <c r="R465"/>
  <c r="P465"/>
  <c r="BK465"/>
  <c r="J465"/>
  <c r="BF465"/>
  <c r="BI464"/>
  <c r="BH464"/>
  <c r="BG464"/>
  <c r="BE464"/>
  <c r="T464"/>
  <c r="R464"/>
  <c r="P464"/>
  <c r="BK464"/>
  <c r="J464"/>
  <c r="BF464"/>
  <c r="BI462"/>
  <c r="BH462"/>
  <c r="BG462"/>
  <c r="BE462"/>
  <c r="T462"/>
  <c r="R462"/>
  <c r="P462"/>
  <c r="BK462"/>
  <c r="J462"/>
  <c r="BF462"/>
  <c r="BI460"/>
  <c r="BH460"/>
  <c r="BG460"/>
  <c r="BE460"/>
  <c r="T460"/>
  <c r="R460"/>
  <c r="P460"/>
  <c r="BK460"/>
  <c r="J460"/>
  <c r="BF460"/>
  <c r="BI458"/>
  <c r="BH458"/>
  <c r="BG458"/>
  <c r="BE458"/>
  <c r="T458"/>
  <c r="T457"/>
  <c r="R458"/>
  <c r="R457"/>
  <c r="P458"/>
  <c r="P457"/>
  <c r="BK458"/>
  <c r="BK457"/>
  <c r="J457"/>
  <c r="J458"/>
  <c r="BF458"/>
  <c r="J101"/>
  <c r="BI451"/>
  <c r="BH451"/>
  <c r="BG451"/>
  <c r="BE451"/>
  <c r="T451"/>
  <c r="R451"/>
  <c r="P451"/>
  <c r="BK451"/>
  <c r="J451"/>
  <c r="BF451"/>
  <c r="BI449"/>
  <c r="BH449"/>
  <c r="BG449"/>
  <c r="BE449"/>
  <c r="T449"/>
  <c r="R449"/>
  <c r="P449"/>
  <c r="BK449"/>
  <c r="J449"/>
  <c r="BF449"/>
  <c r="BI447"/>
  <c r="BH447"/>
  <c r="BG447"/>
  <c r="BE447"/>
  <c r="T447"/>
  <c r="R447"/>
  <c r="P447"/>
  <c r="BK447"/>
  <c r="J447"/>
  <c r="BF447"/>
  <c r="BI445"/>
  <c r="BH445"/>
  <c r="BG445"/>
  <c r="BE445"/>
  <c r="T445"/>
  <c r="R445"/>
  <c r="P445"/>
  <c r="BK445"/>
  <c r="J445"/>
  <c r="BF445"/>
  <c r="BI443"/>
  <c r="BH443"/>
  <c r="BG443"/>
  <c r="BE443"/>
  <c r="T443"/>
  <c r="R443"/>
  <c r="P443"/>
  <c r="BK443"/>
  <c r="J443"/>
  <c r="BF443"/>
  <c r="BI441"/>
  <c r="BH441"/>
  <c r="BG441"/>
  <c r="BE441"/>
  <c r="T441"/>
  <c r="R441"/>
  <c r="P441"/>
  <c r="BK441"/>
  <c r="J441"/>
  <c r="BF441"/>
  <c r="BI439"/>
  <c r="BH439"/>
  <c r="BG439"/>
  <c r="BE439"/>
  <c r="T439"/>
  <c r="R439"/>
  <c r="P439"/>
  <c r="BK439"/>
  <c r="J439"/>
  <c r="BF439"/>
  <c r="BI438"/>
  <c r="BH438"/>
  <c r="BG438"/>
  <c r="BE438"/>
  <c r="T438"/>
  <c r="R438"/>
  <c r="P438"/>
  <c r="BK438"/>
  <c r="J438"/>
  <c r="BF438"/>
  <c r="BI434"/>
  <c r="BH434"/>
  <c r="BG434"/>
  <c r="BE434"/>
  <c r="T434"/>
  <c r="R434"/>
  <c r="P434"/>
  <c r="BK434"/>
  <c r="J434"/>
  <c r="BF434"/>
  <c r="BI433"/>
  <c r="BH433"/>
  <c r="BG433"/>
  <c r="BE433"/>
  <c r="T433"/>
  <c r="R433"/>
  <c r="P433"/>
  <c r="BK433"/>
  <c r="J433"/>
  <c r="BF433"/>
  <c r="BI372"/>
  <c r="BH372"/>
  <c r="BG372"/>
  <c r="BE372"/>
  <c r="T372"/>
  <c r="R372"/>
  <c r="P372"/>
  <c r="BK372"/>
  <c r="J372"/>
  <c r="BF372"/>
  <c r="BI349"/>
  <c r="BH349"/>
  <c r="BG349"/>
  <c r="BE349"/>
  <c r="T349"/>
  <c r="R349"/>
  <c r="P349"/>
  <c r="BK349"/>
  <c r="J349"/>
  <c r="BF349"/>
  <c r="BI288"/>
  <c r="BH288"/>
  <c r="BG288"/>
  <c r="BE288"/>
  <c r="T288"/>
  <c r="R288"/>
  <c r="P288"/>
  <c r="BK288"/>
  <c r="J288"/>
  <c r="BF288"/>
  <c r="BI284"/>
  <c r="BH284"/>
  <c r="BG284"/>
  <c r="BE284"/>
  <c r="T284"/>
  <c r="R284"/>
  <c r="P284"/>
  <c r="BK284"/>
  <c r="J284"/>
  <c r="BF284"/>
  <c r="BI283"/>
  <c r="BH283"/>
  <c r="BG283"/>
  <c r="BE283"/>
  <c r="T283"/>
  <c r="R283"/>
  <c r="P283"/>
  <c r="BK283"/>
  <c r="J283"/>
  <c r="BF283"/>
  <c r="BI222"/>
  <c r="BH222"/>
  <c r="BG222"/>
  <c r="BE222"/>
  <c r="T222"/>
  <c r="R222"/>
  <c r="P222"/>
  <c r="BK222"/>
  <c r="J222"/>
  <c r="BF222"/>
  <c r="BI220"/>
  <c r="BH220"/>
  <c r="BG220"/>
  <c r="BE220"/>
  <c r="T220"/>
  <c r="R220"/>
  <c r="P220"/>
  <c r="BK220"/>
  <c r="J220"/>
  <c r="BF220"/>
  <c r="BI216"/>
  <c r="BH216"/>
  <c r="BG216"/>
  <c r="BE216"/>
  <c r="T216"/>
  <c r="R216"/>
  <c r="P216"/>
  <c r="BK216"/>
  <c r="J216"/>
  <c r="BF216"/>
  <c r="BI214"/>
  <c r="BH214"/>
  <c r="BG214"/>
  <c r="BE214"/>
  <c r="T214"/>
  <c r="R214"/>
  <c r="P214"/>
  <c r="BK214"/>
  <c r="J214"/>
  <c r="BF214"/>
  <c r="BI212"/>
  <c r="BH212"/>
  <c r="BG212"/>
  <c r="BE212"/>
  <c r="T212"/>
  <c r="R212"/>
  <c r="P212"/>
  <c r="BK212"/>
  <c r="J212"/>
  <c r="BF212"/>
  <c r="BI208"/>
  <c r="BH208"/>
  <c r="BG208"/>
  <c r="BE208"/>
  <c r="T208"/>
  <c r="T207"/>
  <c r="R208"/>
  <c r="R207"/>
  <c r="P208"/>
  <c r="P207"/>
  <c r="BK208"/>
  <c r="BK207"/>
  <c r="J207"/>
  <c r="J208"/>
  <c r="BF208"/>
  <c r="J100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199"/>
  <c r="BH199"/>
  <c r="BG199"/>
  <c r="BE199"/>
  <c r="T199"/>
  <c r="T198"/>
  <c r="R199"/>
  <c r="R198"/>
  <c r="P199"/>
  <c r="P198"/>
  <c r="BK199"/>
  <c r="BK198"/>
  <c r="J198"/>
  <c r="J199"/>
  <c r="BF199"/>
  <c r="J99"/>
  <c r="BI196"/>
  <c r="BH196"/>
  <c r="BG196"/>
  <c r="BE196"/>
  <c r="T196"/>
  <c r="R196"/>
  <c r="P196"/>
  <c r="BK196"/>
  <c r="J196"/>
  <c r="BF196"/>
  <c r="BI192"/>
  <c r="BH192"/>
  <c r="BG192"/>
  <c r="BE192"/>
  <c r="T192"/>
  <c r="R192"/>
  <c r="P192"/>
  <c r="BK192"/>
  <c r="J192"/>
  <c r="BF192"/>
  <c r="BI190"/>
  <c r="BH190"/>
  <c r="BG190"/>
  <c r="BE190"/>
  <c r="T190"/>
  <c r="R190"/>
  <c r="P190"/>
  <c r="BK190"/>
  <c r="J190"/>
  <c r="BF190"/>
  <c r="BI185"/>
  <c r="BH185"/>
  <c r="BG185"/>
  <c r="BE185"/>
  <c r="T185"/>
  <c r="R185"/>
  <c r="P185"/>
  <c r="BK185"/>
  <c r="J185"/>
  <c r="BF185"/>
  <c r="BI183"/>
  <c r="BH183"/>
  <c r="BG183"/>
  <c r="BE183"/>
  <c r="T183"/>
  <c r="R183"/>
  <c r="P183"/>
  <c r="BK183"/>
  <c r="J183"/>
  <c r="BF183"/>
  <c r="BI182"/>
  <c r="BH182"/>
  <c r="BG182"/>
  <c r="BE182"/>
  <c r="T182"/>
  <c r="R182"/>
  <c r="P182"/>
  <c r="BK182"/>
  <c r="J182"/>
  <c r="BF182"/>
  <c r="BI180"/>
  <c r="BH180"/>
  <c r="BG180"/>
  <c r="BE180"/>
  <c r="T180"/>
  <c r="R180"/>
  <c r="P180"/>
  <c r="BK180"/>
  <c r="J180"/>
  <c r="BF180"/>
  <c r="BI178"/>
  <c r="BH178"/>
  <c r="BG178"/>
  <c r="BE178"/>
  <c r="T178"/>
  <c r="R178"/>
  <c r="P178"/>
  <c r="BK178"/>
  <c r="J178"/>
  <c r="BF178"/>
  <c r="BI174"/>
  <c r="BH174"/>
  <c r="BG174"/>
  <c r="BE174"/>
  <c r="T174"/>
  <c r="R174"/>
  <c r="P174"/>
  <c r="BK174"/>
  <c r="J174"/>
  <c r="BF174"/>
  <c r="BI172"/>
  <c r="BH172"/>
  <c r="BG172"/>
  <c r="BE172"/>
  <c r="T172"/>
  <c r="R172"/>
  <c r="P172"/>
  <c r="BK172"/>
  <c r="J172"/>
  <c r="BF172"/>
  <c r="BI170"/>
  <c r="BH170"/>
  <c r="BG170"/>
  <c r="BE170"/>
  <c r="T170"/>
  <c r="R170"/>
  <c r="P170"/>
  <c r="BK170"/>
  <c r="J170"/>
  <c r="BF170"/>
  <c r="BI165"/>
  <c r="BH165"/>
  <c r="BG165"/>
  <c r="BE165"/>
  <c r="T165"/>
  <c r="R165"/>
  <c r="P165"/>
  <c r="BK165"/>
  <c r="J165"/>
  <c r="BF165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3"/>
  <c r="F37"/>
  <c i="1" r="BD97"/>
  <c i="4" r="BH153"/>
  <c r="F36"/>
  <c i="1" r="BC97"/>
  <c i="4" r="BG153"/>
  <c r="F35"/>
  <c i="1" r="BB97"/>
  <c i="4" r="BE153"/>
  <c r="J33"/>
  <c i="1" r="AV97"/>
  <c i="4" r="F33"/>
  <c i="1" r="AZ97"/>
  <c i="4" r="T153"/>
  <c r="T152"/>
  <c r="T151"/>
  <c r="T150"/>
  <c r="R153"/>
  <c r="R152"/>
  <c r="R151"/>
  <c r="R150"/>
  <c r="P153"/>
  <c r="P152"/>
  <c r="P151"/>
  <c r="P150"/>
  <c i="1" r="AU97"/>
  <c i="4" r="BK153"/>
  <c r="BK152"/>
  <c r="J152"/>
  <c r="BK151"/>
  <c r="J151"/>
  <c r="BK150"/>
  <c r="J150"/>
  <c r="J96"/>
  <c r="J30"/>
  <c i="1" r="AG97"/>
  <c i="4" r="J153"/>
  <c r="BF153"/>
  <c r="J34"/>
  <c i="1" r="AW97"/>
  <c i="4" r="F34"/>
  <c i="1" r="BA97"/>
  <c i="4" r="J98"/>
  <c r="J97"/>
  <c r="F144"/>
  <c r="E142"/>
  <c r="F89"/>
  <c r="E87"/>
  <c r="J39"/>
  <c r="J24"/>
  <c r="E24"/>
  <c r="J147"/>
  <c r="J92"/>
  <c r="J23"/>
  <c r="J21"/>
  <c r="E21"/>
  <c r="J146"/>
  <c r="J91"/>
  <c r="J20"/>
  <c r="J18"/>
  <c r="E18"/>
  <c r="F147"/>
  <c r="F92"/>
  <c r="J17"/>
  <c r="J15"/>
  <c r="E15"/>
  <c r="F146"/>
  <c r="F91"/>
  <c r="J14"/>
  <c r="J12"/>
  <c r="J144"/>
  <c r="J89"/>
  <c r="E7"/>
  <c r="E140"/>
  <c r="E85"/>
  <c i="3" r="J37"/>
  <c r="J36"/>
  <c i="1" r="AY96"/>
  <c i="3" r="J35"/>
  <c i="1" r="AX96"/>
  <c i="3"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0"/>
  <c r="BH160"/>
  <c r="BG160"/>
  <c r="BE160"/>
  <c r="T160"/>
  <c r="T159"/>
  <c r="T158"/>
  <c r="R160"/>
  <c r="R159"/>
  <c r="R158"/>
  <c r="P160"/>
  <c r="P159"/>
  <c r="P158"/>
  <c r="BK160"/>
  <c r="BK159"/>
  <c r="J159"/>
  <c r="BK158"/>
  <c r="J158"/>
  <c r="J160"/>
  <c r="BF160"/>
  <c r="J103"/>
  <c r="J102"/>
  <c r="BI157"/>
  <c r="BH157"/>
  <c r="BG157"/>
  <c r="BE157"/>
  <c r="T157"/>
  <c r="T156"/>
  <c r="R157"/>
  <c r="R156"/>
  <c r="P157"/>
  <c r="P156"/>
  <c r="BK157"/>
  <c r="BK156"/>
  <c r="J156"/>
  <c r="J157"/>
  <c r="BF157"/>
  <c r="J101"/>
  <c r="BI155"/>
  <c r="BH155"/>
  <c r="BG155"/>
  <c r="BE155"/>
  <c r="T155"/>
  <c r="R155"/>
  <c r="P155"/>
  <c r="BK155"/>
  <c r="J155"/>
  <c r="BF155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T149"/>
  <c r="R150"/>
  <c r="R149"/>
  <c r="P150"/>
  <c r="P149"/>
  <c r="BK150"/>
  <c r="BK149"/>
  <c r="J149"/>
  <c r="J150"/>
  <c r="BF150"/>
  <c r="J100"/>
  <c r="BI143"/>
  <c r="BH143"/>
  <c r="BG143"/>
  <c r="BE143"/>
  <c r="T143"/>
  <c r="R143"/>
  <c r="P143"/>
  <c r="BK143"/>
  <c r="J143"/>
  <c r="BF143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8"/>
  <c r="BH138"/>
  <c r="BG138"/>
  <c r="BE138"/>
  <c r="T138"/>
  <c r="R138"/>
  <c r="P138"/>
  <c r="BK138"/>
  <c r="J138"/>
  <c r="BF138"/>
  <c r="BI136"/>
  <c r="BH136"/>
  <c r="BG136"/>
  <c r="BE136"/>
  <c r="T136"/>
  <c r="T135"/>
  <c r="R136"/>
  <c r="R135"/>
  <c r="P136"/>
  <c r="P135"/>
  <c r="BK136"/>
  <c r="BK135"/>
  <c r="J135"/>
  <c r="J136"/>
  <c r="BF136"/>
  <c r="J99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26"/>
  <c r="F37"/>
  <c i="1" r="BD96"/>
  <c i="3" r="BH126"/>
  <c r="F36"/>
  <c i="1" r="BC96"/>
  <c i="3" r="BG126"/>
  <c r="F35"/>
  <c i="1" r="BB96"/>
  <c i="3" r="BE126"/>
  <c r="J33"/>
  <c i="1" r="AV96"/>
  <c i="3" r="F33"/>
  <c i="1" r="AZ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F126"/>
  <c r="J34"/>
  <c i="1" r="AW96"/>
  <c i="3" r="F34"/>
  <c i="1" r="BA96"/>
  <c i="3" r="J98"/>
  <c r="J97"/>
  <c r="F117"/>
  <c r="E115"/>
  <c r="F89"/>
  <c r="E87"/>
  <c r="J39"/>
  <c r="J24"/>
  <c r="E24"/>
  <c r="J120"/>
  <c r="J92"/>
  <c r="J23"/>
  <c r="J21"/>
  <c r="E21"/>
  <c r="J119"/>
  <c r="J91"/>
  <c r="J20"/>
  <c r="J18"/>
  <c r="E18"/>
  <c r="F120"/>
  <c r="F92"/>
  <c r="J17"/>
  <c r="J15"/>
  <c r="E15"/>
  <c r="F119"/>
  <c r="F91"/>
  <c r="J14"/>
  <c r="J12"/>
  <c r="J117"/>
  <c r="J89"/>
  <c r="E7"/>
  <c r="E113"/>
  <c r="E85"/>
  <c i="2" r="J37"/>
  <c r="J36"/>
  <c i="1" r="AY95"/>
  <c i="2" r="J35"/>
  <c i="1" r="AX95"/>
  <c i="2" r="BI179"/>
  <c r="BH179"/>
  <c r="BG179"/>
  <c r="BE179"/>
  <c r="T179"/>
  <c r="R179"/>
  <c r="P179"/>
  <c r="BK179"/>
  <c r="J179"/>
  <c r="BF179"/>
  <c r="BI178"/>
  <c r="BH178"/>
  <c r="BG178"/>
  <c r="BE178"/>
  <c r="T178"/>
  <c r="T177"/>
  <c r="R178"/>
  <c r="R177"/>
  <c r="P178"/>
  <c r="P177"/>
  <c r="BK178"/>
  <c r="BK177"/>
  <c r="J177"/>
  <c r="J178"/>
  <c r="BF178"/>
  <c r="J103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2"/>
  <c r="BH172"/>
  <c r="BG172"/>
  <c r="BE172"/>
  <c r="T172"/>
  <c r="R172"/>
  <c r="P172"/>
  <c r="BK172"/>
  <c r="J172"/>
  <c r="BF172"/>
  <c r="BI170"/>
  <c r="BH170"/>
  <c r="BG170"/>
  <c r="BE170"/>
  <c r="T170"/>
  <c r="T169"/>
  <c r="R170"/>
  <c r="R169"/>
  <c r="P170"/>
  <c r="P169"/>
  <c r="BK170"/>
  <c r="BK169"/>
  <c r="J169"/>
  <c r="J170"/>
  <c r="BF170"/>
  <c r="J102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3"/>
  <c r="BH153"/>
  <c r="BG153"/>
  <c r="BE153"/>
  <c r="T153"/>
  <c r="R153"/>
  <c r="P153"/>
  <c r="BK153"/>
  <c r="J153"/>
  <c r="BF153"/>
  <c r="BI151"/>
  <c r="BH151"/>
  <c r="BG151"/>
  <c r="BE151"/>
  <c r="T151"/>
  <c r="T150"/>
  <c r="R151"/>
  <c r="R150"/>
  <c r="P151"/>
  <c r="P150"/>
  <c r="BK151"/>
  <c r="BK150"/>
  <c r="J150"/>
  <c r="J151"/>
  <c r="BF151"/>
  <c r="J101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6"/>
  <c r="BH146"/>
  <c r="BG146"/>
  <c r="BE146"/>
  <c r="T146"/>
  <c r="R146"/>
  <c r="P146"/>
  <c r="BK146"/>
  <c r="J146"/>
  <c r="BF146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T134"/>
  <c r="T133"/>
  <c r="R135"/>
  <c r="R134"/>
  <c r="R133"/>
  <c r="P135"/>
  <c r="P134"/>
  <c r="P133"/>
  <c r="BK135"/>
  <c r="BK134"/>
  <c r="J134"/>
  <c r="BK133"/>
  <c r="J133"/>
  <c r="J135"/>
  <c r="BF135"/>
  <c r="J100"/>
  <c r="J99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F37"/>
  <c i="1" r="BD95"/>
  <c i="2" r="BH126"/>
  <c r="F36"/>
  <c i="1" r="BC95"/>
  <c i="2" r="BG126"/>
  <c r="F35"/>
  <c i="1" r="BB95"/>
  <c i="2" r="BE126"/>
  <c r="J33"/>
  <c i="1" r="AV95"/>
  <c i="2" r="F33"/>
  <c i="1" r="AZ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6"/>
  <c r="J30"/>
  <c i="1" r="AG95"/>
  <c i="2" r="J126"/>
  <c r="BF126"/>
  <c r="J34"/>
  <c i="1" r="AW95"/>
  <c i="2" r="F34"/>
  <c i="1" r="BA95"/>
  <c i="2" r="J98"/>
  <c r="J97"/>
  <c r="F117"/>
  <c r="E115"/>
  <c r="F89"/>
  <c r="E87"/>
  <c r="J39"/>
  <c r="J24"/>
  <c r="E24"/>
  <c r="J120"/>
  <c r="J92"/>
  <c r="J23"/>
  <c r="J21"/>
  <c r="E21"/>
  <c r="J119"/>
  <c r="J91"/>
  <c r="J20"/>
  <c r="J18"/>
  <c r="E18"/>
  <c r="F120"/>
  <c r="F92"/>
  <c r="J17"/>
  <c r="J15"/>
  <c r="E15"/>
  <c r="F119"/>
  <c r="F91"/>
  <c r="J14"/>
  <c r="J12"/>
  <c r="J117"/>
  <c r="J89"/>
  <c r="E7"/>
  <c r="E11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<sst xmlns="http://schemas.openxmlformats.org/spreadsheetml/2006/main">
  <si>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</si>
  <si>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</si>
  <si>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</si>
  <si>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</si>
  <si>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</si>
  <si>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{bd30d1e5-0a2a-4cd2-8689-bbf3e5d4bcaa}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</si>
  <si>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</si>
  <si>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</si>
  <si>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</si>
  <si>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</si>
  <si>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</si>
  <si>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</si>
  <si>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</si>
  <si>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</si>
  <si>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20180507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</si>
  <si>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</si>
  <si>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</si>
  <si>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Českých bratří 595, Zřízení 8 malometrážních bytových jednotek</t>
  </si>
  <si>
    <t>KSO:</t>
  </si>
  <si>
    <t>CC-CZ:</t>
  </si>
  <si>
    <t>Místo:</t>
  </si>
  <si>
    <t xml:space="preserve"> </t>
  </si>
  <si>
    <t>Datum:</t>
  </si>
  <si>
    <t>31. 5. 2018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</si>
  <si>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</si>
  <si>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</si>
  <si>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</si>
  <si>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</si>
  <si>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</si>
  <si>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</si>
  <si>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</si>
  <si>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</si>
  <si>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</si>
  <si>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</si>
  <si>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</si>
  <si>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</si>
  <si>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</si>
  <si>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</si>
  <si>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</si>
  <si>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</si>
  <si>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</si>
  <si>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</si>
  <si>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</si>
  <si>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</si>
  <si>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</si>
  <si>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</si>
  <si>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</si>
  <si>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</si>
  <si>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</si>
  <si>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</si>
  <si>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</si>
  <si>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</si>
  <si>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</si>
  <si>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</si>
  <si>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</si>
  <si>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</si>
  <si>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</si>
  <si>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</si>
  <si>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</si>
  <si>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</si>
  <si>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</si>
  <si>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</si>
  <si>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</si>
  <si>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</si>
  <si>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</si>
  <si>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</si>
  <si>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</si>
  <si>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</si>
  <si>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</si>
  <si>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</si>
  <si>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</si>
  <si>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</si>
  <si>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</si>
  <si>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</si>
  <si>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</si>
  <si>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</si>
  <si>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</si>
  <si>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</si>
  <si>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</si>
  <si>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</si>
  <si>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Výměna střešní Krytiny</t>
  </si>
  <si>
    <t>STA</t>
  </si>
  <si>
    <t>{d6791c39-f8a7-4678-b06f-9dadc4bb1ce3}</t>
  </si>
  <si>
    <t>SO-02</t>
  </si>
  <si>
    <t>Fasáda</t>
  </si>
  <si>
    <t>{13bd2c0b-4b64-486d-a362-94b9754c970a}</t>
  </si>
  <si>
    <t>SO-03</t>
  </si>
  <si>
    <t>Vnitřní úpravy</t>
  </si>
  <si>
    <t>{ced84017-fbd3-49b3-9fad-b2bcf65f1ce2}</t>
  </si>
  <si>
    <t>SO-04</t>
  </si>
  <si>
    <t>Vnitřní zařízení</t>
  </si>
  <si>
    <t>{79ecef96-6624-4489-8fd8-e459e9ab2608}</t>
  </si>
  <si>
    <t>VRN</t>
  </si>
  <si>
    <t>Vedlejší rozpočtové náklady a ostatní náklady spojené s umístěním stavby</t>
  </si>
  <si>
    <t>{600ec359-c0e4-4639-8824-d6e343eee9ac}</t>
  </si>
  <si>
    <t>KRYCÍ LIST SOUPISU PRACÍ</t>
  </si>
  <si>
    <t>Objekt:</t>
  </si>
  <si>
    <t>SO-01 - Výměna střešní Krytiny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</si>
  <si>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</si>
  <si>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</si>
  <si>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</si>
  <si>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</si>
  <si>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</si>
  <si>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</si>
  <si>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</si>
  <si>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</si>
  <si>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</si>
  <si>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</si>
  <si>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</si>
  <si>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</si>
  <si>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</si>
  <si>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</si>
  <si>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</si>
  <si>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</si>
  <si>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</si>
  <si>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</si>
  <si>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</si>
  <si>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</si>
  <si>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</si>
  <si>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</si>
  <si>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</si>
  <si>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</si>
  <si>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</si>
  <si>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</si>
  <si>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</si>
  <si>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</si>
  <si>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</si>
  <si>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</si>
  <si>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</si>
  <si>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997013154</t>
  </si>
  <si>
    <t>Vnitrostaveništní doprava suti a vybouraných hmot pro budovy v do 15 m s omezením mechanizace</t>
  </si>
  <si>
    <t>t</t>
  </si>
  <si>
    <t>CS ÚRS 2018 01</t>
  </si>
  <si>
    <t>4</t>
  </si>
  <si>
    <t>2</t>
  </si>
  <si>
    <t>1079430867</t>
  </si>
  <si>
    <t>997013501</t>
  </si>
  <si>
    <t>Odvoz suti a vybouraných hmot na skládku nebo meziskládku do 1 km se složením</t>
  </si>
  <si>
    <t>-1741783384</t>
  </si>
  <si>
    <t>3</t>
  </si>
  <si>
    <t>997013509</t>
  </si>
  <si>
    <t>Příplatek k odvozu suti a vybouraných hmot na skládku ZKD 1 km přes 1 km</t>
  </si>
  <si>
    <t>507032315</t>
  </si>
  <si>
    <t>VV</t>
  </si>
  <si>
    <t>31,36*10 'Přepočtené koeficientem množství</t>
  </si>
  <si>
    <t>997013807</t>
  </si>
  <si>
    <t>Poplatek za uložení na skládce (skládkovné) stavebního odpadu keramického kód odpadu 170 103</t>
  </si>
  <si>
    <t>-164945652</t>
  </si>
  <si>
    <t>5</t>
  </si>
  <si>
    <t>997013831</t>
  </si>
  <si>
    <t>Poplatek za uložení na skládce (skládkovné) stavebního odpadu směsného kód odpadu 170 904</t>
  </si>
  <si>
    <t>1812011390</t>
  </si>
  <si>
    <t>31,36-26,993</t>
  </si>
  <si>
    <t>PSV</t>
  </si>
  <si>
    <t>Práce a dodávky PSV</t>
  </si>
  <si>
    <t>762</t>
  </si>
  <si>
    <t>Konstrukce tesařské</t>
  </si>
  <si>
    <t>6</t>
  </si>
  <si>
    <t>762083122.1</t>
  </si>
  <si>
    <t xml:space="preserve">Impregnace řeziva proti dřevokaznému hmyzu, houbám a plísním </t>
  </si>
  <si>
    <t>m3</t>
  </si>
  <si>
    <t>16</t>
  </si>
  <si>
    <t>-1926577889</t>
  </si>
  <si>
    <t>7</t>
  </si>
  <si>
    <t>762341210</t>
  </si>
  <si>
    <t>Montáž bednění střech rovných a šikmých sklonu do 60° z hrubých prken na sraz</t>
  </si>
  <si>
    <t>m2</t>
  </si>
  <si>
    <t>287738099</t>
  </si>
  <si>
    <t>"plocha střechy" 406,00*2</t>
  </si>
  <si>
    <t>8</t>
  </si>
  <si>
    <t>M</t>
  </si>
  <si>
    <t>60515123.01</t>
  </si>
  <si>
    <t>řezivo jehličnaté boční prkno 4-6cm</t>
  </si>
  <si>
    <t>32</t>
  </si>
  <si>
    <t>747348651</t>
  </si>
  <si>
    <t>812*0,0275 'Přepočtené koeficientem množství</t>
  </si>
  <si>
    <t>9</t>
  </si>
  <si>
    <t>762341811</t>
  </si>
  <si>
    <t>Demontáž bednění střech z prken</t>
  </si>
  <si>
    <t>1370261613</t>
  </si>
  <si>
    <t>"střešní krytina" 47,00+15,00</t>
  </si>
  <si>
    <t>10</t>
  </si>
  <si>
    <t>762342317</t>
  </si>
  <si>
    <t>Montáž laťování na střechách složitých sklonu do 60° osové vzdálenosti přes 600 mm</t>
  </si>
  <si>
    <t>-1472188170</t>
  </si>
  <si>
    <t>"plocha střechy" 406,00</t>
  </si>
  <si>
    <t>11</t>
  </si>
  <si>
    <t>60514114</t>
  </si>
  <si>
    <t>řezivo jehličnaté latě střešní impregnované dl 4 m</t>
  </si>
  <si>
    <t>-204377921</t>
  </si>
  <si>
    <t>406*0,00264 'Přepočtené koeficientem množství</t>
  </si>
  <si>
    <t>12</t>
  </si>
  <si>
    <t>762342811</t>
  </si>
  <si>
    <t>Demontáž laťování střech z latí osové vzdálenosti do 0,22 m</t>
  </si>
  <si>
    <t>719790877</t>
  </si>
  <si>
    <t>"střešní krytina" 359,00</t>
  </si>
  <si>
    <t>13</t>
  </si>
  <si>
    <t>762395000</t>
  </si>
  <si>
    <t>Spojovací prostředky pro montáž krovu, bednění, laťování, světlíky, klíny</t>
  </si>
  <si>
    <t>-718567216</t>
  </si>
  <si>
    <t>14</t>
  </si>
  <si>
    <t>998762103</t>
  </si>
  <si>
    <t>Přesun hmot tonážní pro kce tesařské v objektech v do 24 m</t>
  </si>
  <si>
    <t>-343798263</t>
  </si>
  <si>
    <t>764</t>
  </si>
  <si>
    <t>Konstrukce klempířské</t>
  </si>
  <si>
    <t>764001821</t>
  </si>
  <si>
    <t>Demontáž krytiny ze svitků nebo tabulí do suti včetně všech střešních prvků a doplňků</t>
  </si>
  <si>
    <t>-774280793</t>
  </si>
  <si>
    <t>764004801</t>
  </si>
  <si>
    <t>Demontáž podokapního žlabu do suti</t>
  </si>
  <si>
    <t>m</t>
  </si>
  <si>
    <t>-981989518</t>
  </si>
  <si>
    <t>(18,00+13,00)*2</t>
  </si>
  <si>
    <t>17</t>
  </si>
  <si>
    <t>764004861</t>
  </si>
  <si>
    <t>Demontáž svodu do suti</t>
  </si>
  <si>
    <t>-770372081</t>
  </si>
  <si>
    <t>9*10,00</t>
  </si>
  <si>
    <t>18</t>
  </si>
  <si>
    <t>764042419</t>
  </si>
  <si>
    <t>Strukturovaná oddělovací vrstva dle doporučení výrobce krytiny</t>
  </si>
  <si>
    <t>-459374420</t>
  </si>
  <si>
    <t>19</t>
  </si>
  <si>
    <t>764121405.01</t>
  </si>
  <si>
    <t>Krytina střechy rovné s dvojitým drážkováním ze svitků z Al plechu s povrchovou úpravou rš 500 mm</t>
  </si>
  <si>
    <t>1329391691</t>
  </si>
  <si>
    <t>20</t>
  </si>
  <si>
    <t>764121490</t>
  </si>
  <si>
    <t>Krytina střechy ze svitků z Al plechu rš 500 mm - oplechování dalších střešních prvků</t>
  </si>
  <si>
    <t>2042591496</t>
  </si>
  <si>
    <t>764221409</t>
  </si>
  <si>
    <t>Oplechování větraného hřebene z Al plechu s povrchovou úpravou</t>
  </si>
  <si>
    <t>1156147018</t>
  </si>
  <si>
    <t>"hřeben" 3,00+3,775+2,50+1,00</t>
  </si>
  <si>
    <t>22</t>
  </si>
  <si>
    <t>764223450</t>
  </si>
  <si>
    <t>Střešní výlez pro krytinu z Al plechu s povrchovou úpravou dle PD</t>
  </si>
  <si>
    <t>kus</t>
  </si>
  <si>
    <t>-767124821</t>
  </si>
  <si>
    <t>23</t>
  </si>
  <si>
    <t>764521400</t>
  </si>
  <si>
    <t>Žlab podokapní půlkruhový z Al plechu s povrchovou úpravou dle PD</t>
  </si>
  <si>
    <t>111811624</t>
  </si>
  <si>
    <t>24</t>
  </si>
  <si>
    <t>764528424</t>
  </si>
  <si>
    <t xml:space="preserve">Svody kruhové včetně objímek, kolen, odskoků z Al plechu  s povrchovou úpravou dle PD</t>
  </si>
  <si>
    <t>-860882302</t>
  </si>
  <si>
    <t>25</t>
  </si>
  <si>
    <t>998764103</t>
  </si>
  <si>
    <t>Přesun hmot tonážní pro konstrukce klempířské v objektech v do 24 m</t>
  </si>
  <si>
    <t>168218294</t>
  </si>
  <si>
    <t>765</t>
  </si>
  <si>
    <t>Krytina skládaná</t>
  </si>
  <si>
    <t>26</t>
  </si>
  <si>
    <t>765111820</t>
  </si>
  <si>
    <t>Demontáž krytiny keramické hladké do suti</t>
  </si>
  <si>
    <t>1517373619</t>
  </si>
  <si>
    <t>27</t>
  </si>
  <si>
    <t>765191023</t>
  </si>
  <si>
    <t>Montáž pojistné hydroizolační fólie kladené ve sklonu přes 20° s lepenými spoji na bednění</t>
  </si>
  <si>
    <t>-1624566141</t>
  </si>
  <si>
    <t>28</t>
  </si>
  <si>
    <t>63150817</t>
  </si>
  <si>
    <t>parozábrana pojistná hydroizolace</t>
  </si>
  <si>
    <t>-788157232</t>
  </si>
  <si>
    <t>406*1,1 'Přepočtené koeficientem množství</t>
  </si>
  <si>
    <t>29</t>
  </si>
  <si>
    <t>998765103</t>
  </si>
  <si>
    <t>Přesun hmot tonážní pro krytiny skládané v objektech v do 24 m</t>
  </si>
  <si>
    <t>2038360560</t>
  </si>
  <si>
    <t>767</t>
  </si>
  <si>
    <t>Konstrukce zámečnické</t>
  </si>
  <si>
    <t>30</t>
  </si>
  <si>
    <t>767851104.1</t>
  </si>
  <si>
    <t>Dodávka a montáž lávek komínových - kompletní celé lávky</t>
  </si>
  <si>
    <t>-944919803</t>
  </si>
  <si>
    <t>31</t>
  </si>
  <si>
    <t>767851803</t>
  </si>
  <si>
    <t>Demontáž komínových lávek - celé komínové lávky</t>
  </si>
  <si>
    <t>1285905600</t>
  </si>
  <si>
    <t>SO-02 - Fasáda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</si>
  <si>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</si>
  <si>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</si>
  <si>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</si>
  <si>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Úpravy povrchů, podlahy a osazování výplní</t>
  </si>
  <si>
    <t>622325108.01</t>
  </si>
  <si>
    <t>Oprava vnější vápenocementové hladké omítky stěn v rozsahu do 85%</t>
  </si>
  <si>
    <t>-429652884</t>
  </si>
  <si>
    <t>"jižní pohled" 11*10,5+9*1,5</t>
  </si>
  <si>
    <t>"východní poled" 18*9</t>
  </si>
  <si>
    <t>"severní pohled" 9*13+3*4+4*5</t>
  </si>
  <si>
    <t>"západní pohled" 6*18+6*5</t>
  </si>
  <si>
    <t>Součet</t>
  </si>
  <si>
    <t>622531011</t>
  </si>
  <si>
    <t>Tenkovrstvá silikonová zrnitá omítka tl. 1,5 mm včetně penetrace vnějších stěn</t>
  </si>
  <si>
    <t>-1786471494</t>
  </si>
  <si>
    <t>629345100</t>
  </si>
  <si>
    <t>Doplnění profilů šambrán cca 15x120 mm</t>
  </si>
  <si>
    <t>-567595988</t>
  </si>
  <si>
    <t>"doplnění šambrán oken - předpklad max. 30%" (53,57+75,75)*2*0,30</t>
  </si>
  <si>
    <t>Ostatní konstrukce a práce, bourání</t>
  </si>
  <si>
    <t>941111122</t>
  </si>
  <si>
    <t>Montáž lešení řadového trubkového lehkého s podlahami zatížení do 200 kg/m2 š do 1,2 m v do 25 m</t>
  </si>
  <si>
    <t>-1318214946</t>
  </si>
  <si>
    <t>"fasádní lešení" (20,00+15,00)*13,00*2</t>
  </si>
  <si>
    <t>941111222</t>
  </si>
  <si>
    <t>Příplatek k lešení řadovému trubkovému lehkému s podlahami š 1,2 m v 25 m za první a ZKD den použití</t>
  </si>
  <si>
    <t>1667615223</t>
  </si>
  <si>
    <t>910*90 'Přepočtené koeficientem množství</t>
  </si>
  <si>
    <t>941111822</t>
  </si>
  <si>
    <t>Demontáž lešení řadového trubkového lehkého s podlahami zatížení do 200 kg/m2 š do 1,2 m v do 25 m</t>
  </si>
  <si>
    <t>-135701741</t>
  </si>
  <si>
    <t>952905240</t>
  </si>
  <si>
    <t>Dokončující úklid budov bytové nebo občanské výstavby</t>
  </si>
  <si>
    <t>1683549140</t>
  </si>
  <si>
    <t>"kolem budovy" (20,00+15,00)*2</t>
  </si>
  <si>
    <t>978036182</t>
  </si>
  <si>
    <t>Otlučení (osekání) cementových omítek vnějších ploch v rozsahu do 85 %</t>
  </si>
  <si>
    <t>703178020</t>
  </si>
  <si>
    <t>997013009</t>
  </si>
  <si>
    <t>Příplatek ZKD 5 m hloubky nad 10 m u vyklizení ulehlé suti z prostorů do 15 m2</t>
  </si>
  <si>
    <t>-263409727</t>
  </si>
  <si>
    <t>-1697608481</t>
  </si>
  <si>
    <t>1268629147</t>
  </si>
  <si>
    <t>1046499534</t>
  </si>
  <si>
    <t>26,68*10 'Přepočtené koeficientem množství</t>
  </si>
  <si>
    <t>1884415917</t>
  </si>
  <si>
    <t>998</t>
  </si>
  <si>
    <t>Přesun hmot</t>
  </si>
  <si>
    <t>998011003</t>
  </si>
  <si>
    <t>Přesun hmot pro budovy zděné v do 24 m</t>
  </si>
  <si>
    <t>141856753</t>
  </si>
  <si>
    <t>764002851</t>
  </si>
  <si>
    <t>Demontáž oplechování parapetů do suti</t>
  </si>
  <si>
    <t>20616872</t>
  </si>
  <si>
    <t>"stávající parapety" 53,57</t>
  </si>
  <si>
    <t>764226404.01</t>
  </si>
  <si>
    <t>Oplechování parapetů rovných mechanicky kotvené z Al plechu s povrchovou úpravou dle PD rš do 330 mm</t>
  </si>
  <si>
    <t>-1138355395</t>
  </si>
  <si>
    <t>-434526601</t>
  </si>
  <si>
    <t>SO-03 - Vnitřní úpravy</t>
  </si>
  <si>
    <t xml:space="preserve">    3 - Svislé a kompletní konstrukce</t>
  </si>
  <si>
    <t xml:space="preserve">    4 - Vodorovné konstrukce</t>
  </si>
  <si>
    <t xml:space="preserve">    9 - Ostatní konstrukce a práce-bourání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</si>
  <si>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</si>
  <si>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</si>
  <si>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</si>
  <si>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</si>
  <si>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</si>
  <si>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</si>
  <si>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</si>
  <si>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</si>
  <si>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</si>
  <si>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</si>
  <si>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</si>
  <si>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</si>
  <si>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</si>
  <si>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</si>
  <si>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</si>
  <si>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</si>
  <si>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</si>
  <si>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</si>
  <si>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</si>
  <si>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</si>
  <si>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</si>
  <si>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</si>
  <si>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</t>
  </si>
  <si>
    <t xml:space="preserve">    46-M - Zemní práce při extr.mont.pracích</t>
  </si>
  <si>
    <t>Svislé a kompletní konstrukce</t>
  </si>
  <si>
    <t>310235241</t>
  </si>
  <si>
    <t>Zazdívka otvorů pl do 0,0225 m2 ve zdivu nadzákladovém cihlami pálenými tl do 300 mm</t>
  </si>
  <si>
    <t>1632600827</t>
  </si>
  <si>
    <t>"přípomoce ZTI" 3+1+28</t>
  </si>
  <si>
    <t>310236241</t>
  </si>
  <si>
    <t>Zazdívka otvorů pl do 0,09 m2 ve zdivu nadzákladovém cihlami pálenými tl do 300 mm</t>
  </si>
  <si>
    <t>-1311131191</t>
  </si>
  <si>
    <t>"přípomoce pro ZTI+ÚT" 12+4+1+35+25</t>
  </si>
  <si>
    <t>310237271</t>
  </si>
  <si>
    <t>Zazdívka otvorů pl do 0,25 m2 ve zdivu nadzákladovém cihlami pálenými tl do 750 mm</t>
  </si>
  <si>
    <t>-1118214656</t>
  </si>
  <si>
    <t>"přípomoce ZTI" 1+1+4+1</t>
  </si>
  <si>
    <t>310237281</t>
  </si>
  <si>
    <t>Zazdívka otvorů pl do 0,25 m2 ve zdivu nadzákladovém cihlami pálenými tl do 900 mm</t>
  </si>
  <si>
    <t>-1553611518</t>
  </si>
  <si>
    <t>310239211</t>
  </si>
  <si>
    <t>Zazdívka otvorů pl do 4 m2 ve zdivu nadzákladovém cihlami pálenými na MVC</t>
  </si>
  <si>
    <t>-222218561</t>
  </si>
  <si>
    <t>"1.NP" 0,60*2,20*0,45+1,00*2,20*0,30+1,38*2,20*0,45+0,80*2,20*0,45</t>
  </si>
  <si>
    <t>"2.NP" 1,00*2,20*0,30+1,38*2,20*0,45</t>
  </si>
  <si>
    <t>"3.NP" 0,90*2,20*0,30</t>
  </si>
  <si>
    <t>311236141.WNR</t>
  </si>
  <si>
    <t>Zdivo jednovrstvé zvukově izolační z cihel Porotherm 30 AKU Z P15 na maltu M10 tloušťky 300 mm</t>
  </si>
  <si>
    <t>1251531000</t>
  </si>
  <si>
    <t>"1.NP" (0,30+0,92)*2,20</t>
  </si>
  <si>
    <t>"2.NP" (0,70+0,92+0,70)*2,20</t>
  </si>
  <si>
    <t>"3.NP" 0,90*2,20</t>
  </si>
  <si>
    <t>317168011</t>
  </si>
  <si>
    <t>Překlad keramický plochý š 115 mm dl 1000 mm</t>
  </si>
  <si>
    <t>1533892461</t>
  </si>
  <si>
    <t>"1.PP" 8</t>
  </si>
  <si>
    <t>317168051</t>
  </si>
  <si>
    <t>Překlad keramický vysoký v 238 mm dl 1000 mm</t>
  </si>
  <si>
    <t>964664773</t>
  </si>
  <si>
    <t>"1.NP" 1</t>
  </si>
  <si>
    <t>317168052</t>
  </si>
  <si>
    <t>Překlad keramický vysoký v 238 mm dl 1250 mm</t>
  </si>
  <si>
    <t>-322760912</t>
  </si>
  <si>
    <t>"1.PP" 2</t>
  </si>
  <si>
    <t>"1.NP" 4+6+2</t>
  </si>
  <si>
    <t>317168053</t>
  </si>
  <si>
    <t>Překlad keramický vysoký v 238 mm dl 1500 mm</t>
  </si>
  <si>
    <t>-153269479</t>
  </si>
  <si>
    <t>"3.NP" 4</t>
  </si>
  <si>
    <t>317941121</t>
  </si>
  <si>
    <t>Osazování ocelových válcovaných nosníků na zdivu I, IE, U, UE nebo L do č 12</t>
  </si>
  <si>
    <t>315764243</t>
  </si>
  <si>
    <t>"1.PP" (2,275*2+0,10+1,65+3,10+1,95+2,05+3,15+2,05+0,40+2,85+2,50)*13,43*0,001</t>
  </si>
  <si>
    <t>13010818</t>
  </si>
  <si>
    <t>ocel profilová UPN 120 jakost 11 375</t>
  </si>
  <si>
    <t>-141283695</t>
  </si>
  <si>
    <t>340239211</t>
  </si>
  <si>
    <t>Zazdívka otvorů v příčkách nebo stěnách plochy do 4 m2 cihlami plnými tl do 100 mm</t>
  </si>
  <si>
    <t>-601264256</t>
  </si>
  <si>
    <t>"3.NP" 1,10*2,10*2</t>
  </si>
  <si>
    <t>340239212</t>
  </si>
  <si>
    <t>Zazdívka otvorů v příčkách nebo stěnách plochy do 4 m2 cihlami plnými tl přes 100 mm</t>
  </si>
  <si>
    <t>-1413652560</t>
  </si>
  <si>
    <t>"1.NP" 0,98*2,20+0,90*2,20</t>
  </si>
  <si>
    <t>"2.NP" 2,20*2,20</t>
  </si>
  <si>
    <t>"3.NP" 1,00*2,20</t>
  </si>
  <si>
    <t>342244201</t>
  </si>
  <si>
    <t>Příčka z cihel broušených na tenkovrstvou maltu tloušťky 80 mm</t>
  </si>
  <si>
    <t>1064964081</t>
  </si>
  <si>
    <t>"1.PP" (2,275*2+0,10+1,65+3,10+1,95+2,05+3,15+2,05+0,40+2,85+2,50)*2,75-(0,70*1,97*8)</t>
  </si>
  <si>
    <t>342244211</t>
  </si>
  <si>
    <t>Příčka z cihel broušených na tenkovrstvou maltu tloušťky 115 mm</t>
  </si>
  <si>
    <t>108754583</t>
  </si>
  <si>
    <t>"1.PP" (0,35*2+0,35)*2,75</t>
  </si>
  <si>
    <t>"1.NP" 0,35*2*3,23</t>
  </si>
  <si>
    <t>349231811</t>
  </si>
  <si>
    <t>Přizdívka ostění s ozubem z cihel tl do 150 mm</t>
  </si>
  <si>
    <t>34225537</t>
  </si>
  <si>
    <t>"1.PP" 0,15*2,10</t>
  </si>
  <si>
    <t>Vodorovné konstrukce</t>
  </si>
  <si>
    <t>411168303</t>
  </si>
  <si>
    <t>Strop keramický tl 25 cm z vložek MIAKO a keramobetonových nosníků dl do 4 m OVN 50 cm</t>
  </si>
  <si>
    <t>1268731202</t>
  </si>
  <si>
    <t>"strop nad 1.PP" 3,30*1,82</t>
  </si>
  <si>
    <t>411168362</t>
  </si>
  <si>
    <t>Strop keramický tl 25 cm z vložek MIAKO a keramobetonových nosníků dl do 3 m OVN 62,5 cm</t>
  </si>
  <si>
    <t>1375825470</t>
  </si>
  <si>
    <t>"strop nad 1.PP" 1,45*4,70</t>
  </si>
  <si>
    <t>411236231</t>
  </si>
  <si>
    <t>Zazdívka otvorů pl do 0,09 m2 ve stropech tl do 450 mm</t>
  </si>
  <si>
    <t>2087422957</t>
  </si>
  <si>
    <t>"přípomoce pro ÚT" 6</t>
  </si>
  <si>
    <t>"přípomoce ZTI" 3+10+2</t>
  </si>
  <si>
    <t>611131121</t>
  </si>
  <si>
    <t>Penetrační disperzní nátěr vnitřních stropů nanášený ručně</t>
  </si>
  <si>
    <t>-605652952</t>
  </si>
  <si>
    <t>"1.NP" 21,62+13,95+24,56+13,82+22,63+17,64</t>
  </si>
  <si>
    <t>"2.NP" 18,87+13,78+24,48+13,66+22,63+17,34</t>
  </si>
  <si>
    <t>611221121</t>
  </si>
  <si>
    <t>Montáž kontaktního zateplení vnitřních podhledů z minerální vlny s kolmou orientací tl do 120 mm</t>
  </si>
  <si>
    <t>1598604888</t>
  </si>
  <si>
    <t>"strop nad 1.PP" 1,45*4,70+3,30*1,82+98,29</t>
  </si>
  <si>
    <t>63151513</t>
  </si>
  <si>
    <t>deska izolační minerální kontaktních fasád kolmé vlákno λ=0,041 tl 100mm</t>
  </si>
  <si>
    <t>540965745</t>
  </si>
  <si>
    <t>111,11*1,02 'Přepočtené koeficientem množství</t>
  </si>
  <si>
    <t>611311131</t>
  </si>
  <si>
    <t>Potažení vnitřních rovných stropů vápenným štukem tloušťky do 3 mm</t>
  </si>
  <si>
    <t>-1266762268</t>
  </si>
  <si>
    <t>611541001</t>
  </si>
  <si>
    <t>Tenkovrstvá silikonsilikátová zrnitá omítka tl. 1,0 mm včetně penetrace vnitřních stropů rovných</t>
  </si>
  <si>
    <t>969224296</t>
  </si>
  <si>
    <t>612131121</t>
  </si>
  <si>
    <t>Penetrační disperzní nátěr vnitřních stěn nanášený ručně</t>
  </si>
  <si>
    <t>1952891833</t>
  </si>
  <si>
    <t>1.PP</t>
  </si>
  <si>
    <t>"mč. 0.0-1" (2,60+1,80)*2*2,75</t>
  </si>
  <si>
    <t>"mč. 0.0-2" ((2,60+1,80+3,10)*2+3,50+0,25+0,50)*2,75</t>
  </si>
  <si>
    <t>"mč. 0.0-3" (6,45*2+2,50*2+0,30*2+1,15-3,15)*2,75</t>
  </si>
  <si>
    <t>"mč. 0.1" (1,65+2,275)*2,75</t>
  </si>
  <si>
    <t>"mč. 0.2" (1,85+2,05)*2,75</t>
  </si>
  <si>
    <t>"mč. 0.3" (2,05+2,05)*2,75</t>
  </si>
  <si>
    <t>"mč. 0.4" (1,65+2,275)*2,75</t>
  </si>
  <si>
    <t>"mč. 0.5" (3,10+1,25)*2,75</t>
  </si>
  <si>
    <t>"mč. 0.6" (2,30+2,05+1,30)*2,75</t>
  </si>
  <si>
    <t>"mč. 0.7" (1,60*2+2,50)*2,75</t>
  </si>
  <si>
    <t>"mč. 0.8" (2,85+1,35)*2,75</t>
  </si>
  <si>
    <t>Mezisoučet</t>
  </si>
  <si>
    <t>1.NP</t>
  </si>
  <si>
    <t>"mč. 1.0-01" (0,68+0,60+2,80+8,00+2,80)*2*3,23</t>
  </si>
  <si>
    <t>"mč. 1.0-02" (7,24*2+1,50)*3,23</t>
  </si>
  <si>
    <t>"mč. 1.1-01" (1,87+1,90)*3,23</t>
  </si>
  <si>
    <t>"mč. 1.1-02" (2,70+1,90+0,20+0,30)*3,23</t>
  </si>
  <si>
    <t>"mč. 1.1-03" (4,67+3,00*2)*3,23</t>
  </si>
  <si>
    <t>"mč. 1.1-04" (4,925+5,00)*2*3,23</t>
  </si>
  <si>
    <t>"mč. 1.2-01" (1,85+1,60)*3,23</t>
  </si>
  <si>
    <t>"mč. 1.2-02" (1,55+3,05)*3,23</t>
  </si>
  <si>
    <t>"mč. 1.2-03" (2,95+4,75+2,65)*3,23</t>
  </si>
  <si>
    <t>"mč. 1.2-04" (4,525+5,00)*2*3,23</t>
  </si>
  <si>
    <t>"mč. 1.3-01" (2,75+0,15*2)*3,23</t>
  </si>
  <si>
    <t>"mč. 1.3-02" (2,10+1,90+0,45+1,50*2+1,45+0,30*2)*3,23</t>
  </si>
  <si>
    <t>"mč. 1.3-03" (6,37+2,70+0,15+4,87)*3,23</t>
  </si>
  <si>
    <t>2.NP</t>
  </si>
  <si>
    <t>"mč. 2.0-01" (4,08+8,00)*2*3,23</t>
  </si>
  <si>
    <t>"mč. 2.0-02" (6,99+2,67)*3,23</t>
  </si>
  <si>
    <t>"mč. 2.4-01" (1,95+1,87)*3,23</t>
  </si>
  <si>
    <t>"mč. 2.4-02" (2,70+1,95)*3,23</t>
  </si>
  <si>
    <t>"mč. 2.4-03" (4,67+2,95*2)*3,23</t>
  </si>
  <si>
    <t>"mč. 2.4-04" (4,925+5,00)*2*3,23</t>
  </si>
  <si>
    <t>"mč. 2.5-01" 2,65*3,23</t>
  </si>
  <si>
    <t>"mč. 2.5-02" (1,10+0,90)*3,23</t>
  </si>
  <si>
    <t>"mč. 2.5-03" (2,90+4,75+2,65)*3,23</t>
  </si>
  <si>
    <t>"mč. 2.5-04" (4,525+5,00)*2*3,23</t>
  </si>
  <si>
    <t>"mč. 2.6-01" 1,60*3,23</t>
  </si>
  <si>
    <t>"mč. 2.6-02" (0,85+2,25)*3,23</t>
  </si>
  <si>
    <t>"mč. 2.6-03" (1,55+0,45+0,15+3,35+2,70+9,07)*3,23</t>
  </si>
  <si>
    <t>3.NP</t>
  </si>
  <si>
    <t>"mč. 3.0-01" (4,08+8,00)*2*2,60+18,86</t>
  </si>
  <si>
    <t>"mč. 3.0-02" 5,24*2*2,60</t>
  </si>
  <si>
    <t>"mč. 3.0-03" (0,30+1,20)*2,60</t>
  </si>
  <si>
    <t>"mč. 3.0-04" 2,62*2,60</t>
  </si>
  <si>
    <t>"mč. 3.0-05" (1,30+1,15)*2,60</t>
  </si>
  <si>
    <t>"mč. 3.0-06" (2,45+0,80)*2,60</t>
  </si>
  <si>
    <t>"mč. 3.7-01" 1,85*2,60</t>
  </si>
  <si>
    <t>"mč. 3.7-02" 2,37*2,60</t>
  </si>
  <si>
    <t>"mč. 3.7-03" 3,35*2,60</t>
  </si>
  <si>
    <t>"mč. 3.7-04" 2,775*2,60</t>
  </si>
  <si>
    <t>"mč. 3.8-01" (2,35+1,75)*2,60</t>
  </si>
  <si>
    <t>"mč. 3.8-02" (0,30+1,80)*2,60</t>
  </si>
  <si>
    <t>"mč. 3.8-03" (3,65+4,60)*2,60</t>
  </si>
  <si>
    <t>"mč. 3.8-04" (4,05+4,525)*2,60</t>
  </si>
  <si>
    <t>612135101</t>
  </si>
  <si>
    <t>Hrubá výplň rýh ve stěnách maltou jakékoli šířky rýhy</t>
  </si>
  <si>
    <t>986382444</t>
  </si>
  <si>
    <t>828851816</t>
  </si>
  <si>
    <t>"přípomoce pro ZTI" 110,00*0,10+100,00*0,20</t>
  </si>
  <si>
    <t>"přípomoce pro ÚT" 66,00*0,20</t>
  </si>
  <si>
    <t>612311131</t>
  </si>
  <si>
    <t>Potažení vnitřních stěn vápenným štukem tloušťky do 3 mm</t>
  </si>
  <si>
    <t>-1408575218</t>
  </si>
  <si>
    <t>612321141</t>
  </si>
  <si>
    <t>Vápenocementová omítka štuková dvouvrstvá vnitřních stěn nanášená ručně</t>
  </si>
  <si>
    <t>-534966965</t>
  </si>
  <si>
    <t>"1.PP" ((2,275*2+0,10+1,65+3,10+1,95+2,05+3,15+2,05+0,40+2,85+2,50)*2,75-(0,70*1,97*8))*2</t>
  </si>
  <si>
    <t>"1.PP" (0,35*2+0,35)*2,75*2</t>
  </si>
  <si>
    <t>"mč. 1.0-01" 0,35*3,23*4</t>
  </si>
  <si>
    <t>"mč. 1.0-02" (0,90+1,38+0,60+0,92)*2,20</t>
  </si>
  <si>
    <t>"mč. 1.1-03" 0,98*2,20</t>
  </si>
  <si>
    <t>"mč. 1.1-04" (0,98+1,38)*2,20</t>
  </si>
  <si>
    <t>"mč. 1.2-01" 0,60*2,10</t>
  </si>
  <si>
    <t>"mč. 1.2-04" 0,60*2,20</t>
  </si>
  <si>
    <t>"mč. 1.3-03" (0,90+0,92)*2,20</t>
  </si>
  <si>
    <t>"mč. 2.0-02" (0,92+1,38)*2,20</t>
  </si>
  <si>
    <t>"mč. 2.4-01+03" 2,20*2,20</t>
  </si>
  <si>
    <t>"mč. 2.4-04" (2,20+1,38)*2,20</t>
  </si>
  <si>
    <t>"mč. 2.5-02" 0,70*2,20</t>
  </si>
  <si>
    <t>"mč. 2.6-01" 0,70*2,20</t>
  </si>
  <si>
    <t>"mč. 2.6-03" 0,92*2,20</t>
  </si>
  <si>
    <t>612142001</t>
  </si>
  <si>
    <t>Potažení vnitřních stěn sklovláknitým pletivem vtlačeným do tenkovrstvé hmoty</t>
  </si>
  <si>
    <t>-2140388692</t>
  </si>
  <si>
    <t>612325101</t>
  </si>
  <si>
    <t>Vápenocementová hrubá omítka rýh ve stěnách šířky do 150 mm</t>
  </si>
  <si>
    <t>-230305089</t>
  </si>
  <si>
    <t>33</t>
  </si>
  <si>
    <t>612325102</t>
  </si>
  <si>
    <t>Vápenocementová hrubá omítka rýh ve stěnách šířky do 300 mm</t>
  </si>
  <si>
    <t>-471396986</t>
  </si>
  <si>
    <t>"přípomoce pro ZTI" 100,00*0,20</t>
  </si>
  <si>
    <t>34</t>
  </si>
  <si>
    <t>612325121</t>
  </si>
  <si>
    <t>Vápenocementová štuková omítka rýh ve stěnách šířky do 150 mm</t>
  </si>
  <si>
    <t>-1424231340</t>
  </si>
  <si>
    <t>35</t>
  </si>
  <si>
    <t>612325224</t>
  </si>
  <si>
    <t>Vápenocementová štuková omítka malých ploch do 1,0 m2 na stěnách</t>
  </si>
  <si>
    <t>-581754860</t>
  </si>
  <si>
    <t>"1.PP" 50,00</t>
  </si>
  <si>
    <t>36</t>
  </si>
  <si>
    <t>612821012</t>
  </si>
  <si>
    <t>Vnitřní sanační štuková omítka pro vlhké a zasolené zdivo prováděná ručně</t>
  </si>
  <si>
    <t>-1572809046</t>
  </si>
  <si>
    <t>37</t>
  </si>
  <si>
    <t>631311116</t>
  </si>
  <si>
    <t>Mazanina tl do 80 mm z betonu prostého bez zvýšených nároků na prostředí tř. C 25/30</t>
  </si>
  <si>
    <t>869553734</t>
  </si>
  <si>
    <t>"strop nad 1.PP - skladba nového stropu" (1,45*4,70+3,30*1,82)*0,06*2</t>
  </si>
  <si>
    <t>38</t>
  </si>
  <si>
    <t>631319011</t>
  </si>
  <si>
    <t>Příplatek k mazanině tl do 80 mm za přehlazení povrchu</t>
  </si>
  <si>
    <t>1173447313</t>
  </si>
  <si>
    <t>39</t>
  </si>
  <si>
    <t>631341150</t>
  </si>
  <si>
    <t>Doplnění dosavadních podlah pod vybouraným komínem včetně dodávky materiálu - ve skladbě dle skutečnosti a PD</t>
  </si>
  <si>
    <t>953572422</t>
  </si>
  <si>
    <t>"ubourané komínové těleso" 0,50*0,75</t>
  </si>
  <si>
    <t>40</t>
  </si>
  <si>
    <t>631362021</t>
  </si>
  <si>
    <t>Výztuž mazanin svařovanými sítěmi Kari</t>
  </si>
  <si>
    <t>-2089750817</t>
  </si>
  <si>
    <t>"strop nad 1.PP - viz skladba nového stropu" (1,45*4,70+3,30*1,82)*3,06*1,20*0,001*2</t>
  </si>
  <si>
    <t>41</t>
  </si>
  <si>
    <t>632999111</t>
  </si>
  <si>
    <t>Vyspravení betonových podlah - drobné opravy</t>
  </si>
  <si>
    <t>1800261762</t>
  </si>
  <si>
    <t>"1.PP" 98,29</t>
  </si>
  <si>
    <t>"1.NP" 21,62</t>
  </si>
  <si>
    <t>"2.NP" 18,87</t>
  </si>
  <si>
    <t>"3.NP" 18,86</t>
  </si>
  <si>
    <t>Ostatní konstrukce a práce-bourání</t>
  </si>
  <si>
    <t>42</t>
  </si>
  <si>
    <t>949101111</t>
  </si>
  <si>
    <t>Lešení pomocné pro objekty pozemních staveb s lešeňovou podlahou v do 1,9 m zatížení do 150 kg/m2</t>
  </si>
  <si>
    <t>-424046534</t>
  </si>
  <si>
    <t>"plocha podlaží" 98,29+155,43+146,47+134,37</t>
  </si>
  <si>
    <t>43</t>
  </si>
  <si>
    <t>952901111</t>
  </si>
  <si>
    <t>Vyčištění budov bytové a občanské výstavby při výšce podlaží do 4 m</t>
  </si>
  <si>
    <t>715678560</t>
  </si>
  <si>
    <t>44</t>
  </si>
  <si>
    <t>2044411377</t>
  </si>
  <si>
    <t>45</t>
  </si>
  <si>
    <t>953845217</t>
  </si>
  <si>
    <t>Vyvložkování stávajícího svislého kouřovodu nerezovými vložkami ohebnými D do 130 mm v 3 m</t>
  </si>
  <si>
    <t>soubor</t>
  </si>
  <si>
    <t>1143213123</t>
  </si>
  <si>
    <t>46</t>
  </si>
  <si>
    <t>953845222</t>
  </si>
  <si>
    <t>Příplatek k vyvložkování komínového průduchu nerezovými vložkami ohebnými D do 130 mm ZKD 1m výšky</t>
  </si>
  <si>
    <t>-920381386</t>
  </si>
  <si>
    <t>"stávající komínové průduchy" 8*8,00</t>
  </si>
  <si>
    <t>47</t>
  </si>
  <si>
    <t>953941209.01</t>
  </si>
  <si>
    <t>Osazování instalačních dvířek bez jejich dodání</t>
  </si>
  <si>
    <t>-2125602000</t>
  </si>
  <si>
    <t>48</t>
  </si>
  <si>
    <t>962031133</t>
  </si>
  <si>
    <t>Bourání příček z cihel pálených na MVC tl do 150 mm</t>
  </si>
  <si>
    <t>1241124131</t>
  </si>
  <si>
    <t>"1.NP" 3,2*(1,7+4+2,8+2+2+1,5+2,5+1,8*2)</t>
  </si>
  <si>
    <t>"2.NP" 3,2*(2,3+1,7+3,5+2,8*2)</t>
  </si>
  <si>
    <t>"3.NP" 2,8*(1,5+3+3,2+3+5+2,5)</t>
  </si>
  <si>
    <t>49</t>
  </si>
  <si>
    <t>962032231</t>
  </si>
  <si>
    <t>Bourání zdiva z cihel pálených nebo vápenopískových na MV nebo MVC přes 1 m3</t>
  </si>
  <si>
    <t>1455159703</t>
  </si>
  <si>
    <t>"komín 1.PP" 0,55*(4,85*2,2*0,5-1,35*1,13)</t>
  </si>
  <si>
    <t>50</t>
  </si>
  <si>
    <t>962032241</t>
  </si>
  <si>
    <t>Bourání zdiva z cihel pálených nebo vápenopískových na MC přes 1 m3</t>
  </si>
  <si>
    <t>1828604496</t>
  </si>
  <si>
    <t>3,2*0,3*(3+1)+0,45*1*2,35+0,45*0,7*2,35+0,45*1*2,35</t>
  </si>
  <si>
    <t>51</t>
  </si>
  <si>
    <t>962032631</t>
  </si>
  <si>
    <t>Bourání zdiva komínového nad střechou z cihel na MV nebo MVC</t>
  </si>
  <si>
    <t>1737574477</t>
  </si>
  <si>
    <t>"ubourané komínové těleso" 0,50*0,75*3,00</t>
  </si>
  <si>
    <t>52</t>
  </si>
  <si>
    <t>963051113</t>
  </si>
  <si>
    <t>Bourání ŽB stropů deskových tl přes 80 mm</t>
  </si>
  <si>
    <t>-1321579806</t>
  </si>
  <si>
    <t>"zvýšený strop" 14,41*0,25</t>
  </si>
  <si>
    <t>53</t>
  </si>
  <si>
    <t>965081223</t>
  </si>
  <si>
    <t>Bourání podlah z dlaždic keramických nebo xylolitových tl přes 10 mm plochy přes 1 m2</t>
  </si>
  <si>
    <t>-1597825357</t>
  </si>
  <si>
    <t>"1.NP" 23,98+19,33++5,2</t>
  </si>
  <si>
    <t>"2.NP" 23,46+15,15+16,21</t>
  </si>
  <si>
    <t>"3.NP" 6+14,39+10,31</t>
  </si>
  <si>
    <t>54</t>
  </si>
  <si>
    <t>968062355</t>
  </si>
  <si>
    <t>Vybourání dřevěných rámů oken dvojitých včetně křídel pl do 2 m2</t>
  </si>
  <si>
    <t>1809384023</t>
  </si>
  <si>
    <t>1,4+2,5+2,1+1,1+0,7+0,6+3+1,4+2,4+2,1+2,1+6,2+2,4+7,6+10,1+10,1+2,5+2,3+2,6+2+2,8+1,2+1,2+7,9+2+1,6+0,6+2,1</t>
  </si>
  <si>
    <t>55</t>
  </si>
  <si>
    <t>968062455</t>
  </si>
  <si>
    <t>Vybourání dřevěných dveřních zárubní pl do 2 m2</t>
  </si>
  <si>
    <t>-1444159534</t>
  </si>
  <si>
    <t>2+3</t>
  </si>
  <si>
    <t>1,6*5</t>
  </si>
  <si>
    <t>1,6*9</t>
  </si>
  <si>
    <t>1,6*8</t>
  </si>
  <si>
    <t>56</t>
  </si>
  <si>
    <t>971033231</t>
  </si>
  <si>
    <t>Vybourání otvorů ve zdivu cihelném pl do 0,0225 m2 na MVC nebo MV tl do 150 mm</t>
  </si>
  <si>
    <t>641309223</t>
  </si>
  <si>
    <t>"přípomoce ZTI" 3</t>
  </si>
  <si>
    <t>57</t>
  </si>
  <si>
    <t>971033241</t>
  </si>
  <si>
    <t>Vybourání otvorů ve zdivu cihelném pl do 0,0225 m2 na MVC nebo MV tl do 300 mm</t>
  </si>
  <si>
    <t>-1449714077</t>
  </si>
  <si>
    <t>"přípomoce ZTI" 1+28</t>
  </si>
  <si>
    <t>58</t>
  </si>
  <si>
    <t>971033261</t>
  </si>
  <si>
    <t>Vybourání otvorů ve zdivu cihelném pl do 0,0225 m2 na MVC nebo MV tl do 600 mm</t>
  </si>
  <si>
    <t>-62202001</t>
  </si>
  <si>
    <t>"přípomoce ZTI" 1+1+4</t>
  </si>
  <si>
    <t>59</t>
  </si>
  <si>
    <t>971033331</t>
  </si>
  <si>
    <t>Vybourání otvorů ve zdivu cihelném pl do 0,09 m2 na MVC nebo MV tl do 150 mm</t>
  </si>
  <si>
    <t>-1075132203</t>
  </si>
  <si>
    <t>"přípomoce pro ÚT" 12</t>
  </si>
  <si>
    <t>60</t>
  </si>
  <si>
    <t>971033341</t>
  </si>
  <si>
    <t>Vybourání otvorů ve zdivu cihelném pl do 0,09 m2 na MVC nebo MV tl do 300 mm</t>
  </si>
  <si>
    <t>-1214142900</t>
  </si>
  <si>
    <t>"přípomoce pro ZTI+ÚT" 4+1+35+25</t>
  </si>
  <si>
    <t>61</t>
  </si>
  <si>
    <t>971033371</t>
  </si>
  <si>
    <t>Vybourání otvorů ve zdivu cihelném pl do 0,09 m2 na MVC nebo MV tl do 750 mm</t>
  </si>
  <si>
    <t>-392587373</t>
  </si>
  <si>
    <t>"přípomoce ZTI" 1+1</t>
  </si>
  <si>
    <t>62</t>
  </si>
  <si>
    <t>971033381</t>
  </si>
  <si>
    <t>Vybourání otvorů ve zdivu cihelném pl do 0,09 m2 na MVC nebo MV tl do 900 mm</t>
  </si>
  <si>
    <t>742282931</t>
  </si>
  <si>
    <t>"přípomoce pro ZTI" 1</t>
  </si>
  <si>
    <t>63</t>
  </si>
  <si>
    <t>972012210</t>
  </si>
  <si>
    <t>Vybourání výplní otvorů ve stropech tl přes 120 mm pl 0,09 m2</t>
  </si>
  <si>
    <t>1773731952</t>
  </si>
  <si>
    <t>64</t>
  </si>
  <si>
    <t>973031151</t>
  </si>
  <si>
    <t>Vysekání výklenků ve zdivu cihelném na MV nebo MVC pl přes 0,25 m2</t>
  </si>
  <si>
    <t>-1032747238</t>
  </si>
  <si>
    <t>"přípomoce pro ZTI" 0,70*0,70*0,30+0,80*0,80*0,30*8+1,00*1,00*0,50*2</t>
  </si>
  <si>
    <t>65</t>
  </si>
  <si>
    <t>973031619</t>
  </si>
  <si>
    <t>Vysekání kapes ve zdivu cihelném na MV nebo MVC pro špalíky do 150x150x100 mm</t>
  </si>
  <si>
    <t>-1108255699</t>
  </si>
  <si>
    <t>66</t>
  </si>
  <si>
    <t>974031133</t>
  </si>
  <si>
    <t>Vysekání rýh ve zdivu cihelném hl do 50 mm š do 100 mm</t>
  </si>
  <si>
    <t>1509898976</t>
  </si>
  <si>
    <t>67</t>
  </si>
  <si>
    <t>974031153</t>
  </si>
  <si>
    <t>Vysekání rýh ve zdivu cihelném hl do 100 mm š do 100 mm</t>
  </si>
  <si>
    <t>-599820529</t>
  </si>
  <si>
    <t>"přípomoce pro ZTI" 60,00+50,00</t>
  </si>
  <si>
    <t>68</t>
  </si>
  <si>
    <t>974031166</t>
  </si>
  <si>
    <t>Vysekání rýh ve zdivu cihelném hl do 200 mm š do 200 mm</t>
  </si>
  <si>
    <t>70223601</t>
  </si>
  <si>
    <t>"přípomoce pro ZTI" 100,00</t>
  </si>
  <si>
    <t>"přípomoce pro ÚT" 66,00</t>
  </si>
  <si>
    <t>69</t>
  </si>
  <si>
    <t>974032132</t>
  </si>
  <si>
    <t>Vysekání rýh ve stěnách nebo příčkách z dutých cihel nebo tvárnic hl do 50 mm š 70 mm</t>
  </si>
  <si>
    <t>1439540619</t>
  </si>
  <si>
    <t>"rýhy pro instalace, odhad"450</t>
  </si>
  <si>
    <t>70</t>
  </si>
  <si>
    <t>974032155</t>
  </si>
  <si>
    <t>Vysekání rýh ve stěnách nebo příčkách z dutých cihel nebo tvárnic hl do 100 mm š do 200 mm</t>
  </si>
  <si>
    <t>-739771129</t>
  </si>
  <si>
    <t>"rýhy pro překlady" 3*1,5+3*1,5+2*1,5+3*1,5+3*1,5</t>
  </si>
  <si>
    <t>71</t>
  </si>
  <si>
    <t>974082113</t>
  </si>
  <si>
    <t>Vysekání rýh pro vodiče v omítce MV nebo MVC stěn š do 50 mm</t>
  </si>
  <si>
    <t>-1590232319</t>
  </si>
  <si>
    <t>72</t>
  </si>
  <si>
    <t>974082115</t>
  </si>
  <si>
    <t>Vysekání rýh pro vodiče v omítce MV nebo MVC stěn š do 100 mm</t>
  </si>
  <si>
    <t>-2075606072</t>
  </si>
  <si>
    <t>73</t>
  </si>
  <si>
    <t>978011191</t>
  </si>
  <si>
    <t>Otlučení (osekání) vnitřní vápenné nebo vápenocementové omítky stropů v rozsahu do 100 %</t>
  </si>
  <si>
    <t>314042849</t>
  </si>
  <si>
    <t>"1.PP" 85</t>
  </si>
  <si>
    <t>74</t>
  </si>
  <si>
    <t>978013191</t>
  </si>
  <si>
    <t>Otlučení (osekání) vnitřní vápenné nebo vápenocementové omítky stěn v rozsahu do 100 %</t>
  </si>
  <si>
    <t>-1013812755</t>
  </si>
  <si>
    <t>"1.PP" 2,7*(10*6+14,5*4+8)</t>
  </si>
  <si>
    <t>75</t>
  </si>
  <si>
    <t>990321030</t>
  </si>
  <si>
    <t>Náklady spojené s požárně bezpečnostním řešením - protipožární ucpávky (u specialistů neuvedené)</t>
  </si>
  <si>
    <t>kpl</t>
  </si>
  <si>
    <t>-660212425</t>
  </si>
  <si>
    <t>76</t>
  </si>
  <si>
    <t>990331005</t>
  </si>
  <si>
    <t>Vyklizení a demontáž stávajícího nábytku, vybavení, infosystému, uskladnění nebo likvidace dle pokynů investora - předpoklad</t>
  </si>
  <si>
    <t>hod</t>
  </si>
  <si>
    <t>-1591823042</t>
  </si>
  <si>
    <t>77</t>
  </si>
  <si>
    <t>990331010</t>
  </si>
  <si>
    <t>Ostatní bourací a demontážní práce - dle pokynů investora a zápisu v SD - předpoklad</t>
  </si>
  <si>
    <t>-530915819</t>
  </si>
  <si>
    <t>78</t>
  </si>
  <si>
    <t>990331030</t>
  </si>
  <si>
    <t>Ostatní dokončující a kompletační práce - dle pokynů investora a zápisu v SD - předpoklad</t>
  </si>
  <si>
    <t>-466890654</t>
  </si>
  <si>
    <t>79</t>
  </si>
  <si>
    <t>990331040</t>
  </si>
  <si>
    <t>Ochrana stávajících konstrukcí před poškozením vč. transportních tras dodavatele</t>
  </si>
  <si>
    <t>-1280253431</t>
  </si>
  <si>
    <t>80</t>
  </si>
  <si>
    <t>997013002</t>
  </si>
  <si>
    <t>Vyklizení ulehlé suti z prostorů do 15 m2 s naložením z hl do 10 m</t>
  </si>
  <si>
    <t>249688013</t>
  </si>
  <si>
    <t>81</t>
  </si>
  <si>
    <t>-491116459</t>
  </si>
  <si>
    <t>82</t>
  </si>
  <si>
    <t>-181590550</t>
  </si>
  <si>
    <t>83</t>
  </si>
  <si>
    <t>-1262690228</t>
  </si>
  <si>
    <t>84</t>
  </si>
  <si>
    <t>1591071398</t>
  </si>
  <si>
    <t>176,05*10 'Přepočtené koeficientem množství</t>
  </si>
  <si>
    <t>85</t>
  </si>
  <si>
    <t>997013805</t>
  </si>
  <si>
    <t xml:space="preserve">Poplatek za uložení na skládce (skládkovné) - tříděný stavební odpad </t>
  </si>
  <si>
    <t>954029547</t>
  </si>
  <si>
    <t>86</t>
  </si>
  <si>
    <t>-1244886222</t>
  </si>
  <si>
    <t>176,05-139,776</t>
  </si>
  <si>
    <t>87</t>
  </si>
  <si>
    <t>-645261653</t>
  </si>
  <si>
    <t>711</t>
  </si>
  <si>
    <t>Izolace proti vodě, vlhkosti a plynům</t>
  </si>
  <si>
    <t>88</t>
  </si>
  <si>
    <t>711413111.SMB.01</t>
  </si>
  <si>
    <t>Izolace proti vodě za studena vodorovné - hydroizolační stěrka</t>
  </si>
  <si>
    <t>518065721</t>
  </si>
  <si>
    <t>"1.NP" 5,51+4,58+3,99</t>
  </si>
  <si>
    <t>"2.NP" 5,26+4,17+4,61</t>
  </si>
  <si>
    <t>"3.NP" 2,42+1,47+4,74+6,35</t>
  </si>
  <si>
    <t>89</t>
  </si>
  <si>
    <t>711413121.SMB.01</t>
  </si>
  <si>
    <t>Izolace proti vodě za studena svislé - hydroizolační stěrka</t>
  </si>
  <si>
    <t>-1530165589</t>
  </si>
  <si>
    <t xml:space="preserve">1.NP </t>
  </si>
  <si>
    <t>"mč. 1.1-02" (2,70+0,80+1,90+0,20+0,30)*2*2,00</t>
  </si>
  <si>
    <t>"mč. 1.1-03" (3,00+0,65*2)*0,60</t>
  </si>
  <si>
    <t>"mč. 1.2-02" (1,55+0,80+0,70+3,05)*2*2,00</t>
  </si>
  <si>
    <t>"mč. 1.2-03" (3,05+0,65*2)*0,60</t>
  </si>
  <si>
    <t>"mč. 1.3-02" (2,10+1,90+1,45+0,30+1,50)*2*2,00</t>
  </si>
  <si>
    <t>"mč. 1.3-03" (3,00+0,65*2)*0,60</t>
  </si>
  <si>
    <t>"mč. 2.4-02" (2,70+0,80+1,95)*2*2,00</t>
  </si>
  <si>
    <t>"mč. 2.4-03" (0,65*2+3,00)*0,60</t>
  </si>
  <si>
    <t>"mč. 2.5-02" (1,60+0,80+3,05)*2*2,00</t>
  </si>
  <si>
    <t>"mč. 2.5-03" (3,05+0,65*2)*0,60</t>
  </si>
  <si>
    <t>"mč. 2.6-02" (0,85+2,25+0,80)*2*2,00</t>
  </si>
  <si>
    <t>"mč. 2.6-03" (0,65*2+3,00)*0,60</t>
  </si>
  <si>
    <t>"mč. 3.0-03" (2,05+1,00+0,30)*2*1,50</t>
  </si>
  <si>
    <t>"mč. 3.0-05" (1,30+1,15)*2*2,00</t>
  </si>
  <si>
    <t>"mč. 3.7-02" (2,37+1,85+0,80)*2*2,00</t>
  </si>
  <si>
    <t>"mč. 3.7-03" (2,45+0,65*2)*0,60</t>
  </si>
  <si>
    <t>"mč. 3.8-02" (0,30+0,15+1,00+0,95+2,90+0,95)*2*2,00</t>
  </si>
  <si>
    <t>"mč. 3.8-03" (3,00+0,65*2)*0,60</t>
  </si>
  <si>
    <t>90</t>
  </si>
  <si>
    <t>998711103</t>
  </si>
  <si>
    <t>Přesun hmot tonážní pro izolace proti vodě, vlhkosti a plynům v objektech výšky do 60 m</t>
  </si>
  <si>
    <t>64640694</t>
  </si>
  <si>
    <t>713</t>
  </si>
  <si>
    <t>Izolace tepelné</t>
  </si>
  <si>
    <t>91</t>
  </si>
  <si>
    <t>713121111</t>
  </si>
  <si>
    <t>Montáž izolace tepelné podlah volně kladenými rohožemi, pásy, dílci, deskami 1 vrstva</t>
  </si>
  <si>
    <t>-1543302708</t>
  </si>
  <si>
    <t>"strop nad 1.PP - viz skladba nového stropu" (1,45*4,70+3,30*1,82)</t>
  </si>
  <si>
    <t>92</t>
  </si>
  <si>
    <t>28375869</t>
  </si>
  <si>
    <t>deska EPS T 4000 tl 50mm</t>
  </si>
  <si>
    <t>-412802933</t>
  </si>
  <si>
    <t>12,82*1,02 'Přepočtené koeficientem množství</t>
  </si>
  <si>
    <t>93</t>
  </si>
  <si>
    <t>998713103</t>
  </si>
  <si>
    <t>Přesun hmot tonážní pro izolace tepelné v objektech v do 24 m</t>
  </si>
  <si>
    <t>-1185762214</t>
  </si>
  <si>
    <t>721</t>
  </si>
  <si>
    <t>Zdravotechnika - vnitřní kanalizace</t>
  </si>
  <si>
    <t>94</t>
  </si>
  <si>
    <t>721140802</t>
  </si>
  <si>
    <t>Demontáž potrubí litinové do DN 100</t>
  </si>
  <si>
    <t>-420702438</t>
  </si>
  <si>
    <t>95</t>
  </si>
  <si>
    <t>721140806</t>
  </si>
  <si>
    <t>Demontáž potrubí litinové do DN 200</t>
  </si>
  <si>
    <t>337462945</t>
  </si>
  <si>
    <t>96</t>
  </si>
  <si>
    <t>721171803</t>
  </si>
  <si>
    <t>Demontáž potrubí z PVC do D 75</t>
  </si>
  <si>
    <t>-1230453617</t>
  </si>
  <si>
    <t>97</t>
  </si>
  <si>
    <t>721171809</t>
  </si>
  <si>
    <t>Demontáž potrubí z PVC do D 160</t>
  </si>
  <si>
    <t>916748699</t>
  </si>
  <si>
    <t>98</t>
  </si>
  <si>
    <t>721173403</t>
  </si>
  <si>
    <t>Potrubí kanalizační z PVC SN 4 svodné DN 160</t>
  </si>
  <si>
    <t>120537898</t>
  </si>
  <si>
    <t>99</t>
  </si>
  <si>
    <t>721174004</t>
  </si>
  <si>
    <t>Potrubí kanalizační z PP svodné DN 70</t>
  </si>
  <si>
    <t>-462016894</t>
  </si>
  <si>
    <t>100</t>
  </si>
  <si>
    <t>721174005</t>
  </si>
  <si>
    <t>Potrubí kanalizační z PP svodné DN 100</t>
  </si>
  <si>
    <t>338233363</t>
  </si>
  <si>
    <t>101</t>
  </si>
  <si>
    <t>721174006</t>
  </si>
  <si>
    <t>Potrubí kanalizační z PP svodné DN 125</t>
  </si>
  <si>
    <t>-426552596</t>
  </si>
  <si>
    <t>102</t>
  </si>
  <si>
    <t>721174042</t>
  </si>
  <si>
    <t>Potrubí kanalizační z PP připojovací DN 40</t>
  </si>
  <si>
    <t>-312454357</t>
  </si>
  <si>
    <t>103</t>
  </si>
  <si>
    <t>721174043</t>
  </si>
  <si>
    <t>Potrubí kanalizační z PP připojovací DN 50</t>
  </si>
  <si>
    <t>902889765</t>
  </si>
  <si>
    <t>104</t>
  </si>
  <si>
    <t>721194104</t>
  </si>
  <si>
    <t>Vyvedení a upevnění odpadních výpustek DN 40</t>
  </si>
  <si>
    <t>504534890</t>
  </si>
  <si>
    <t>105</t>
  </si>
  <si>
    <t>721194105</t>
  </si>
  <si>
    <t>Vyvedení a upevnění odpadních výpustek DN 50</t>
  </si>
  <si>
    <t>-1769420246</t>
  </si>
  <si>
    <t>106</t>
  </si>
  <si>
    <t>721194109</t>
  </si>
  <si>
    <t>Vyvedení a upevnění odpadních výpustek DN 100</t>
  </si>
  <si>
    <t>-1914966184</t>
  </si>
  <si>
    <t>107</t>
  </si>
  <si>
    <t>721226511</t>
  </si>
  <si>
    <t>Zápachová uzávěrka podomítková pro pračku a myčku DN 40</t>
  </si>
  <si>
    <t>600686092</t>
  </si>
  <si>
    <t>108</t>
  </si>
  <si>
    <t>721273153</t>
  </si>
  <si>
    <t>Hlavice ventilační polypropylen PP DN 110</t>
  </si>
  <si>
    <t>-521821463</t>
  </si>
  <si>
    <t>109</t>
  </si>
  <si>
    <t>721274103</t>
  </si>
  <si>
    <t>Přivzdušňovací ventil venkovní odpadních potrubí DN 110</t>
  </si>
  <si>
    <t>-1817447227</t>
  </si>
  <si>
    <t>110</t>
  </si>
  <si>
    <t>721290111</t>
  </si>
  <si>
    <t>Zkouška těsnosti potrubí kanalizace vodou do DN 125</t>
  </si>
  <si>
    <t>-1712559104</t>
  </si>
  <si>
    <t>111</t>
  </si>
  <si>
    <t>721290112</t>
  </si>
  <si>
    <t>Zkouška těsnosti potrubí kanalizace vodou do DN 200</t>
  </si>
  <si>
    <t>1185325779</t>
  </si>
  <si>
    <t>112</t>
  </si>
  <si>
    <t>721991111</t>
  </si>
  <si>
    <t xml:space="preserve">ODPADNÍ POTRUBÍ  HT DN 32</t>
  </si>
  <si>
    <t>-2031380050</t>
  </si>
  <si>
    <t>113</t>
  </si>
  <si>
    <t>721991112</t>
  </si>
  <si>
    <t>HT ČISTIČ D 50</t>
  </si>
  <si>
    <t>KS</t>
  </si>
  <si>
    <t>-856110267</t>
  </si>
  <si>
    <t>114</t>
  </si>
  <si>
    <t>721991113</t>
  </si>
  <si>
    <t>HT ČISTIČ D 75</t>
  </si>
  <si>
    <t>-977699370</t>
  </si>
  <si>
    <t>115</t>
  </si>
  <si>
    <t>721991114</t>
  </si>
  <si>
    <t>HT ČISTIČ D 100</t>
  </si>
  <si>
    <t>513123640</t>
  </si>
  <si>
    <t>116</t>
  </si>
  <si>
    <t>721991115</t>
  </si>
  <si>
    <t>PROPOJENÍ ODPADU S POTRUBÍM VZT(HADICE,MOSAZNÉ PŘECHODKY,SPONKY)</t>
  </si>
  <si>
    <t>SOU</t>
  </si>
  <si>
    <t>2135010868</t>
  </si>
  <si>
    <t>117</t>
  </si>
  <si>
    <t>721991116</t>
  </si>
  <si>
    <t>DOPOJENÍ ODVODU KONDENZÁTU OD PLYN.KONDENZAČNÍHO KOTLE DO KANALIZACE</t>
  </si>
  <si>
    <t>1339516065</t>
  </si>
  <si>
    <t>118</t>
  </si>
  <si>
    <t>721991117</t>
  </si>
  <si>
    <t>PROPOJENÍ ODKAPU POJISTNÝCH VENTILŮ DO ODPADU</t>
  </si>
  <si>
    <t>1860933405</t>
  </si>
  <si>
    <t>119</t>
  </si>
  <si>
    <t>721991118</t>
  </si>
  <si>
    <t>SIFON PRO ODVOD KONDENZÁTU HL 138</t>
  </si>
  <si>
    <t>-158532625</t>
  </si>
  <si>
    <t>120</t>
  </si>
  <si>
    <t>721991119</t>
  </si>
  <si>
    <t>PODLAHOVÁ VPUST HL510NPR,DN 50</t>
  </si>
  <si>
    <t>46989885</t>
  </si>
  <si>
    <t>121</t>
  </si>
  <si>
    <t>721991120</t>
  </si>
  <si>
    <t xml:space="preserve">PŘIVZDUŠŃOVACÍ HLAVICE  H-L 905 DN50</t>
  </si>
  <si>
    <t>555878126</t>
  </si>
  <si>
    <t>122</t>
  </si>
  <si>
    <t>721991120.1</t>
  </si>
  <si>
    <t>KOVOVÉ KONSTRUKCE-UCHYCENÍ POTRUBÍ KANALIZACE</t>
  </si>
  <si>
    <t>-1664295267</t>
  </si>
  <si>
    <t>123</t>
  </si>
  <si>
    <t>721991121</t>
  </si>
  <si>
    <t>DEMONTÁŽE STÁVAJÍCÍCH ROZVODŮ ZTI A ZAŘIZOVACÍCH PŘEDMĚTŮ,VČETNĚ ODVOZU A USKLADNĚNÍ NA SKLÁDKU</t>
  </si>
  <si>
    <t>-785782493</t>
  </si>
  <si>
    <t>124</t>
  </si>
  <si>
    <t>721991122</t>
  </si>
  <si>
    <t>IZOLACE TL.5MM PRO ODHLUČNĚNÍ KANALIZACE DN 50</t>
  </si>
  <si>
    <t>-34464994</t>
  </si>
  <si>
    <t>125</t>
  </si>
  <si>
    <t>721991123</t>
  </si>
  <si>
    <t>IZOLACE TL.5MM PRO ODHLUČNĚNÍ KANALIZACE DN 75</t>
  </si>
  <si>
    <t>-2033610366</t>
  </si>
  <si>
    <t>126</t>
  </si>
  <si>
    <t>721991124</t>
  </si>
  <si>
    <t>IZOLACE TL.5MM PRO ODHLUČNĚNÍ KANALIZACE DN 100</t>
  </si>
  <si>
    <t>-1026445800</t>
  </si>
  <si>
    <t>127</t>
  </si>
  <si>
    <t>721991125</t>
  </si>
  <si>
    <t>PÁSKA STAHOVACÍ S AL FOLIÍ</t>
  </si>
  <si>
    <t>745542068</t>
  </si>
  <si>
    <t>128</t>
  </si>
  <si>
    <t>721991126</t>
  </si>
  <si>
    <t xml:space="preserve">ZASLEPENÍ  ODPADU</t>
  </si>
  <si>
    <t>289572270</t>
  </si>
  <si>
    <t>129</t>
  </si>
  <si>
    <t>721991127</t>
  </si>
  <si>
    <t>VANOVÁ DVÍŘKA</t>
  </si>
  <si>
    <t>-2134394014</t>
  </si>
  <si>
    <t>130</t>
  </si>
  <si>
    <t>721991128</t>
  </si>
  <si>
    <t>NAPOJENÍ NA VNĚJŠÍ KANALIZAČNÍ PŘÍPOJKU</t>
  </si>
  <si>
    <t>503680125</t>
  </si>
  <si>
    <t>131</t>
  </si>
  <si>
    <t>721991129</t>
  </si>
  <si>
    <t>PROTIPOŽÁRNÍ OPATŘENÍ PROSTUPŮ KANALIZACE</t>
  </si>
  <si>
    <t>-1423039487</t>
  </si>
  <si>
    <t>132</t>
  </si>
  <si>
    <t>998721202</t>
  </si>
  <si>
    <t>Přesun hmot procentní pro vnitřní kanalizace v objektech v do 12 m</t>
  </si>
  <si>
    <t>%</t>
  </si>
  <si>
    <t>1924971349</t>
  </si>
  <si>
    <t>722</t>
  </si>
  <si>
    <t>Zdravotechnika - vnitřní vodovod</t>
  </si>
  <si>
    <t>133</t>
  </si>
  <si>
    <t>722130801</t>
  </si>
  <si>
    <t>Demontáž potrubí ocelové pozinkované závitové do DN 25</t>
  </si>
  <si>
    <t>260245159</t>
  </si>
  <si>
    <t>134</t>
  </si>
  <si>
    <t>722130802</t>
  </si>
  <si>
    <t>Demontáž potrubí ocelové pozinkované závitové do DN 40</t>
  </si>
  <si>
    <t>732351594</t>
  </si>
  <si>
    <t>135</t>
  </si>
  <si>
    <t>722131935</t>
  </si>
  <si>
    <t>Potrubí pozinkované závitové propojení potrubí DN 40</t>
  </si>
  <si>
    <t>345209967</t>
  </si>
  <si>
    <t>136</t>
  </si>
  <si>
    <t>722190401</t>
  </si>
  <si>
    <t>Vyvedení a upevnění výpustku do DN 25</t>
  </si>
  <si>
    <t>429766130</t>
  </si>
  <si>
    <t>137</t>
  </si>
  <si>
    <t>722224115</t>
  </si>
  <si>
    <t>Kohout plnicí nebo vypouštěcí G 1/2 PN 10 s jedním závitem</t>
  </si>
  <si>
    <t>-1253993750</t>
  </si>
  <si>
    <t>138</t>
  </si>
  <si>
    <t>722224116</t>
  </si>
  <si>
    <t>Kohout plnicí nebo vypouštěcí G 3/4 PN 10 s jedním závitem</t>
  </si>
  <si>
    <t>1459282752</t>
  </si>
  <si>
    <t>139</t>
  </si>
  <si>
    <t>722231073</t>
  </si>
  <si>
    <t>Ventil zpětný mosazný G 3/4 PN 10 do 110°C se dvěma závity</t>
  </si>
  <si>
    <t>-1900150157</t>
  </si>
  <si>
    <t>140</t>
  </si>
  <si>
    <t>722290226</t>
  </si>
  <si>
    <t>Zkouška těsnosti vodovodního potrubí závitového do DN 50</t>
  </si>
  <si>
    <t>-1876266380</t>
  </si>
  <si>
    <t>141</t>
  </si>
  <si>
    <t>722290234</t>
  </si>
  <si>
    <t>Proplach a dezinfekce vodovodního potrubí do DN 80</t>
  </si>
  <si>
    <t>-1863067987</t>
  </si>
  <si>
    <t>142</t>
  </si>
  <si>
    <t>722991111</t>
  </si>
  <si>
    <t>POTRUBÍ PPR EVO (S4) D 20</t>
  </si>
  <si>
    <t>1496667734</t>
  </si>
  <si>
    <t>143</t>
  </si>
  <si>
    <t>722991112</t>
  </si>
  <si>
    <t>POTRUBÍ PPR EVO (S4) D 25</t>
  </si>
  <si>
    <t>256086964</t>
  </si>
  <si>
    <t>144</t>
  </si>
  <si>
    <t>722991113</t>
  </si>
  <si>
    <t>POTRUBÍ PPR EVO (S4) D 32</t>
  </si>
  <si>
    <t>-441927441</t>
  </si>
  <si>
    <t>145</t>
  </si>
  <si>
    <t>722991114</t>
  </si>
  <si>
    <t>POTRUBÍ PPR EVO (S4) D 40</t>
  </si>
  <si>
    <t>-1810801639</t>
  </si>
  <si>
    <t>146</t>
  </si>
  <si>
    <t>722991115</t>
  </si>
  <si>
    <t>POTRUBÍ Z UHLÍKOVÉ OCELI,SPOJOVANÉ LISOVÁNÍM D 28*1,5</t>
  </si>
  <si>
    <t>1197764053</t>
  </si>
  <si>
    <t>147</t>
  </si>
  <si>
    <t>722991116</t>
  </si>
  <si>
    <t>VODOVODNÍ VÝPUSTKY 1/2“+NÁSTĚNKA</t>
  </si>
  <si>
    <t>-641918883</t>
  </si>
  <si>
    <t>148</t>
  </si>
  <si>
    <t>722991117</t>
  </si>
  <si>
    <t>ZPĚTNÁ KLAPKA CIM 30VA 5/4"</t>
  </si>
  <si>
    <t>1155947670</t>
  </si>
  <si>
    <t>149</t>
  </si>
  <si>
    <t>722991118</t>
  </si>
  <si>
    <t>MOSAZNÉ TVAROVKY HLAVNÍ VODOMĚRNÉ SESTAVY A ROZDĚLOVAČE DRUHŮ VOD</t>
  </si>
  <si>
    <t>538821902</t>
  </si>
  <si>
    <t>150</t>
  </si>
  <si>
    <t>722991119</t>
  </si>
  <si>
    <t>VODOMĚR(DOMOVNÍ) – MONTÁŽ A DODÁVKA SPRÁVCE SÍTĚ</t>
  </si>
  <si>
    <t>897874877</t>
  </si>
  <si>
    <t>151</t>
  </si>
  <si>
    <t>722991120</t>
  </si>
  <si>
    <t xml:space="preserve">VODOMĚR  1/2",VČ.ŠROUBENÍ (BYTOVÝ)</t>
  </si>
  <si>
    <t>-1014817122</t>
  </si>
  <si>
    <t>152</t>
  </si>
  <si>
    <t>722991121</t>
  </si>
  <si>
    <t>PŮLKY ŠROUBENÍ K HLAVNÍMU VODOMĚRU</t>
  </si>
  <si>
    <t>PÁR</t>
  </si>
  <si>
    <t>166868272</t>
  </si>
  <si>
    <t>153</t>
  </si>
  <si>
    <t>722991122</t>
  </si>
  <si>
    <t>KRYCÍ DVÍŘKA NA HLAVNÍ VODOMĚRNOU SESTAVU</t>
  </si>
  <si>
    <t>761032383</t>
  </si>
  <si>
    <t>154</t>
  </si>
  <si>
    <t>722991123</t>
  </si>
  <si>
    <t>KRYCÍ DVÍŘKA NA PODRUŽNOU VODOMĚRNOU SESTAVU</t>
  </si>
  <si>
    <t>-2029660616</t>
  </si>
  <si>
    <t>155</t>
  </si>
  <si>
    <t>722991124</t>
  </si>
  <si>
    <t>HYDRANTOVÁ SKŘÍŇ,PLNÉ DVEŘE,D 19/30</t>
  </si>
  <si>
    <t>-248024456</t>
  </si>
  <si>
    <t>156</t>
  </si>
  <si>
    <t>722991125</t>
  </si>
  <si>
    <t>REVIZE POŽÁRNÍHO VODOVODU</t>
  </si>
  <si>
    <t>1304795198</t>
  </si>
  <si>
    <t>157</t>
  </si>
  <si>
    <t>722991126</t>
  </si>
  <si>
    <t>KOVOVÉ KONSTRUKCE - UCHYCENÍ ZAVĚŠENÉHO POTRUBÍ</t>
  </si>
  <si>
    <t>1824336693</t>
  </si>
  <si>
    <t>158</t>
  </si>
  <si>
    <t>722991127</t>
  </si>
  <si>
    <t xml:space="preserve">PODPŮRNÉ ŽLABY - UCHYCENÍ  ZAVĚŠENÉHO POTRUBÍ</t>
  </si>
  <si>
    <t>-1661240691</t>
  </si>
  <si>
    <t>159</t>
  </si>
  <si>
    <t>722991128</t>
  </si>
  <si>
    <t xml:space="preserve">IZOLACE POTRUBÍ VEDENÉHO PO BYTECH-STUDENÁ VODA IZOLACE POTRUBÍ  D  20  /  9</t>
  </si>
  <si>
    <t>287306265</t>
  </si>
  <si>
    <t>160</t>
  </si>
  <si>
    <t>722991129</t>
  </si>
  <si>
    <t xml:space="preserve">IZOLACE POTRUBÍ VEDENÉHO PO BYTECH-STUDENÁ VODA IZOLACE POTRUBÍ  D  25  /  9</t>
  </si>
  <si>
    <t>-544488244</t>
  </si>
  <si>
    <t>161</t>
  </si>
  <si>
    <t>722991130</t>
  </si>
  <si>
    <t xml:space="preserve">IZOLACE POTRUBÍ VEDENÉHO PO BYTECH-TEPLÁ VODA IZOLACE POTRUBÍ  D  20  /  20</t>
  </si>
  <si>
    <t>1760228479</t>
  </si>
  <si>
    <t>162</t>
  </si>
  <si>
    <t>722991131</t>
  </si>
  <si>
    <t xml:space="preserve">IZOLACE POŽÁRNÍHO ROZVODU IZOLACE POTRUBÍ  D  28  /  9</t>
  </si>
  <si>
    <t>1955792225</t>
  </si>
  <si>
    <t>163</t>
  </si>
  <si>
    <t>722991132</t>
  </si>
  <si>
    <t xml:space="preserve">IZOLAČNÍ POUZDO S AL FOLIÍ  TL.20MM,D 22</t>
  </si>
  <si>
    <t>463006346</t>
  </si>
  <si>
    <t>164</t>
  </si>
  <si>
    <t>722991133</t>
  </si>
  <si>
    <t xml:space="preserve">IZOLAČNÍ POUZDO S AL FOLIÍ  TL.20MM,D 27</t>
  </si>
  <si>
    <t>-348602277</t>
  </si>
  <si>
    <t>165</t>
  </si>
  <si>
    <t>722991134</t>
  </si>
  <si>
    <t xml:space="preserve">IZOLAČNÍ POUZDO S AL FOLIÍ  TL.20MM,D 35</t>
  </si>
  <si>
    <t>1175474061</t>
  </si>
  <si>
    <t>166</t>
  </si>
  <si>
    <t>722991135</t>
  </si>
  <si>
    <t xml:space="preserve">IZOLAČNÍ POUZDO S AL FOLIÍ  TL.20MM,D 42</t>
  </si>
  <si>
    <t>-926718425</t>
  </si>
  <si>
    <t>167</t>
  </si>
  <si>
    <t>722991136</t>
  </si>
  <si>
    <t>IZOLACE TVAROVEK FILCOVÝMÍ PÁSY</t>
  </si>
  <si>
    <t>-1836605490</t>
  </si>
  <si>
    <t>168</t>
  </si>
  <si>
    <t>722991137</t>
  </si>
  <si>
    <t>SPOJOVACÍ MATERIÁL NA IZOLACE (LEPIDLO + SPONKY)</t>
  </si>
  <si>
    <t>-28225673</t>
  </si>
  <si>
    <t>169</t>
  </si>
  <si>
    <t>722991138</t>
  </si>
  <si>
    <t>21631133</t>
  </si>
  <si>
    <t>170</t>
  </si>
  <si>
    <t>733191113</t>
  </si>
  <si>
    <t>Manžeta prostupová pro ocelové potrubí přes 32 do DN 50</t>
  </si>
  <si>
    <t>-1796477858</t>
  </si>
  <si>
    <t>171</t>
  </si>
  <si>
    <t>734261233</t>
  </si>
  <si>
    <t>Šroubení topenářské přímé G 1/2 PN 16 do 120°C</t>
  </si>
  <si>
    <t>-1720435500</t>
  </si>
  <si>
    <t>172</t>
  </si>
  <si>
    <t>734292713</t>
  </si>
  <si>
    <t>Kohout kulový přímý G 1/2 PN 42 do 185°C vnitřní závit</t>
  </si>
  <si>
    <t>1293354406</t>
  </si>
  <si>
    <t>173</t>
  </si>
  <si>
    <t>734292714</t>
  </si>
  <si>
    <t>Kohout kulový přímý G 3/4 PN 42 do 185°C vnitřní závit</t>
  </si>
  <si>
    <t>418014990</t>
  </si>
  <si>
    <t>174</t>
  </si>
  <si>
    <t>734292715</t>
  </si>
  <si>
    <t>Kohout kulový přímý G 1 PN 42 do 185°C vnitřní závit</t>
  </si>
  <si>
    <t>-234484369</t>
  </si>
  <si>
    <t>175</t>
  </si>
  <si>
    <t>734292716</t>
  </si>
  <si>
    <t>Kohout kulový přímý G 1 1/4 PN 42 do 185°C vnitřní závit</t>
  </si>
  <si>
    <t>-529665958</t>
  </si>
  <si>
    <t>176</t>
  </si>
  <si>
    <t>998722201</t>
  </si>
  <si>
    <t>Přesun hmot procentní pro vnitřní vodovod v objektech v do 6 m</t>
  </si>
  <si>
    <t>1707471638</t>
  </si>
  <si>
    <t>723</t>
  </si>
  <si>
    <t>Zdravotechnika - vnitřní plynovod</t>
  </si>
  <si>
    <t>177</t>
  </si>
  <si>
    <t>723111204</t>
  </si>
  <si>
    <t>Potrubí ocelové závitové černé bezešvé svařované běžné DN 25</t>
  </si>
  <si>
    <t>1345753961</t>
  </si>
  <si>
    <t>178</t>
  </si>
  <si>
    <t>723111205</t>
  </si>
  <si>
    <t>Potrubí ocelové závitové černé bezešvé svařované běžné DN 32</t>
  </si>
  <si>
    <t>1116276119</t>
  </si>
  <si>
    <t>179</t>
  </si>
  <si>
    <t>723150341</t>
  </si>
  <si>
    <t>Redukce zhotovená kováním přes 1 DN DN 32/20</t>
  </si>
  <si>
    <t>2099667432</t>
  </si>
  <si>
    <t>180</t>
  </si>
  <si>
    <t>723150367</t>
  </si>
  <si>
    <t>Chránička D 57x2,9 mm</t>
  </si>
  <si>
    <t>-1037832053</t>
  </si>
  <si>
    <t>181</t>
  </si>
  <si>
    <t>723160205</t>
  </si>
  <si>
    <t>Přípojka k plynoměru spojované na závit bez ochozu G 5/4</t>
  </si>
  <si>
    <t>-1656298994</t>
  </si>
  <si>
    <t>182</t>
  </si>
  <si>
    <t>723160335</t>
  </si>
  <si>
    <t>Rozpěrka přípojek plynoměru G 5/4</t>
  </si>
  <si>
    <t>-156849472</t>
  </si>
  <si>
    <t>183</t>
  </si>
  <si>
    <t>723190204</t>
  </si>
  <si>
    <t>Přípojka plynovodní ocelová závitová černá bezešvá spojovaná na závit běžná DN 25</t>
  </si>
  <si>
    <t>-178683143</t>
  </si>
  <si>
    <t>184</t>
  </si>
  <si>
    <t>723190907</t>
  </si>
  <si>
    <t>Odvzdušnění nebo napuštění plynovodního potrubí</t>
  </si>
  <si>
    <t>1182057934</t>
  </si>
  <si>
    <t>185</t>
  </si>
  <si>
    <t>723190909</t>
  </si>
  <si>
    <t>Zkouška těsnosti potrubí plynovodního</t>
  </si>
  <si>
    <t>-1410716881</t>
  </si>
  <si>
    <t>186</t>
  </si>
  <si>
    <t>723231164</t>
  </si>
  <si>
    <t>Kohout kulový přímý G 1 PN 42 do 185°C plnoprůtokový vnitřní závit těžká řada</t>
  </si>
  <si>
    <t>452297562</t>
  </si>
  <si>
    <t>187</t>
  </si>
  <si>
    <t>723231165</t>
  </si>
  <si>
    <t>Kohout kulový přímý G 1 1/4 PN 42 do 185°C plnoprůtokový vnitřní závit těžká řada</t>
  </si>
  <si>
    <t>-1276329268</t>
  </si>
  <si>
    <t>188</t>
  </si>
  <si>
    <t>723991111</t>
  </si>
  <si>
    <t>MS ŠROUBENÍ K PLYNOMĚRU</t>
  </si>
  <si>
    <t>-596862455</t>
  </si>
  <si>
    <t>189</t>
  </si>
  <si>
    <t>723991113</t>
  </si>
  <si>
    <t>NAPOJENÍ NA STÁVAJÍCÍ ROZVOD 1"</t>
  </si>
  <si>
    <t>-68363792</t>
  </si>
  <si>
    <t>190</t>
  </si>
  <si>
    <t>723991114</t>
  </si>
  <si>
    <t>NAPOJENÍ NA STÁVAJÍCÍ ROZVOD 6/4"</t>
  </si>
  <si>
    <t>1191927229</t>
  </si>
  <si>
    <t>191</t>
  </si>
  <si>
    <t>723991115</t>
  </si>
  <si>
    <t>INSTALAČNÍ RÁM PRO PLYNOMĚR</t>
  </si>
  <si>
    <t>-782410372</t>
  </si>
  <si>
    <t>192</t>
  </si>
  <si>
    <t>723991116</t>
  </si>
  <si>
    <t>ÚŘEDNÍ TLAKOVÁ ZKOUŠKA + REVIZE PLYNOVODU</t>
  </si>
  <si>
    <t>849125371</t>
  </si>
  <si>
    <t>193</t>
  </si>
  <si>
    <t>723991117</t>
  </si>
  <si>
    <t xml:space="preserve">DEMONTÁŽE STÁVAJÍCÍHO ROZVODU PLYNU,VČ.VYPUŠTĚNÍ  A ODVZDUŠNĚNÍ POTRUBÍ</t>
  </si>
  <si>
    <t>600551621</t>
  </si>
  <si>
    <t>194</t>
  </si>
  <si>
    <t>723991118</t>
  </si>
  <si>
    <t>KOVOVÉ KONSTRUKCE PRO UCHYCENÍ PLYNOVODU</t>
  </si>
  <si>
    <t>-1611874479</t>
  </si>
  <si>
    <t>195</t>
  </si>
  <si>
    <t>723991119</t>
  </si>
  <si>
    <t>ORIENTAČNÍ TABULKY</t>
  </si>
  <si>
    <t>1390189966</t>
  </si>
  <si>
    <t>196</t>
  </si>
  <si>
    <t>723991120</t>
  </si>
  <si>
    <t>NÁTĚR PLYNOVODNÍHO OCELOVÉHO POTRUBÍ A DVÍŘEK PRO HUP</t>
  </si>
  <si>
    <t>1383257785</t>
  </si>
  <si>
    <t>197</t>
  </si>
  <si>
    <t>723991121</t>
  </si>
  <si>
    <t>SPOTŘEBA TECHNICKÝCH PLYNŮ A SVÁŘECÍHO MATERIÁLU</t>
  </si>
  <si>
    <t>171478721</t>
  </si>
  <si>
    <t>198</t>
  </si>
  <si>
    <t>723991122</t>
  </si>
  <si>
    <t>ODVĚTRANÁ UZAVÍRACÍ DVÍŘKA PRO HUP S VÝSTRAŽNÝMI NÁPISY</t>
  </si>
  <si>
    <t>-1599430947</t>
  </si>
  <si>
    <t>199</t>
  </si>
  <si>
    <t>723991123</t>
  </si>
  <si>
    <t>PROTIPOŽÁRNÍ OPATŘENÍ PROSTUPŮ PLYNOVODU</t>
  </si>
  <si>
    <t>952218588</t>
  </si>
  <si>
    <t>200</t>
  </si>
  <si>
    <t>734261235</t>
  </si>
  <si>
    <t>Šroubení topenářské přímé G 1 PN 16 do 120°C</t>
  </si>
  <si>
    <t>-875169539</t>
  </si>
  <si>
    <t>201</t>
  </si>
  <si>
    <t>998723201</t>
  </si>
  <si>
    <t>Přesun hmot procentní pro vnitřní plynovod v objektech v do 6 m</t>
  </si>
  <si>
    <t>318695877</t>
  </si>
  <si>
    <t>725</t>
  </si>
  <si>
    <t>Zdravotechnika - zařizovací předměty</t>
  </si>
  <si>
    <t>202</t>
  </si>
  <si>
    <t>725110814</t>
  </si>
  <si>
    <t>Demontáž klozetu Kombi, odsávací</t>
  </si>
  <si>
    <t>-959710157</t>
  </si>
  <si>
    <t>203</t>
  </si>
  <si>
    <t>725210821</t>
  </si>
  <si>
    <t>Demontáž umyvadel bez výtokových armatur</t>
  </si>
  <si>
    <t>2076976931</t>
  </si>
  <si>
    <t>204</t>
  </si>
  <si>
    <t>725220841</t>
  </si>
  <si>
    <t>Demontáž van ocelová rohová</t>
  </si>
  <si>
    <t>1926836776</t>
  </si>
  <si>
    <t>205</t>
  </si>
  <si>
    <t>725590813</t>
  </si>
  <si>
    <t>Přemístění vnitrostaveništní demontovaných zařizovacích předmětů v objektech výšky do 24 m</t>
  </si>
  <si>
    <t>-403772739</t>
  </si>
  <si>
    <t>206</t>
  </si>
  <si>
    <t>725800967</t>
  </si>
  <si>
    <t>Výměna prodloužení G 1/2</t>
  </si>
  <si>
    <t>-200624277</t>
  </si>
  <si>
    <t>207</t>
  </si>
  <si>
    <t>725813111</t>
  </si>
  <si>
    <t>Ventil rohový bez připojovací trubičky nebo flexi hadičky G 1/2</t>
  </si>
  <si>
    <t>-374064732</t>
  </si>
  <si>
    <t>208</t>
  </si>
  <si>
    <t>725991111</t>
  </si>
  <si>
    <t>WC ZÁVĚSNÉ+SEDÁTKO+TLUMÍCÍ VLOŽKA</t>
  </si>
  <si>
    <t>-8785598</t>
  </si>
  <si>
    <t>209</t>
  </si>
  <si>
    <t>725991112</t>
  </si>
  <si>
    <t>KOMBIFIX PRO WC+TLAČÍTKO PLASTOVÉ,BÍLÉ,DĚLĚNÉ</t>
  </si>
  <si>
    <t>-1421752811</t>
  </si>
  <si>
    <t>210</t>
  </si>
  <si>
    <t>725991113</t>
  </si>
  <si>
    <t>UMYVADLO + ŠROUBY</t>
  </si>
  <si>
    <t>-627206104</t>
  </si>
  <si>
    <t>211</t>
  </si>
  <si>
    <t>725991114</t>
  </si>
  <si>
    <t>UMYVADLOVÝ KERAMICKÝ KRYT SIFONU</t>
  </si>
  <si>
    <t>918267435</t>
  </si>
  <si>
    <t>212</t>
  </si>
  <si>
    <t>725991115</t>
  </si>
  <si>
    <t>AUTOMATICKÁ UMYV.VÝPUST "CLICKER"+PLASTOVÝ SIFON</t>
  </si>
  <si>
    <t>-527686666</t>
  </si>
  <si>
    <t>213</t>
  </si>
  <si>
    <t>725991116</t>
  </si>
  <si>
    <t>SPRCHOVÉ DVEŘE</t>
  </si>
  <si>
    <t>977807810</t>
  </si>
  <si>
    <t>214</t>
  </si>
  <si>
    <t>725991117</t>
  </si>
  <si>
    <t>SPRCHOVÉ ZÁSTĚNY ROHOVÉ ČTVRTKRUHOVÉ</t>
  </si>
  <si>
    <t>-901850553</t>
  </si>
  <si>
    <t>215</t>
  </si>
  <si>
    <t>725991118</t>
  </si>
  <si>
    <t>SPRCHOVÁ VANIČKA ČTVERCOVÁ+SIFON</t>
  </si>
  <si>
    <t>1639985654</t>
  </si>
  <si>
    <t>216</t>
  </si>
  <si>
    <t>725991119</t>
  </si>
  <si>
    <t>SPRCHOVÁ VANIČKA ČTVRTKRUHOVÁ+SIFON</t>
  </si>
  <si>
    <t>2028726597</t>
  </si>
  <si>
    <t>217</t>
  </si>
  <si>
    <t>725991120</t>
  </si>
  <si>
    <t>PŘÍPOJENÍ DŘEZU KUCHYŇ.LINKY NA ODPAD</t>
  </si>
  <si>
    <t>-2024770448</t>
  </si>
  <si>
    <t>218</t>
  </si>
  <si>
    <t>725991121</t>
  </si>
  <si>
    <t>SIFON DŘEZOVÝ</t>
  </si>
  <si>
    <t>951868523</t>
  </si>
  <si>
    <t>219</t>
  </si>
  <si>
    <t>725991122</t>
  </si>
  <si>
    <t>VÝLEVKA PORCELÁNOVÁ + RÁM + DOPOJ.TVAROVKA NA ODPAD</t>
  </si>
  <si>
    <t>-103976711</t>
  </si>
  <si>
    <t>220</t>
  </si>
  <si>
    <t>725991123</t>
  </si>
  <si>
    <t>SPLACHOVACÍ NÁDRŽE VČ.ODTOKOVÉHO KOMPLETU</t>
  </si>
  <si>
    <t>1898142329</t>
  </si>
  <si>
    <t>221</t>
  </si>
  <si>
    <t>725991124</t>
  </si>
  <si>
    <t>ROHOVÝ VENTIL + DOPOJOVACÍ TRUBIČKA</t>
  </si>
  <si>
    <t>157928890</t>
  </si>
  <si>
    <t>222</t>
  </si>
  <si>
    <t>725991125</t>
  </si>
  <si>
    <t>ELEKTRICKÝ BOILER O OBJEMU 20 L</t>
  </si>
  <si>
    <t>-623185463</t>
  </si>
  <si>
    <t>223</t>
  </si>
  <si>
    <t>725991126</t>
  </si>
  <si>
    <t>ELEKTRICKÝ OHŘÍVAČ O OBJEMU 80l ("HRANATÝ")</t>
  </si>
  <si>
    <t>1470321665</t>
  </si>
  <si>
    <t>224</t>
  </si>
  <si>
    <t>725991127</t>
  </si>
  <si>
    <t>ELEKTRICKÝ OHŘÍVAČ O OBJEMU 100l ("HRANATÝ")</t>
  </si>
  <si>
    <t>1698190946</t>
  </si>
  <si>
    <t>225</t>
  </si>
  <si>
    <t>725991128</t>
  </si>
  <si>
    <t>KONSTRUKCE PRO UCHYCENÍ BOILERU</t>
  </si>
  <si>
    <t>189355078</t>
  </si>
  <si>
    <t>226</t>
  </si>
  <si>
    <t>725991129</t>
  </si>
  <si>
    <t>POJIŠŤOVACÍ VENTIL K BOILERU DN 1/2"</t>
  </si>
  <si>
    <t>202685037</t>
  </si>
  <si>
    <t>227</t>
  </si>
  <si>
    <t>725991131</t>
  </si>
  <si>
    <t>PRAČKOVÝ VENTIL VČ.ZK + DOPOJOVACÍ HADIČKA (DOPOUŠTĚNÍ SYSTÉMU ÚT)</t>
  </si>
  <si>
    <t>999535343</t>
  </si>
  <si>
    <t>228</t>
  </si>
  <si>
    <t>725991132</t>
  </si>
  <si>
    <t>PRAČKOVÝ VENTIL (MYČKA+PRAČKA)</t>
  </si>
  <si>
    <t>1768340378</t>
  </si>
  <si>
    <t>229</t>
  </si>
  <si>
    <t>725991132.1</t>
  </si>
  <si>
    <t>PÁKOVÁ BATERIE UMYVADLOVÁ STOJÁNKOVÁ</t>
  </si>
  <si>
    <t>877874930</t>
  </si>
  <si>
    <t>230</t>
  </si>
  <si>
    <t>725991133</t>
  </si>
  <si>
    <t>PÁK.BATERIE UMYVADLOVÁ NÁSTĚNNÁ S RAMÍNKEM DL.30CM</t>
  </si>
  <si>
    <t>1545098486</t>
  </si>
  <si>
    <t>231</t>
  </si>
  <si>
    <t>725991134</t>
  </si>
  <si>
    <t>PÁKOVÁ BATERIE DŘEZOVÁ STOJÁNKOVÁ</t>
  </si>
  <si>
    <t>1090169970</t>
  </si>
  <si>
    <t>232</t>
  </si>
  <si>
    <t>725991135</t>
  </si>
  <si>
    <t>PÁKOVÁ BATERIE SPRCHOVÁ+POSUVNÝ SET</t>
  </si>
  <si>
    <t>-1403729320</t>
  </si>
  <si>
    <t>233</t>
  </si>
  <si>
    <t>998725201</t>
  </si>
  <si>
    <t>Přesun hmot procentní pro zařizovací předměty v objektech v do 6 m</t>
  </si>
  <si>
    <t>2109653132</t>
  </si>
  <si>
    <t>731</t>
  </si>
  <si>
    <t>Ústřední vytápění - kotelny</t>
  </si>
  <si>
    <t>234</t>
  </si>
  <si>
    <t>731991111</t>
  </si>
  <si>
    <t>PLYNOVÝ KONDENZAČNÍ KOTEL S NEREZOVÝM VÝMĚNÍKEM,THRs 10-50C</t>
  </si>
  <si>
    <t>-753737580</t>
  </si>
  <si>
    <t>235</t>
  </si>
  <si>
    <t>731991112</t>
  </si>
  <si>
    <t>SPUŠŤENÍ ZDROJŮ SERVISNÍM TECHNIKEM</t>
  </si>
  <si>
    <t>1847159159</t>
  </si>
  <si>
    <t>236</t>
  </si>
  <si>
    <t>731991113</t>
  </si>
  <si>
    <t>ODKOUŘENÍ A PŘÍVOD SPALOVACÍHO VZDUCHU KOAXIÁLNÍ KOMÍNOVÁ SADA DN 125/80</t>
  </si>
  <si>
    <t>-495720749</t>
  </si>
  <si>
    <t>237</t>
  </si>
  <si>
    <t>731991114</t>
  </si>
  <si>
    <t>ODKOUŘENÍ A PŘÍVOD SPALOVACÍHO VZDUCHU KOTLOVÝ ADPATÉR THRi PRO KOAXIÁLNÍ PŘIPOJENÍ DN 125/80</t>
  </si>
  <si>
    <t>-2083342145</t>
  </si>
  <si>
    <t>238</t>
  </si>
  <si>
    <t>731991115</t>
  </si>
  <si>
    <t>ODKOUŘENÍ A PŘÍVOD SPALOVACÍHO VZDUCHU PRODLOUŽENÍ DN 125/80,DL.250MM,PLASTOVÉ</t>
  </si>
  <si>
    <t>-2070716394</t>
  </si>
  <si>
    <t>239</t>
  </si>
  <si>
    <t>731991116</t>
  </si>
  <si>
    <t>ODKOUŘENÍ A PŘÍVOD SPALOVACÍHO VZDUCHU KOLENO DN 125/80,87 STUPŇŮ</t>
  </si>
  <si>
    <t>-624384419</t>
  </si>
  <si>
    <t>240</t>
  </si>
  <si>
    <t>731991117</t>
  </si>
  <si>
    <t>ODKOUŘENÍ A PŘÍVOD SPALOVACÍHO VZDUCHU PRODLOUŽENÍ DN 80,DL.2000MM,PLASTOVÉ</t>
  </si>
  <si>
    <t>369338337</t>
  </si>
  <si>
    <t>241</t>
  </si>
  <si>
    <t>731991118</t>
  </si>
  <si>
    <t>ODKOUŘENÍ A PŘÍVOD SPALOVACÍHO VZDUCHU MONTÁŽNÍ PRÁCE</t>
  </si>
  <si>
    <t>-511306755</t>
  </si>
  <si>
    <t>242</t>
  </si>
  <si>
    <t>731991119</t>
  </si>
  <si>
    <t>ODKOUŘENÍ A PŘÍVOD SPALOVACÍHO VZDUCHU REVIZE VEDENÍ</t>
  </si>
  <si>
    <t>-1360053057</t>
  </si>
  <si>
    <t>243</t>
  </si>
  <si>
    <t>998731201</t>
  </si>
  <si>
    <t>Přesun hmot procentní pro kotelny v objektech v do 6 m</t>
  </si>
  <si>
    <t>-1848842744</t>
  </si>
  <si>
    <t>732</t>
  </si>
  <si>
    <t>Ústřední vytápění - strojovny</t>
  </si>
  <si>
    <t>244</t>
  </si>
  <si>
    <t>732991111</t>
  </si>
  <si>
    <t>ROZDĚLOVAČ A SBĚRAČ PRO 2 TOPNÉ OKRUHY,VČETNĚ IZOLACE A KONZOLE NA ZED</t>
  </si>
  <si>
    <t>-41052645</t>
  </si>
  <si>
    <t>245</t>
  </si>
  <si>
    <t>732991112</t>
  </si>
  <si>
    <t>ČERPADLOVÁ SKUPINA NESMĚŠOVANÉHO OKRUHU UK-Z,S ČERPADLEM UPM3 HYBRID 25/70</t>
  </si>
  <si>
    <t>-1562998021</t>
  </si>
  <si>
    <t>246</t>
  </si>
  <si>
    <t>732991113</t>
  </si>
  <si>
    <t>ČERPADLOVÁ SKUPINA SMĚŠOVANÉHO OKRUHU MK-Z,S ČERPADLEM UPM3 HYBRID 25/70</t>
  </si>
  <si>
    <t>-664855267</t>
  </si>
  <si>
    <t>247</t>
  </si>
  <si>
    <t>732991114</t>
  </si>
  <si>
    <t>PŘÍSLUŠENSTVÍ ČERPADLOVÉ SKUPINY: FILTR PRO MONTÁŽ ČERP.SKUPINY TYPU UK/MK-Z</t>
  </si>
  <si>
    <t>162261064</t>
  </si>
  <si>
    <t>248</t>
  </si>
  <si>
    <t>732991115</t>
  </si>
  <si>
    <t>PŘÍSLUŠENSTVÍ ČERPADLOVÉ SKUPINY: SERVOPOHON VČ.MONTÁŽNÍ SADY 230V/50HZ</t>
  </si>
  <si>
    <t>-1287549027</t>
  </si>
  <si>
    <t>249</t>
  </si>
  <si>
    <t>732991116</t>
  </si>
  <si>
    <t>PŘÍSLUŠENSTVÍ ČERPADLOVÉ SKUPINY: ŠROUBENÍ SE SVĚRNÝM KROUŽKEM NA CU POTRUBÍ,1"*28</t>
  </si>
  <si>
    <t>-1955413789</t>
  </si>
  <si>
    <t>250</t>
  </si>
  <si>
    <t>732991117</t>
  </si>
  <si>
    <t>PŘÍSLUŠENSTVÍ ČERPADLOVÉ SKUPINY: ŠROUBENÍ SE SVĚRNÝM KROUŽKEM NA CU POTRUBÍ,5/4"*35</t>
  </si>
  <si>
    <t>-1014439913</t>
  </si>
  <si>
    <t>251</t>
  </si>
  <si>
    <t>732991118</t>
  </si>
  <si>
    <t>PŘÍSLUŠENSTVÍ ČERPADLOVÉ SKUPINY: HYDRAULICKÝ VYROVNÁVAČ TLAKU MHK32,VČETNĚ IZOLACE</t>
  </si>
  <si>
    <t>1134345378</t>
  </si>
  <si>
    <t>252</t>
  </si>
  <si>
    <t>732991119</t>
  </si>
  <si>
    <t>PŘÍSLUŠENSTVÍ ČERPADLOVÉ SKUPINY: EXPANZOMAT NG 35/6</t>
  </si>
  <si>
    <t>493720499</t>
  </si>
  <si>
    <t>253</t>
  </si>
  <si>
    <t>732991120</t>
  </si>
  <si>
    <t>PŘÍSLUŠENSTVÍ ČERPADLOVÉ SKUPINY: MK 3/4“,KONTROLNÍ VENTIL EXPANZOMATU</t>
  </si>
  <si>
    <t>-1107523422</t>
  </si>
  <si>
    <t>254</t>
  </si>
  <si>
    <t>998732201</t>
  </si>
  <si>
    <t>Přesun hmot procentní pro strojovny v objektech v do 6 m</t>
  </si>
  <si>
    <t>-76066610</t>
  </si>
  <si>
    <t>733</t>
  </si>
  <si>
    <t>Ústřední vytápění - rozvodné potrubí</t>
  </si>
  <si>
    <t>255</t>
  </si>
  <si>
    <t>733120819</t>
  </si>
  <si>
    <t>Demontáž potrubí ocelového hladkého do D 60,3</t>
  </si>
  <si>
    <t>-632052068</t>
  </si>
  <si>
    <t>3*2*75</t>
  </si>
  <si>
    <t>256</t>
  </si>
  <si>
    <t>733191111</t>
  </si>
  <si>
    <t>Manžeta prostupová pro ocelové potrubí do DN 20</t>
  </si>
  <si>
    <t>-886640348</t>
  </si>
  <si>
    <t>257</t>
  </si>
  <si>
    <t>733223102</t>
  </si>
  <si>
    <t>Potrubí měděné tvrdé spojované měkkým pájením D 15x1</t>
  </si>
  <si>
    <t>-301382900</t>
  </si>
  <si>
    <t>258</t>
  </si>
  <si>
    <t>733223103</t>
  </si>
  <si>
    <t>Potrubí měděné tvrdé spojované měkkým pájením D 18x1</t>
  </si>
  <si>
    <t>-16087808</t>
  </si>
  <si>
    <t>259</t>
  </si>
  <si>
    <t>733223104</t>
  </si>
  <si>
    <t>Potrubí měděné tvrdé spojované měkkým pájením D 22x1</t>
  </si>
  <si>
    <t>-1994913437</t>
  </si>
  <si>
    <t>260</t>
  </si>
  <si>
    <t>733223105</t>
  </si>
  <si>
    <t>Potrubí měděné tvrdé spojované měkkým pájením D 28x1,5</t>
  </si>
  <si>
    <t>-356436094</t>
  </si>
  <si>
    <t>261</t>
  </si>
  <si>
    <t>733223106</t>
  </si>
  <si>
    <t>Potrubí měděné tvrdé spojované měkkým pájením D 35x1,5</t>
  </si>
  <si>
    <t>-1966719392</t>
  </si>
  <si>
    <t>262</t>
  </si>
  <si>
    <t>733224222</t>
  </si>
  <si>
    <t>Příplatek k potrubí měděnému za zhotovení přípojky z trubek měděných D 15x1</t>
  </si>
  <si>
    <t>1510305428</t>
  </si>
  <si>
    <t>263</t>
  </si>
  <si>
    <t>733224224</t>
  </si>
  <si>
    <t>Příplatek k potrubí měděnému za zhotovení přípojky z trubek měděných D 22x1</t>
  </si>
  <si>
    <t>-1996390634</t>
  </si>
  <si>
    <t>264</t>
  </si>
  <si>
    <t>733224226</t>
  </si>
  <si>
    <t>Příplatek k potrubí měděnému za zhotovení přípojky z trubek měděných D 35x1,5</t>
  </si>
  <si>
    <t>-922719855</t>
  </si>
  <si>
    <t>265</t>
  </si>
  <si>
    <t>733890803</t>
  </si>
  <si>
    <t>Přemístění potrubí demontovaného vodorovně do 100 m v objektech výšky přes 6 do 24 m</t>
  </si>
  <si>
    <t>1184933963</t>
  </si>
  <si>
    <t>266</t>
  </si>
  <si>
    <t>733991111</t>
  </si>
  <si>
    <t>PROPLÁCHNUTÍ SYSTÉMU ÚT</t>
  </si>
  <si>
    <t>1543653765</t>
  </si>
  <si>
    <t>267</t>
  </si>
  <si>
    <t>733991112</t>
  </si>
  <si>
    <t xml:space="preserve">IZOLACE POTRUBÍ  D  15  /  20</t>
  </si>
  <si>
    <t>490110728</t>
  </si>
  <si>
    <t>268</t>
  </si>
  <si>
    <t>733991113</t>
  </si>
  <si>
    <t xml:space="preserve">IZOLACE POTRUBÍ  D  18  /  20</t>
  </si>
  <si>
    <t>-586490610</t>
  </si>
  <si>
    <t>269</t>
  </si>
  <si>
    <t>733991114</t>
  </si>
  <si>
    <t xml:space="preserve">IZOLACE POTRUBÍ  D  22  /  20</t>
  </si>
  <si>
    <t>-593189445</t>
  </si>
  <si>
    <t>270</t>
  </si>
  <si>
    <t>733991115</t>
  </si>
  <si>
    <t xml:space="preserve">IZOLACE POTRUBÍ  D  28  /  25</t>
  </si>
  <si>
    <t>2043928645</t>
  </si>
  <si>
    <t>271</t>
  </si>
  <si>
    <t>733991116</t>
  </si>
  <si>
    <t xml:space="preserve">IZOLAČNÍ POUZDO S AL FOLIÍ  TL.30MM,D 22</t>
  </si>
  <si>
    <t>-1672987133</t>
  </si>
  <si>
    <t>272</t>
  </si>
  <si>
    <t>733991117</t>
  </si>
  <si>
    <t xml:space="preserve">IZOLAČNÍ POUZDO S AL FOLIÍ  TL.30MM,D 27</t>
  </si>
  <si>
    <t>1183304447</t>
  </si>
  <si>
    <t>273</t>
  </si>
  <si>
    <t>733991118</t>
  </si>
  <si>
    <t xml:space="preserve">IZOLAČNÍ POUZDO S AL FOLIÍ  TL.30MM,D 35</t>
  </si>
  <si>
    <t>-438567732</t>
  </si>
  <si>
    <t>274</t>
  </si>
  <si>
    <t>733991119</t>
  </si>
  <si>
    <t>1847776605</t>
  </si>
  <si>
    <t>275</t>
  </si>
  <si>
    <t>733991120</t>
  </si>
  <si>
    <t>1905694098</t>
  </si>
  <si>
    <t>276</t>
  </si>
  <si>
    <t>998733201</t>
  </si>
  <si>
    <t>Přesun hmot procentní pro rozvody potrubí v objektech v do 6 m</t>
  </si>
  <si>
    <t>-2035677502</t>
  </si>
  <si>
    <t>734</t>
  </si>
  <si>
    <t>Ústřední vytápění - armatury</t>
  </si>
  <si>
    <t>277</t>
  </si>
  <si>
    <t>722231075</t>
  </si>
  <si>
    <t>Ventil zpětný mosazný G 5/4 PN 10 do 110°C se dvěma závity</t>
  </si>
  <si>
    <t>-947937770</t>
  </si>
  <si>
    <t>278</t>
  </si>
  <si>
    <t>722234266</t>
  </si>
  <si>
    <t>Filtr mosazný G 5/4 PN 16 do 120°C s 2x vnitřním závitem</t>
  </si>
  <si>
    <t>1054361090</t>
  </si>
  <si>
    <t>279</t>
  </si>
  <si>
    <t>1838777767</t>
  </si>
  <si>
    <t>280</t>
  </si>
  <si>
    <t>-1316825474</t>
  </si>
  <si>
    <t>281</t>
  </si>
  <si>
    <t>734261236</t>
  </si>
  <si>
    <t>Šroubení topenářské přímé G 5/4 PN 16 do 120°C</t>
  </si>
  <si>
    <t>-1878672671</t>
  </si>
  <si>
    <t>282</t>
  </si>
  <si>
    <t>734291123</t>
  </si>
  <si>
    <t>Kohout plnící a vypouštěcí G 1/2 PN 10 do 90°C závitový</t>
  </si>
  <si>
    <t>1110804168</t>
  </si>
  <si>
    <t>283</t>
  </si>
  <si>
    <t>1995394994</t>
  </si>
  <si>
    <t>284</t>
  </si>
  <si>
    <t>134582835</t>
  </si>
  <si>
    <t>285</t>
  </si>
  <si>
    <t>19233034</t>
  </si>
  <si>
    <t>286</t>
  </si>
  <si>
    <t>673066389</t>
  </si>
  <si>
    <t>287</t>
  </si>
  <si>
    <t>734411601</t>
  </si>
  <si>
    <t>Ochranná jímka se závitem do G 1</t>
  </si>
  <si>
    <t>1375219780</t>
  </si>
  <si>
    <t>288</t>
  </si>
  <si>
    <t>734991111</t>
  </si>
  <si>
    <t>RADIÁTOROVÉ UZAVÍRACÍ ŠROUBENÍ 1/2“,PŘÍMÉ</t>
  </si>
  <si>
    <t>-746908714</t>
  </si>
  <si>
    <t>289</t>
  </si>
  <si>
    <t>734991112</t>
  </si>
  <si>
    <t>RADIÁTOROVÝ TERMOSTATICKÝ VENTIL 1/2“,PŘÍMÝ</t>
  </si>
  <si>
    <t>779386982</t>
  </si>
  <si>
    <t>290</t>
  </si>
  <si>
    <t>734991113</t>
  </si>
  <si>
    <t>„H“SYSTÉM PŘÍMÝ+ADAPTERY NA CU POTRUBÍ 2KS</t>
  </si>
  <si>
    <t>1920667198</t>
  </si>
  <si>
    <t>291</t>
  </si>
  <si>
    <t>734991114</t>
  </si>
  <si>
    <t>TERMOSTATICKÁ HLAVICE S POJISTKOU PROTI ODCIZENÍ</t>
  </si>
  <si>
    <t>-1378487772</t>
  </si>
  <si>
    <t>292</t>
  </si>
  <si>
    <t>734991115</t>
  </si>
  <si>
    <t>AUTOMATICKÁ ODZDUŠ.NÁDOBKA,VČETNĚ ZPĚTNÉ KLAPKY</t>
  </si>
  <si>
    <t>1112599125</t>
  </si>
  <si>
    <t>293</t>
  </si>
  <si>
    <t>734991116</t>
  </si>
  <si>
    <t>TEPLOMĚR VČ.JÍMKY</t>
  </si>
  <si>
    <t>1436361491</t>
  </si>
  <si>
    <t>294</t>
  </si>
  <si>
    <t>734991117</t>
  </si>
  <si>
    <t>KOMBINOVANÝ TEPLOMĚR+MANOMETR,VČ.ZPĚTNÉ KLAPKY</t>
  </si>
  <si>
    <t>-1139222644</t>
  </si>
  <si>
    <t>295</t>
  </si>
  <si>
    <t>734991118</t>
  </si>
  <si>
    <t>HYDRAULICKÝ VYVAŽOVACÍ VENTIL BEZ VYPOUŠTĚNÍ,1/2"</t>
  </si>
  <si>
    <t>-457793210</t>
  </si>
  <si>
    <t>296</t>
  </si>
  <si>
    <t>998734201</t>
  </si>
  <si>
    <t>Přesun hmot procentní pro armatury v objektech v do 6 m</t>
  </si>
  <si>
    <t>-1371273533</t>
  </si>
  <si>
    <t>735</t>
  </si>
  <si>
    <t>Ústřední vytápění - otopná tělesa</t>
  </si>
  <si>
    <t>297</t>
  </si>
  <si>
    <t>735121810</t>
  </si>
  <si>
    <t>Demontáž otopného tělesa ocelového článkového</t>
  </si>
  <si>
    <t>4289798</t>
  </si>
  <si>
    <t>5*3*10*3</t>
  </si>
  <si>
    <t>298</t>
  </si>
  <si>
    <t>735291800</t>
  </si>
  <si>
    <t>Demontáž konzoly nebo držáku otopných těles, registrů nebo konvektorů do odpadu</t>
  </si>
  <si>
    <t>-1719340295</t>
  </si>
  <si>
    <t>5*4*2*3</t>
  </si>
  <si>
    <t>299</t>
  </si>
  <si>
    <t>735890803</t>
  </si>
  <si>
    <t>Přemístění demontovaného otopného tělesa vodorovně 100 m v objektech výšky přes 12 do 24 m</t>
  </si>
  <si>
    <t>2133338001</t>
  </si>
  <si>
    <t>300</t>
  </si>
  <si>
    <t>735991111</t>
  </si>
  <si>
    <t>DESKOVÁ OTOPNÁ TĚLESA SE SPODNÍM PŘIPOJENÍM - TYP VK 11-600/1000</t>
  </si>
  <si>
    <t>216469357</t>
  </si>
  <si>
    <t>301</t>
  </si>
  <si>
    <t>735991112</t>
  </si>
  <si>
    <t>DESKOVÁ OTOPNÁ TĚLESA SE SPODNÍM PŘIPOJENÍM - TYP VK 21-600/600</t>
  </si>
  <si>
    <t>1537381732</t>
  </si>
  <si>
    <t>302</t>
  </si>
  <si>
    <t>735991113</t>
  </si>
  <si>
    <t>DESKOVÁ OTOPNÁ TĚLESA SE SPODNÍM PŘIPOJENÍM - TYP VK 21-600/1000</t>
  </si>
  <si>
    <t>-1521360911</t>
  </si>
  <si>
    <t>303</t>
  </si>
  <si>
    <t>735991114</t>
  </si>
  <si>
    <t>DESKOVÁ OTOPNÁ TĚLESA SE SPODNÍM PŘIPOJENÍM - TYP VK 21-600/1100</t>
  </si>
  <si>
    <t>-1881749783</t>
  </si>
  <si>
    <t>304</t>
  </si>
  <si>
    <t>735991115</t>
  </si>
  <si>
    <t>DESKOVÁ OTOPNÁ TĚLESA SE SPODNÍM PŘIPOJENÍM - TYP VK 22-600/600</t>
  </si>
  <si>
    <t>-1591583548</t>
  </si>
  <si>
    <t>305</t>
  </si>
  <si>
    <t>735991116</t>
  </si>
  <si>
    <t>DESKOVÁ OTOPNÁ TĚLESA SE SPODNÍM PŘIPOJENÍM - TYP VK 22-600/900</t>
  </si>
  <si>
    <t>-146989044</t>
  </si>
  <si>
    <t>306</t>
  </si>
  <si>
    <t>735991117</t>
  </si>
  <si>
    <t>DESKOVÁ OTOPNÁ TĚLESA SE SPODNÍM PŘIPOJENÍM - TYP VK 22-600/1000</t>
  </si>
  <si>
    <t>245311068</t>
  </si>
  <si>
    <t>307</t>
  </si>
  <si>
    <t>735991118</t>
  </si>
  <si>
    <t>DESKOVÁ OTOPNÁ TĚLESA SE SPODNÍM PŘIPOJENÍM - TYP VK 22-600/1100</t>
  </si>
  <si>
    <t>-1258209812</t>
  </si>
  <si>
    <t>308</t>
  </si>
  <si>
    <t>735991119</t>
  </si>
  <si>
    <t>DESKOVÁ OTOPNÁ TĚLESA SE SPODNÍM PŘIPOJENÍM - TYP VK 22-600/1200</t>
  </si>
  <si>
    <t>-1299335538</t>
  </si>
  <si>
    <t>309</t>
  </si>
  <si>
    <t>735991120</t>
  </si>
  <si>
    <t>DESKOVÁ OTOPNÁ TĚLESA SE SPODNÍM PŘIPOJENÍM - TYP VK 22-600/1400</t>
  </si>
  <si>
    <t>-1614619618</t>
  </si>
  <si>
    <t>310</t>
  </si>
  <si>
    <t>735991121</t>
  </si>
  <si>
    <t>DESKOVÁ OTOPNÁ TĚLESA SE SPODNÍM PŘIPOJENÍM - TYP VK 22-900/600</t>
  </si>
  <si>
    <t>-524018283</t>
  </si>
  <si>
    <t>311</t>
  </si>
  <si>
    <t>735991122</t>
  </si>
  <si>
    <t>DESKOVÁ OTOPNÁ TĚLESA SE SPODNÍM PŘIPOJENÍM - TYP VK 22-900/700</t>
  </si>
  <si>
    <t>-986583908</t>
  </si>
  <si>
    <t>312</t>
  </si>
  <si>
    <t>735991123</t>
  </si>
  <si>
    <t>DESKOVÁ OTOPNÁ TĚLESA SE SPODNÍM PŘIPOJENÍM - TYP VK 33-600/800</t>
  </si>
  <si>
    <t>318837004</t>
  </si>
  <si>
    <t>313</t>
  </si>
  <si>
    <t>735991124</t>
  </si>
  <si>
    <t>DESKOVÁ OTOPNÁ TĚLESA SE SPODNÍM PŘIPOJENÍM - TYP VK 33-600/1000</t>
  </si>
  <si>
    <t>-705565867</t>
  </si>
  <si>
    <t>314</t>
  </si>
  <si>
    <t>735991125</t>
  </si>
  <si>
    <t>DESKOVÁ OTOPNÁ TĚLESA SE SPODNÍM PŘIPOJENÍM - TYP VK 33-600/1200</t>
  </si>
  <si>
    <t>-176159226</t>
  </si>
  <si>
    <t>315</t>
  </si>
  <si>
    <t>735991126</t>
  </si>
  <si>
    <t>DESKOVÁ OTOPNÁ TĚLESA SE SPODNÍM PŘIPOJENÍM - TYP VK 33-600/1400</t>
  </si>
  <si>
    <t>-1829108583</t>
  </si>
  <si>
    <t>316</t>
  </si>
  <si>
    <t>735991127</t>
  </si>
  <si>
    <t>DESKOVÁ OTOPNÁ TĚLESA SE SPODNÍM PŘIPOJENÍM - TYP VK 33-900/600</t>
  </si>
  <si>
    <t>-1700486514</t>
  </si>
  <si>
    <t>317</t>
  </si>
  <si>
    <t>735991128</t>
  </si>
  <si>
    <t>KOUPELNOVÉ OTOPNÉ ŽEBŘÍKY KLC 1820*600</t>
  </si>
  <si>
    <t>68668745</t>
  </si>
  <si>
    <t>318</t>
  </si>
  <si>
    <t>735991129</t>
  </si>
  <si>
    <t>KOUPELNOVÉ OTOPNÉ ŽEBŘÍKY KLC 1820*750</t>
  </si>
  <si>
    <t>1640835310</t>
  </si>
  <si>
    <t>319</t>
  </si>
  <si>
    <t>735991130</t>
  </si>
  <si>
    <t>KOUPELNOVÉ OTOPNÉ ŽEBŘÍKY KLC 1220*500</t>
  </si>
  <si>
    <t>-1918742849</t>
  </si>
  <si>
    <t>320</t>
  </si>
  <si>
    <t>735991131</t>
  </si>
  <si>
    <t>KOUPELNOVÉ OTOPNÉ ŽEBŘÍKY KLC 1500*600</t>
  </si>
  <si>
    <t>-1819488666</t>
  </si>
  <si>
    <t>321</t>
  </si>
  <si>
    <t>735991132</t>
  </si>
  <si>
    <t>KOUPELNOVÉ OTOPNÉ ŽEBŘÍKY KLM 1820*750</t>
  </si>
  <si>
    <t>-53353937</t>
  </si>
  <si>
    <t>322</t>
  </si>
  <si>
    <t>740991111</t>
  </si>
  <si>
    <t>OSTATNÍ ČINNOSTI SOUVISEJÍCÍ S VYTÁPĚNÍM KOVOVÉ KONSTRUKCE PRO UCHYCENÍ ROZVODU VYTÁPĚNÍ,</t>
  </si>
  <si>
    <t>-1542476242</t>
  </si>
  <si>
    <t>323</t>
  </si>
  <si>
    <t>740991112</t>
  </si>
  <si>
    <t>OSTATNÍ ČINNOSTI SOUVISEJÍCÍ S VYTÁPĚNÍM TOPNÁ ZKOUŠKA+VYREGULOVÁNÍ SYSTÉMU</t>
  </si>
  <si>
    <t>-1835597991</t>
  </si>
  <si>
    <t>324</t>
  </si>
  <si>
    <t>740991113</t>
  </si>
  <si>
    <t>OSTATNÍ ČINNOSTI SOUVISEJÍCÍ S VYTÁPĚNÍM PLASTOVÉ KRYTKY PRO VÝVODY OTOPNÝCH TĚLES</t>
  </si>
  <si>
    <t>-2059959709</t>
  </si>
  <si>
    <t>325</t>
  </si>
  <si>
    <t>740991114</t>
  </si>
  <si>
    <t>OSTATNÍ ČINNOSTI SOUVISEJÍCÍ S VYTÁPĚNÍM DEMONTÁŽ STÁVAJÍCÍHO SYSTÉMU ÚT</t>
  </si>
  <si>
    <t>-1854108307</t>
  </si>
  <si>
    <t>326</t>
  </si>
  <si>
    <t>740991115</t>
  </si>
  <si>
    <t>MĚŘENÍ A REGULACE ROZŠIŘOVACÍ MODUL SMĚŠOVANÉHO OKRUHU AGU2.550</t>
  </si>
  <si>
    <t>-1082781507</t>
  </si>
  <si>
    <t>327</t>
  </si>
  <si>
    <t>740991116</t>
  </si>
  <si>
    <t>MĚŘENÍ A REGULACE VÍCENÁSOBNÝ PROPOJOVACÍ KABEL AGU2.110</t>
  </si>
  <si>
    <t>-1774696378</t>
  </si>
  <si>
    <t>328</t>
  </si>
  <si>
    <t>740991117</t>
  </si>
  <si>
    <t>MĚŘENÍ A REGULACE JÍMKOVÉ ČIDLO 6M,QAZ36.526</t>
  </si>
  <si>
    <t>527840486</t>
  </si>
  <si>
    <t>329</t>
  </si>
  <si>
    <t>740991118</t>
  </si>
  <si>
    <t>MĚŘENÍ A REGULACE KABELÁŽ,VČ.MONTÁŽE</t>
  </si>
  <si>
    <t>-1268279767</t>
  </si>
  <si>
    <t>330</t>
  </si>
  <si>
    <t>740991119</t>
  </si>
  <si>
    <t>MĚŘENÍ A REGULACE PROPOJENÍ A ZAŠKOLENÍ OBSLUHY</t>
  </si>
  <si>
    <t>939153091</t>
  </si>
  <si>
    <t>331</t>
  </si>
  <si>
    <t>740991120</t>
  </si>
  <si>
    <t>MĚŘENÍ A REGULACE SPUŠTĚNÍ A SERVISNÍ NASTAVENÍ REGULACE</t>
  </si>
  <si>
    <t>816968451</t>
  </si>
  <si>
    <t>332</t>
  </si>
  <si>
    <t>740991121</t>
  </si>
  <si>
    <t>OSTATNÍ ČINNOSTI SOUVISEJÍCÍ S VYTÁPĚNÍM PROTIPOŽÁRNÍ OPATŘENÍ PROSTUPŮ</t>
  </si>
  <si>
    <t>-808424098</t>
  </si>
  <si>
    <t>333</t>
  </si>
  <si>
    <t>998735201</t>
  </si>
  <si>
    <t>Přesun hmot procentní pro otopná tělesa v objektech v do 6 m</t>
  </si>
  <si>
    <t>-727608923</t>
  </si>
  <si>
    <t>741</t>
  </si>
  <si>
    <t>Elektroinstalace - silnoproud</t>
  </si>
  <si>
    <t>334</t>
  </si>
  <si>
    <t>210220458</t>
  </si>
  <si>
    <t>Pasivní antikorozní ochrana spojů a prostupů</t>
  </si>
  <si>
    <t>497276595</t>
  </si>
  <si>
    <t>335</t>
  </si>
  <si>
    <t>210999902</t>
  </si>
  <si>
    <t xml:space="preserve">Poplatek za reczklaci svítidla </t>
  </si>
  <si>
    <t>961237661</t>
  </si>
  <si>
    <t>336</t>
  </si>
  <si>
    <t>210999903</t>
  </si>
  <si>
    <t>Poplatek za recyklaci světelného zdroje</t>
  </si>
  <si>
    <t>-1030718057</t>
  </si>
  <si>
    <t>337</t>
  </si>
  <si>
    <t>210999904</t>
  </si>
  <si>
    <t>Skládkovné demontovaného materiálu</t>
  </si>
  <si>
    <t>608004990</t>
  </si>
  <si>
    <t>338</t>
  </si>
  <si>
    <t>210999905</t>
  </si>
  <si>
    <t>Připojení a zprovoznění ventilátoru</t>
  </si>
  <si>
    <t>-267279060</t>
  </si>
  <si>
    <t>339</t>
  </si>
  <si>
    <t>35902</t>
  </si>
  <si>
    <t>ventilátor do potrubí 100</t>
  </si>
  <si>
    <t>2036280617</t>
  </si>
  <si>
    <t>340</t>
  </si>
  <si>
    <t>210999906</t>
  </si>
  <si>
    <t>Připojení a zprovoznění el. bojleru</t>
  </si>
  <si>
    <t>-1643349166</t>
  </si>
  <si>
    <t>341</t>
  </si>
  <si>
    <t>210999907</t>
  </si>
  <si>
    <t>Připojení a zprovoznění el. sporáku</t>
  </si>
  <si>
    <t>-72370504</t>
  </si>
  <si>
    <t>342</t>
  </si>
  <si>
    <t>35701</t>
  </si>
  <si>
    <t>el. sporák</t>
  </si>
  <si>
    <t>-392132131</t>
  </si>
  <si>
    <t>343</t>
  </si>
  <si>
    <t>741110021</t>
  </si>
  <si>
    <t>Montáž trubka plastová tuhá D přes 16 do 23 mm uložená pod omítku</t>
  </si>
  <si>
    <t>-1717598602</t>
  </si>
  <si>
    <t>344</t>
  </si>
  <si>
    <t>34571071</t>
  </si>
  <si>
    <t>trubka elektroinstalační ohebná z PVC (EN) 2316E</t>
  </si>
  <si>
    <t>2031988238</t>
  </si>
  <si>
    <t>345</t>
  </si>
  <si>
    <t>741110022</t>
  </si>
  <si>
    <t>Montáž trubka plastová tuhá D přes 23 do 35 mm uložená pod omítku</t>
  </si>
  <si>
    <t>-551712148</t>
  </si>
  <si>
    <t>346</t>
  </si>
  <si>
    <t>34571073</t>
  </si>
  <si>
    <t>trubka elektroinstalační ohebná z PVC (EN) 2325</t>
  </si>
  <si>
    <t>-586818571</t>
  </si>
  <si>
    <t>347</t>
  </si>
  <si>
    <t>741112061</t>
  </si>
  <si>
    <t>Montáž krabice přístrojová zapuštěná plastová kruhová</t>
  </si>
  <si>
    <t>1266208966</t>
  </si>
  <si>
    <t>348</t>
  </si>
  <si>
    <t>34571512</t>
  </si>
  <si>
    <t>krabice přístrojová instalační 500 V, 71x71x42mm</t>
  </si>
  <si>
    <t>1770094452</t>
  </si>
  <si>
    <t>349</t>
  </si>
  <si>
    <t>741112101</t>
  </si>
  <si>
    <t>Montáž rozvodka zapuštěná plastová kruhová</t>
  </si>
  <si>
    <t>-1015094643</t>
  </si>
  <si>
    <t>350</t>
  </si>
  <si>
    <t>34571519</t>
  </si>
  <si>
    <t>krabice univerzální odbočná z PH s víčkem, D 73,5 mm x 43 mm</t>
  </si>
  <si>
    <t>-1998601052</t>
  </si>
  <si>
    <t>351</t>
  </si>
  <si>
    <t>34571550</t>
  </si>
  <si>
    <t>víčko krabic z PH, D 80 mm, hloubka 40 mm</t>
  </si>
  <si>
    <t>1005434800</t>
  </si>
  <si>
    <t>352</t>
  </si>
  <si>
    <t>741120201</t>
  </si>
  <si>
    <t>Montáž vodič Cu izolovaný plný a laněný s PVC pláštěm žíla 1,5-16 mm2 volně (CY, CHAH-R(V))</t>
  </si>
  <si>
    <t>1228591456</t>
  </si>
  <si>
    <t>353</t>
  </si>
  <si>
    <t>34140825</t>
  </si>
  <si>
    <t>vodič silový s Cu jádrem 4mm2</t>
  </si>
  <si>
    <t>1602864859</t>
  </si>
  <si>
    <t>354</t>
  </si>
  <si>
    <t>-75508069</t>
  </si>
  <si>
    <t>355</t>
  </si>
  <si>
    <t>34142159</t>
  </si>
  <si>
    <t>vodič silový s Cu jádrem 16mm2</t>
  </si>
  <si>
    <t>-1068327666</t>
  </si>
  <si>
    <t>356</t>
  </si>
  <si>
    <t>741122011</t>
  </si>
  <si>
    <t>Montáž kabel Cu bez ukončení uložený pod omítku plný kulatý 2x1,5 až 2,5 mm2 (CYKY)</t>
  </si>
  <si>
    <t>-1632968728</t>
  </si>
  <si>
    <t>357</t>
  </si>
  <si>
    <t>34111005</t>
  </si>
  <si>
    <t>kabel silový s Cu jádrem 1 kV 2x1,5mm2</t>
  </si>
  <si>
    <t>-87705508</t>
  </si>
  <si>
    <t>358</t>
  </si>
  <si>
    <t>741122015</t>
  </si>
  <si>
    <t>Montáž kabel Cu bez ukončení uložený pod omítku plný kulatý 3x1,5 mm2 (CYKY)</t>
  </si>
  <si>
    <t>-273625593</t>
  </si>
  <si>
    <t>359</t>
  </si>
  <si>
    <t>34111030</t>
  </si>
  <si>
    <t>kabel silový s Cu jádrem 1 kV 3x1,5mm2</t>
  </si>
  <si>
    <t>2029545728</t>
  </si>
  <si>
    <t>360</t>
  </si>
  <si>
    <t>741122016</t>
  </si>
  <si>
    <t>Montáž kabel Cu bez ukončení uložený pod omítku plný kulatý 3x2,5 až 6 mm2 (CYKY)</t>
  </si>
  <si>
    <t>-800356099</t>
  </si>
  <si>
    <t>361</t>
  </si>
  <si>
    <t>34111036</t>
  </si>
  <si>
    <t>kabel silový s Cu jádrem 1 kV 3x2,5mm2</t>
  </si>
  <si>
    <t>-1977524664</t>
  </si>
  <si>
    <t>362</t>
  </si>
  <si>
    <t>741122025</t>
  </si>
  <si>
    <t>Montáž kabel Cu bez ukončení uložený pod omítku plný kulatý 4x16 až 25 mm2 (CYKY)</t>
  </si>
  <si>
    <t>1055864299</t>
  </si>
  <si>
    <t>363</t>
  </si>
  <si>
    <t>34111610</t>
  </si>
  <si>
    <t>kabel silový s Cu jádrem 1 kV 4x25mm2</t>
  </si>
  <si>
    <t>-184975586</t>
  </si>
  <si>
    <t>364</t>
  </si>
  <si>
    <t>741122031</t>
  </si>
  <si>
    <t>Montáž kabel Cu bez ukončení uložený pod omítku plný kulatý 5x1,5 až 2,5 mm2 (CYKY)</t>
  </si>
  <si>
    <t>-67110855</t>
  </si>
  <si>
    <t>365</t>
  </si>
  <si>
    <t>34111094</t>
  </si>
  <si>
    <t>kabel silový s Cu jádrem 1 kV 5x2,5mm2</t>
  </si>
  <si>
    <t>-584140379</t>
  </si>
  <si>
    <t>366</t>
  </si>
  <si>
    <t>741122032</t>
  </si>
  <si>
    <t>Montáž kabel Cu bez ukončení uložený pod omítku plný kulatý 5x4 až 6 mm2 (CYKY)</t>
  </si>
  <si>
    <t>1505986103</t>
  </si>
  <si>
    <t>367</t>
  </si>
  <si>
    <t>34111100</t>
  </si>
  <si>
    <t>kabel silový s Cu jádrem 1 kV 5x6mm2</t>
  </si>
  <si>
    <t>1137737640</t>
  </si>
  <si>
    <t>368</t>
  </si>
  <si>
    <t>741130001</t>
  </si>
  <si>
    <t>Ukončení vodič izolovaný do 2,5mm2 v rozváděči nebo na přístroji</t>
  </si>
  <si>
    <t>1393350380</t>
  </si>
  <si>
    <t>369</t>
  </si>
  <si>
    <t>741130025</t>
  </si>
  <si>
    <t>Ukončení vodič izolovaný do 16 mm2 na svorkovnici</t>
  </si>
  <si>
    <t>146091538</t>
  </si>
  <si>
    <t>370</t>
  </si>
  <si>
    <t>741132132</t>
  </si>
  <si>
    <t>Ukončení kabelů 4x10 mm2 smršťovací záklopkou nebo páskem bez letování</t>
  </si>
  <si>
    <t>861412316</t>
  </si>
  <si>
    <t>371</t>
  </si>
  <si>
    <t>741132134</t>
  </si>
  <si>
    <t>Ukončení kabelů 4x25 mm2 smršťovací záklopkou nebo páskem bez letování</t>
  </si>
  <si>
    <t>-2130504267</t>
  </si>
  <si>
    <t>372</t>
  </si>
  <si>
    <t>741132147</t>
  </si>
  <si>
    <t>Ukončení kabelů 5x10 mm2 smršťovací záklopkou nebo páskem bez letování</t>
  </si>
  <si>
    <t>-781002483</t>
  </si>
  <si>
    <t>373</t>
  </si>
  <si>
    <t>741210002</t>
  </si>
  <si>
    <t>Montáž rozvodnice oceloplechová nebo plastová běžná do 50 kg</t>
  </si>
  <si>
    <t>-758568721</t>
  </si>
  <si>
    <t>374</t>
  </si>
  <si>
    <t>35003</t>
  </si>
  <si>
    <t>rozvaděč Rb</t>
  </si>
  <si>
    <t>ks</t>
  </si>
  <si>
    <t>596140188</t>
  </si>
  <si>
    <t>8*0 'Přepočtené koeficientem množství</t>
  </si>
  <si>
    <t>375</t>
  </si>
  <si>
    <t>35004</t>
  </si>
  <si>
    <t>rozvaděč Rs</t>
  </si>
  <si>
    <t>-608774134</t>
  </si>
  <si>
    <t>376</t>
  </si>
  <si>
    <t>741210003</t>
  </si>
  <si>
    <t>Montáž rozvodnice oceloplechová nebo plastová běžná do 100 kg</t>
  </si>
  <si>
    <t>-979900957</t>
  </si>
  <si>
    <t>377</t>
  </si>
  <si>
    <t>35711734</t>
  </si>
  <si>
    <t>skříň přípojková plastová pro průběžné připojení 3 x 160 A</t>
  </si>
  <si>
    <t>-1066868892</t>
  </si>
  <si>
    <t>378</t>
  </si>
  <si>
    <t>741210211</t>
  </si>
  <si>
    <t>Montáž rozváděč skříňový nebo panelový nedělitelný do 500 kg</t>
  </si>
  <si>
    <t>1273977615</t>
  </si>
  <si>
    <t>379</t>
  </si>
  <si>
    <t>35005</t>
  </si>
  <si>
    <t>rozvaděč RE</t>
  </si>
  <si>
    <t>74645456</t>
  </si>
  <si>
    <t>380</t>
  </si>
  <si>
    <t>741310031</t>
  </si>
  <si>
    <t>Montáž vypínač nástěnný 1-jednopólový prostředí venkovní/mokré</t>
  </si>
  <si>
    <t>1219001366</t>
  </si>
  <si>
    <t>381</t>
  </si>
  <si>
    <t>01711</t>
  </si>
  <si>
    <t>spínač polozap. řaz.1 IP44</t>
  </si>
  <si>
    <t>-720683760</t>
  </si>
  <si>
    <t>382</t>
  </si>
  <si>
    <t>741310201</t>
  </si>
  <si>
    <t>Montáž vypínač (polo)zapuštěný šroubové připojení 1-jednopólový</t>
  </si>
  <si>
    <t>582117580</t>
  </si>
  <si>
    <t>383</t>
  </si>
  <si>
    <t>34535400</t>
  </si>
  <si>
    <t>přístroj spínače jednopólového 10A 3558-A01340</t>
  </si>
  <si>
    <t>-166081838</t>
  </si>
  <si>
    <t>384</t>
  </si>
  <si>
    <t>741310213</t>
  </si>
  <si>
    <t>Montáž ovladač (polo)zapuštěný šroubové připojení 1/0S-zapínací se signální doutnavkou</t>
  </si>
  <si>
    <t>779465480</t>
  </si>
  <si>
    <t>385</t>
  </si>
  <si>
    <t>34535435</t>
  </si>
  <si>
    <t>přístroj tlačítkového ovládače zapínacího 10A 3558-A91342</t>
  </si>
  <si>
    <t>1586069835</t>
  </si>
  <si>
    <t>386</t>
  </si>
  <si>
    <t>741310214</t>
  </si>
  <si>
    <t>Montáž ovladač (polo)zapuštěný šroubové připojení 1/0So-zapínací s orientační doutnavkou</t>
  </si>
  <si>
    <t>1823670447</t>
  </si>
  <si>
    <t>387</t>
  </si>
  <si>
    <t>1101727758</t>
  </si>
  <si>
    <t>388</t>
  </si>
  <si>
    <t>741310231</t>
  </si>
  <si>
    <t>Montáž přepínač (polo)zapuštěný šroubové připojení 5-seriový</t>
  </si>
  <si>
    <t>-1693637384</t>
  </si>
  <si>
    <t>389</t>
  </si>
  <si>
    <t>34535405</t>
  </si>
  <si>
    <t>přístroj přepínače sériového 10A 3558-A05340</t>
  </si>
  <si>
    <t>-1738299594</t>
  </si>
  <si>
    <t>390</t>
  </si>
  <si>
    <t>741310233</t>
  </si>
  <si>
    <t>Montáž přepínač (polo)zapuštěný šroubové připojení 6-střídavý</t>
  </si>
  <si>
    <t>-1540378733</t>
  </si>
  <si>
    <t>391</t>
  </si>
  <si>
    <t>34535406</t>
  </si>
  <si>
    <t>přístroj přepínače střídavého 10A 3558-A06340</t>
  </si>
  <si>
    <t>-349608764</t>
  </si>
  <si>
    <t>392</t>
  </si>
  <si>
    <t>741310238</t>
  </si>
  <si>
    <t>Montáž přepínač (polo)zapuštěný šroubové připojení 6+6 -dvojitý střídavý</t>
  </si>
  <si>
    <t>-1839089248</t>
  </si>
  <si>
    <t>393</t>
  </si>
  <si>
    <t>34535425</t>
  </si>
  <si>
    <t>přístroj přepínače dvojitého střídavého 10A 3558-A52340</t>
  </si>
  <si>
    <t>-1249177548</t>
  </si>
  <si>
    <t>394</t>
  </si>
  <si>
    <t>741310239</t>
  </si>
  <si>
    <t>Montáž přepínač (polo)zapuštěný šroubové připojení 7-křížový</t>
  </si>
  <si>
    <t>-1965589200</t>
  </si>
  <si>
    <t>395</t>
  </si>
  <si>
    <t>34535407</t>
  </si>
  <si>
    <t>přístroj přepínače křížového 10A 3558-A07340</t>
  </si>
  <si>
    <t>-1196218787</t>
  </si>
  <si>
    <t>396</t>
  </si>
  <si>
    <t>741313042</t>
  </si>
  <si>
    <t>Montáž zásuvka (polo)zapuštěná šroubové připojení 2P+PE dvojí zapojení - průběžná</t>
  </si>
  <si>
    <t>-1909915548</t>
  </si>
  <si>
    <t>397</t>
  </si>
  <si>
    <t>34555103</t>
  </si>
  <si>
    <t>zásuvka 1násobná 16A bílý, slonová kost</t>
  </si>
  <si>
    <t>1042556526</t>
  </si>
  <si>
    <t>398</t>
  </si>
  <si>
    <t>01792</t>
  </si>
  <si>
    <t>zásuvka 1násobná s přepěť. ochranou</t>
  </si>
  <si>
    <t>992854694</t>
  </si>
  <si>
    <t>399</t>
  </si>
  <si>
    <t>741313044</t>
  </si>
  <si>
    <t>Montáž zásuvka (polo)zapuštěná šroubové připojení 2x(2P + PE) dvojnásobná šikmá</t>
  </si>
  <si>
    <t>-201176501</t>
  </si>
  <si>
    <t>400</t>
  </si>
  <si>
    <t>34555123</t>
  </si>
  <si>
    <t>zásuvka 2násobná 16A bílá, slonová kost</t>
  </si>
  <si>
    <t>-2099609613</t>
  </si>
  <si>
    <t>401</t>
  </si>
  <si>
    <t>01793</t>
  </si>
  <si>
    <t>zásuvka 2násobná s přepěť. ocranou</t>
  </si>
  <si>
    <t>1684413740</t>
  </si>
  <si>
    <t>402</t>
  </si>
  <si>
    <t>741313083</t>
  </si>
  <si>
    <t>Montáž zásuvka chráněná v krabici šroubové připojení 2P+PE dvojí zapojení, prostředí venkovní, mokré</t>
  </si>
  <si>
    <t>-499095806</t>
  </si>
  <si>
    <t>403</t>
  </si>
  <si>
    <t>34551485</t>
  </si>
  <si>
    <t>zásuvka krytá pro vlhké prostředí 5518-3929 S šedá 1x DIN.IP44</t>
  </si>
  <si>
    <t>-1207735392</t>
  </si>
  <si>
    <t>404</t>
  </si>
  <si>
    <t>741313251</t>
  </si>
  <si>
    <t>Montáž zásuvek průmyslových nástěnných provedení IP 44 3P+N+PE 16 A</t>
  </si>
  <si>
    <t>-472436343</t>
  </si>
  <si>
    <t>405</t>
  </si>
  <si>
    <t>35811071</t>
  </si>
  <si>
    <t>zásuvka nepropustná nástěnná 16A 400 V 4pólová</t>
  </si>
  <si>
    <t>-1631442182</t>
  </si>
  <si>
    <t>406</t>
  </si>
  <si>
    <t>741370002</t>
  </si>
  <si>
    <t>Montáž svítidlo žárovkové bytové stropní přisazené 1 zdroj se sklem</t>
  </si>
  <si>
    <t>-1150978976</t>
  </si>
  <si>
    <t>407</t>
  </si>
  <si>
    <t>34805</t>
  </si>
  <si>
    <t>svítidlo zář. stropní 49W vč zdroje (chodby, schodiště)</t>
  </si>
  <si>
    <t>-327750751</t>
  </si>
  <si>
    <t>408</t>
  </si>
  <si>
    <t>34806</t>
  </si>
  <si>
    <t>svítidlo zář. nástěnné 49W vč. zdroje (chodby, schodiště)</t>
  </si>
  <si>
    <t>-1927523099</t>
  </si>
  <si>
    <t>409</t>
  </si>
  <si>
    <t>34807</t>
  </si>
  <si>
    <t>svítidlo zář. stropní 23W vč. zdroje (WC)</t>
  </si>
  <si>
    <t>-284108366</t>
  </si>
  <si>
    <t>410</t>
  </si>
  <si>
    <t>34822</t>
  </si>
  <si>
    <t>svítidlo zář. do kuch. linky 18W vč. zdroje</t>
  </si>
  <si>
    <t>-1652967570</t>
  </si>
  <si>
    <t>411</t>
  </si>
  <si>
    <t>34825</t>
  </si>
  <si>
    <t>svítidlo nouzové automat. vč. zdroje 14W IP44</t>
  </si>
  <si>
    <t>-262990064</t>
  </si>
  <si>
    <t>412</t>
  </si>
  <si>
    <t>34808</t>
  </si>
  <si>
    <t>svítidlo zářiv. stropní 23W vč. zdroje (koupelny)</t>
  </si>
  <si>
    <t>-497638102</t>
  </si>
  <si>
    <t>413</t>
  </si>
  <si>
    <t>34809</t>
  </si>
  <si>
    <t>svítidlo zářiv. nástěnné 23W vč. zdroje (koupelny)</t>
  </si>
  <si>
    <t>-15201187</t>
  </si>
  <si>
    <t>414</t>
  </si>
  <si>
    <t>34828</t>
  </si>
  <si>
    <t>svítidlo halogen. 150W s pohyb. čidlem venkovní</t>
  </si>
  <si>
    <t>-180750391</t>
  </si>
  <si>
    <t>415</t>
  </si>
  <si>
    <t>741370031</t>
  </si>
  <si>
    <t>Montáž svítidlo žárovkové bytové nástěnné přisazené 1 zdroj bez skla</t>
  </si>
  <si>
    <t>2105030511</t>
  </si>
  <si>
    <t>416</t>
  </si>
  <si>
    <t>741370034</t>
  </si>
  <si>
    <t>Montáž svítidlo žárovkové bytové nástěnné přisazené 2 zdroje nouzové</t>
  </si>
  <si>
    <t>139130964</t>
  </si>
  <si>
    <t>417</t>
  </si>
  <si>
    <t>741371021</t>
  </si>
  <si>
    <t>Montáž svítidlo zářivkové bytové stropní vestavné 1 zdroj</t>
  </si>
  <si>
    <t>-2091277582</t>
  </si>
  <si>
    <t>418</t>
  </si>
  <si>
    <t>741410021</t>
  </si>
  <si>
    <t>Montáž vodič uzemňovací pásek průřezu do 120 mm2 v městské zástavbě v zemi</t>
  </si>
  <si>
    <t>-892329495</t>
  </si>
  <si>
    <t>419</t>
  </si>
  <si>
    <t>35442062</t>
  </si>
  <si>
    <t>pás zemnící 30x4mm FeZn</t>
  </si>
  <si>
    <t>kg</t>
  </si>
  <si>
    <t>-1636551093</t>
  </si>
  <si>
    <t>420</t>
  </si>
  <si>
    <t>741420001</t>
  </si>
  <si>
    <t>Montáž drát nebo lano hromosvodné svodové D do 10 mm s podpěrou</t>
  </si>
  <si>
    <t>625175362</t>
  </si>
  <si>
    <t>421</t>
  </si>
  <si>
    <t>35441077</t>
  </si>
  <si>
    <t>drát D 8mm AlMgSi</t>
  </si>
  <si>
    <t>1408911766</t>
  </si>
  <si>
    <t>422</t>
  </si>
  <si>
    <t>35441836</t>
  </si>
  <si>
    <t>držák ochranného úhelníku do zdiva, FeZn</t>
  </si>
  <si>
    <t>1964041909</t>
  </si>
  <si>
    <t>423</t>
  </si>
  <si>
    <t>35441415</t>
  </si>
  <si>
    <t>podpěra vedení FeZn do zdiva 150 mm</t>
  </si>
  <si>
    <t>568408179</t>
  </si>
  <si>
    <t>424</t>
  </si>
  <si>
    <t>35441560</t>
  </si>
  <si>
    <t>podpěra vedení FeZn na plechové střechy 110 mm</t>
  </si>
  <si>
    <t>1924904749</t>
  </si>
  <si>
    <t>425</t>
  </si>
  <si>
    <t>741420021</t>
  </si>
  <si>
    <t>Montáž svorka hromosvodná se 2 šrouby</t>
  </si>
  <si>
    <t>831052632</t>
  </si>
  <si>
    <t>426</t>
  </si>
  <si>
    <t>35441860</t>
  </si>
  <si>
    <t>svorka FeZn k jímací tyči - 4 šrouby</t>
  </si>
  <si>
    <t>699817616</t>
  </si>
  <si>
    <t>427</t>
  </si>
  <si>
    <t>35441875</t>
  </si>
  <si>
    <t>svorka křížová pro vodič D 6-10 mm</t>
  </si>
  <si>
    <t>-1771972802</t>
  </si>
  <si>
    <t>428</t>
  </si>
  <si>
    <t>35441999</t>
  </si>
  <si>
    <t>svorka na potrubí 1" - 34mm, FeZn</t>
  </si>
  <si>
    <t>-570663788</t>
  </si>
  <si>
    <t>429</t>
  </si>
  <si>
    <t>35441986</t>
  </si>
  <si>
    <t>svorka odbočovací a spojovací pro pásek 30x4 mm, FeZn</t>
  </si>
  <si>
    <t>-1089601061</t>
  </si>
  <si>
    <t>430</t>
  </si>
  <si>
    <t>35441996</t>
  </si>
  <si>
    <t>svorka odbočovací a spojovací pro spojování kruhových a páskových vodičů, FeZn</t>
  </si>
  <si>
    <t>1260119121</t>
  </si>
  <si>
    <t>431</t>
  </si>
  <si>
    <t>35441895</t>
  </si>
  <si>
    <t>svorka připojovací k připojení kovových částí</t>
  </si>
  <si>
    <t>1298003506</t>
  </si>
  <si>
    <t>432</t>
  </si>
  <si>
    <t>35441905</t>
  </si>
  <si>
    <t>svorka připojovací k připojení okapových žlabů</t>
  </si>
  <si>
    <t>881233651</t>
  </si>
  <si>
    <t>433</t>
  </si>
  <si>
    <t>35431160</t>
  </si>
  <si>
    <t>svorka univerzální 669101 pro lano 4-16mm2</t>
  </si>
  <si>
    <t>836004136</t>
  </si>
  <si>
    <t>434</t>
  </si>
  <si>
    <t>35442035</t>
  </si>
  <si>
    <t>svorka uzemnění nerez zkušební, 62 mm</t>
  </si>
  <si>
    <t>1805521764</t>
  </si>
  <si>
    <t>435</t>
  </si>
  <si>
    <t>35431162</t>
  </si>
  <si>
    <t>svorka univerzální pro lano 6-50mm2</t>
  </si>
  <si>
    <t>1555888898</t>
  </si>
  <si>
    <t>436</t>
  </si>
  <si>
    <t>741420022</t>
  </si>
  <si>
    <t>Montáž svorka hromosvodná se 3 šrouby</t>
  </si>
  <si>
    <t>-556487478</t>
  </si>
  <si>
    <t>437</t>
  </si>
  <si>
    <t>741420031</t>
  </si>
  <si>
    <t>Montáž svorka hromosvodná na potrubí D do 200 mm se zhotovením</t>
  </si>
  <si>
    <t>1211328771</t>
  </si>
  <si>
    <t>438</t>
  </si>
  <si>
    <t>741420051</t>
  </si>
  <si>
    <t>Montáž vedení hromosvodné-úhelník nebo trubka s držáky do zdiva</t>
  </si>
  <si>
    <t>-1908974547</t>
  </si>
  <si>
    <t>439</t>
  </si>
  <si>
    <t>35441831</t>
  </si>
  <si>
    <t>úhelník ochranný na ochranu svodu - 2000 mm, FeZn</t>
  </si>
  <si>
    <t>-1511799283</t>
  </si>
  <si>
    <t>440</t>
  </si>
  <si>
    <t>741420083</t>
  </si>
  <si>
    <t>Montáž vedení hromosvodné-štítek k označení svodu</t>
  </si>
  <si>
    <t>-1981275427</t>
  </si>
  <si>
    <t>441</t>
  </si>
  <si>
    <t>741430004</t>
  </si>
  <si>
    <t>Montáž tyč jímací délky do 3 m na střešní hřeben</t>
  </si>
  <si>
    <t>-266328930</t>
  </si>
  <si>
    <t>442</t>
  </si>
  <si>
    <t>35441128</t>
  </si>
  <si>
    <t>tyč jímací s kovaným hrotem 1500 mm nerez</t>
  </si>
  <si>
    <t>-2069559828</t>
  </si>
  <si>
    <t>751</t>
  </si>
  <si>
    <t>Vzduchotechnika</t>
  </si>
  <si>
    <t>443</t>
  </si>
  <si>
    <t>751510042</t>
  </si>
  <si>
    <t>Vzduchotechnické potrubí pozink kruhové spirálně vinuté D do 200 mm flexi</t>
  </si>
  <si>
    <t>CS ÚRS 2019 01</t>
  </si>
  <si>
    <t>-1681276907</t>
  </si>
  <si>
    <t>444</t>
  </si>
  <si>
    <t>762112811</t>
  </si>
  <si>
    <t>Demontáž stěn a příček z polohraněného řeziva nebo tyčoviny</t>
  </si>
  <si>
    <t>1256935580</t>
  </si>
  <si>
    <t>3*45</t>
  </si>
  <si>
    <t>2,8*15</t>
  </si>
  <si>
    <t>2,8*12</t>
  </si>
  <si>
    <t>445</t>
  </si>
  <si>
    <t>762511178.CDC</t>
  </si>
  <si>
    <t>Podlahové kce podkladové dvouvrstvé z cementotřískových desek tl 2x15 mm</t>
  </si>
  <si>
    <t>-1747498169</t>
  </si>
  <si>
    <t>446</t>
  </si>
  <si>
    <t>762511285</t>
  </si>
  <si>
    <t>Podlahové kce podkladové dvouvrstvé z desek OSB tl 2x15 mm (broušených+lakovaných) na pero a drážku</t>
  </si>
  <si>
    <t>-1360048545</t>
  </si>
  <si>
    <t>"1.NP" 155,43-21,62</t>
  </si>
  <si>
    <t>"2.NP" 4,00+13,78+4,00+3,07+17,34</t>
  </si>
  <si>
    <t>"3.NP" 12,10+3,81+12,69+19,00+16,93</t>
  </si>
  <si>
    <t>447</t>
  </si>
  <si>
    <t>762841812</t>
  </si>
  <si>
    <t>Demontáž podbíjení obkladů stropů a střech sklonu do 60° z hrubých prken s omítkou</t>
  </si>
  <si>
    <t>369356606</t>
  </si>
  <si>
    <t>3,5*14,5*2</t>
  </si>
  <si>
    <t>448</t>
  </si>
  <si>
    <t>-1302410013</t>
  </si>
  <si>
    <t>763</t>
  </si>
  <si>
    <t>Konstrukce suché výstavby</t>
  </si>
  <si>
    <t>449</t>
  </si>
  <si>
    <t>763111314</t>
  </si>
  <si>
    <t>SDK příčka tl 100 mm profil CW+UW 75 desky 1xA 12,5 TI 60 mm EI 30 Rw 47 DB</t>
  </si>
  <si>
    <t>1726880848</t>
  </si>
  <si>
    <t>"1.NP" (2,05+1,30+1,60+0,65+2,75+1,15+0,25+0,65+(0,275+0,30)*2+1,50+1,87+0,65+1,30+2,10)*3,23-(0,60*2,05*2+0,80*1,97*3+0,90*1,97)</t>
  </si>
  <si>
    <t>"2.NP" (2,05+1,30+2,05+1,30+1,87+0,65+1,75+(0,275+0,30)*2+0,25+1,35+1,60+0,65+1,60)*3,23-(0,60*2,05*2+0,80*1,97*3+0,90*1,97)</t>
  </si>
  <si>
    <t>"3.NP" (0,65*3+2,00+1,95+1,75+(0,30+0,275*2)*2+0,25*2+1,20)*2,60</t>
  </si>
  <si>
    <t>450</t>
  </si>
  <si>
    <t>763111333</t>
  </si>
  <si>
    <t>SDK příčka tl 100 mm profil CW+UW 75 desky 1xH2 12,5 TI 60 mm EI 30 Rw 45 dB</t>
  </si>
  <si>
    <t>817919263</t>
  </si>
  <si>
    <t>"1.NP" (1,55+3,05+0,70+0,80+1,90+0,30+1,45+0,80+1,90+3,00)*3,23-(0,70*1,97*3)</t>
  </si>
  <si>
    <t>"2.NP" (1,95+0,80+2,70+1,75+0,80+2,25+0,60+2,05+3,05)*3,23-(0,70*1,97*3)</t>
  </si>
  <si>
    <t>"3.NP" (1,85+2,37+0,15+1,125+0,20+0,80+1,25+1,30+1,10+2,05+1,95+0,95+0,65)*2,60-(0,70*1,97*4)</t>
  </si>
  <si>
    <t>451</t>
  </si>
  <si>
    <t>763111427</t>
  </si>
  <si>
    <t>SDK příčka tl 150 mm profil CW+UW 100 desky 2xDF 12,5 TI 80 mm EI 90 Rw 55 dB</t>
  </si>
  <si>
    <t>-1705915190</t>
  </si>
  <si>
    <t>"3.NP" (2,30+0,40+0,15+2,075+4,67+4,60)*1,345+3,05*2,60</t>
  </si>
  <si>
    <t>452</t>
  </si>
  <si>
    <t>763111447</t>
  </si>
  <si>
    <t>SDK příčka tl 150 mm profil CW+UW 100 desky 2xH2DF 12,5 TI 80 mm EI 90 Rw 55 dB</t>
  </si>
  <si>
    <t>-1813996493</t>
  </si>
  <si>
    <t>"3.NP" 1,55*2,60</t>
  </si>
  <si>
    <t>453</t>
  </si>
  <si>
    <t>763111717</t>
  </si>
  <si>
    <t>SDK příčka základní penetrační nátěr</t>
  </si>
  <si>
    <t>-587007920</t>
  </si>
  <si>
    <t>"SDK příčky" (128,83+128,57+27,02+4,03+15,45+27,50)*2</t>
  </si>
  <si>
    <t>454</t>
  </si>
  <si>
    <t>763111915</t>
  </si>
  <si>
    <t>Zhotovení otvoru vel. do 2 m2 v SDK příčce tl do 100 mm s vyztužením profily</t>
  </si>
  <si>
    <t>-771873201</t>
  </si>
  <si>
    <t>"1.NP" 11</t>
  </si>
  <si>
    <t>"2.NP" 11</t>
  </si>
  <si>
    <t>"3.NP" 11</t>
  </si>
  <si>
    <t>455</t>
  </si>
  <si>
    <t>763111925</t>
  </si>
  <si>
    <t>Zhotovení otvoru vel. do 2 m2 v SDK příčce tl přes 100 mm s vyztužením profily</t>
  </si>
  <si>
    <t>-1891363529</t>
  </si>
  <si>
    <t>"3.NP" 1</t>
  </si>
  <si>
    <t>456</t>
  </si>
  <si>
    <t>763112319</t>
  </si>
  <si>
    <t>SDK příčka mezibytová tl 100 mm profil CW+UW desky RED Piano + Diamant 12,5 do vlhkého prostředí TI 40 mm EI 90 Rw 58 dB</t>
  </si>
  <si>
    <t>1544720740</t>
  </si>
  <si>
    <t>"2.NP" (0,70+0,85+0,90)*3,23</t>
  </si>
  <si>
    <t>"3.NP" 2,90*2,60</t>
  </si>
  <si>
    <t>457</t>
  </si>
  <si>
    <t>763112320</t>
  </si>
  <si>
    <t>SDK příčka mezibytová tl 100 mm profil CW+UW desky RED Piano + Diamant 12,5 TI 40 mm EI 90 Rw 58 dB</t>
  </si>
  <si>
    <t>-204717920</t>
  </si>
  <si>
    <t>"1.NP" (3,60+0,10+0,25)*3,23-(0,80*1,97)</t>
  </si>
  <si>
    <t>"2.NP" (0,40+3,67+0,55)*3,23-(0,80*1,97)</t>
  </si>
  <si>
    <t>"3.NP" 1,75*2,60-(0,80*1,97)</t>
  </si>
  <si>
    <t>458</t>
  </si>
  <si>
    <t>763121420</t>
  </si>
  <si>
    <t>SDK stěna předsazená tl 150 mm profil CW+UW 100 deska 1xH2 12,5 TI 40 mm EI 30</t>
  </si>
  <si>
    <t>1425783005</t>
  </si>
  <si>
    <t>"1.NP" (1,35+1,90+0,90)*3,23</t>
  </si>
  <si>
    <t>"2.NP" (1,35+0,70+1,90)*3,23</t>
  </si>
  <si>
    <t>"3.NP" (0,545+1,42+1,55)*2,60</t>
  </si>
  <si>
    <t>459</t>
  </si>
  <si>
    <t>763121430.01</t>
  </si>
  <si>
    <t>SDK stěna předsazená tl 300 mm profil CW+UW 100 deska 1xH2 12,5 TI 240 mm EI 30</t>
  </si>
  <si>
    <t>-1373324362</t>
  </si>
  <si>
    <t>"3.NP" 2,10*2,60</t>
  </si>
  <si>
    <t>460</t>
  </si>
  <si>
    <t>763121430.2</t>
  </si>
  <si>
    <t xml:space="preserve">SDK stěna předsazená tl 300 mm profil CW+UW desky 2xDF 12,5 TI 240 mm </t>
  </si>
  <si>
    <t>-1422046031</t>
  </si>
  <si>
    <t>"3.NP" (3,65+0,30+2,52)*2,60</t>
  </si>
  <si>
    <t>461</t>
  </si>
  <si>
    <t>763121451</t>
  </si>
  <si>
    <t>SDK stěna předsazená tl 75 mm profil CW+UW 50 desky 2xDF 12,5 TI 50 mm EI 45</t>
  </si>
  <si>
    <t>1026323785</t>
  </si>
  <si>
    <t>"1.NP" 5,00*3,23*2</t>
  </si>
  <si>
    <t>"2.NP" 5,00*3,23*2</t>
  </si>
  <si>
    <t>"3.NP" 4,30*2,60*2</t>
  </si>
  <si>
    <t>462</t>
  </si>
  <si>
    <t>763121714</t>
  </si>
  <si>
    <t>SDK stěna předsazená základní penetrační nátěr</t>
  </si>
  <si>
    <t>-2129981921</t>
  </si>
  <si>
    <t>"SDK předstěny" 35,30+5,46+16,82+86,96</t>
  </si>
  <si>
    <t>463</t>
  </si>
  <si>
    <t>763131412</t>
  </si>
  <si>
    <t>SDK podhled desky 1xA 12,5 TI 100 mm dvouvrstvá spodní kce profil CD+UD</t>
  </si>
  <si>
    <t>302646124</t>
  </si>
  <si>
    <t>"1.NP" 12,57+3,90+3,11+5,10</t>
  </si>
  <si>
    <t>"2.NP" 10,60+4,00+3,07+4,00</t>
  </si>
  <si>
    <t>464</t>
  </si>
  <si>
    <t>763131452</t>
  </si>
  <si>
    <t>SDK podhled deska 1xH2 12,5 TI 100 mm dvouvrstvá spodní kce profil CD+UD</t>
  </si>
  <si>
    <t>998433217</t>
  </si>
  <si>
    <t>465</t>
  </si>
  <si>
    <t>763131714</t>
  </si>
  <si>
    <t>SDK podhled základní penetrační nátěr</t>
  </si>
  <si>
    <t>-165359420</t>
  </si>
  <si>
    <t>"SDK podhledy" 46,35+28,12+126,17+31,14</t>
  </si>
  <si>
    <t>466</t>
  </si>
  <si>
    <t>763131751</t>
  </si>
  <si>
    <t>Montáž parotěsné zábrany do SDK podhledu</t>
  </si>
  <si>
    <t>778836187</t>
  </si>
  <si>
    <t>"1.NP" 3,99</t>
  </si>
  <si>
    <t>"3.NP" 18,86+9,17+2,42+1,96+3,81+12,69+20,65+4,22+19,00+16,93</t>
  </si>
  <si>
    <t>"přípočet za šikminy - 15%" 109,71*0,15</t>
  </si>
  <si>
    <t>"3.NP" 2,42+12,10+1,47+4,74+6,35</t>
  </si>
  <si>
    <t>"přípočet za šikminy - 15%" 27,08*0,15</t>
  </si>
  <si>
    <t>467</t>
  </si>
  <si>
    <t>28329233</t>
  </si>
  <si>
    <t>parozábrana univerzální s proměnlivou difúzní tloušťkou a UV stabilizací</t>
  </si>
  <si>
    <t>-954655210</t>
  </si>
  <si>
    <t>161,3*1,1 'Přepočtené koeficientem množství</t>
  </si>
  <si>
    <t>468</t>
  </si>
  <si>
    <t>763131752</t>
  </si>
  <si>
    <t>Montáž jedné vrstvy tepelné izolace do SDK podhledu</t>
  </si>
  <si>
    <t>71629454</t>
  </si>
  <si>
    <t>469</t>
  </si>
  <si>
    <t>63152188.1</t>
  </si>
  <si>
    <t>plsť izolační suchá výstavba minλ=0,035 tl 140mm</t>
  </si>
  <si>
    <t>-437936817</t>
  </si>
  <si>
    <t>3,99*1,02 'Přepočtené koeficientem množství</t>
  </si>
  <si>
    <t>470</t>
  </si>
  <si>
    <t>763161724</t>
  </si>
  <si>
    <t>SDK podkroví deska 1xDF 12,5 TI 240 mm dvouvrstvá spodní kce profil CD+UD</t>
  </si>
  <si>
    <t>1219006196</t>
  </si>
  <si>
    <t>471</t>
  </si>
  <si>
    <t>763161743</t>
  </si>
  <si>
    <t>SDK podkroví deska 1xH2DF 12,5 TI 240 mm dvouvrstvá spodní kce profil CD+UD</t>
  </si>
  <si>
    <t>817841537</t>
  </si>
  <si>
    <t>472</t>
  </si>
  <si>
    <t>998763303</t>
  </si>
  <si>
    <t>Přesun hmot tonážní pro sádrokartonové konstrukce v objektech v do 24 m</t>
  </si>
  <si>
    <t>595691546</t>
  </si>
  <si>
    <t>766</t>
  </si>
  <si>
    <t>Konstrukce truhlářské</t>
  </si>
  <si>
    <t>473</t>
  </si>
  <si>
    <t>766-D002</t>
  </si>
  <si>
    <t>D+M - dveře chodbové z masivu, přírodní lakované lazurou, plné, zámek patentní, s cylindrickou vložkou 800/1970mm - kompletní provedení dle tabulky prvků včetně zárubně, povrchové úpravy a všech doplňků</t>
  </si>
  <si>
    <t>-1154633128</t>
  </si>
  <si>
    <t>474</t>
  </si>
  <si>
    <t>766-D101</t>
  </si>
  <si>
    <t>D+M - dveře chodbové z masivu, přírodní lakované lazurou, svislé, prosklení na straně pantů, šířka prosklení 200-300mm 900/1970mm - kompletní provedení dle tabulky prvků včetně zárubně, kování, povrchové úpravy a všech doplňků</t>
  </si>
  <si>
    <t>278833416</t>
  </si>
  <si>
    <t>475</t>
  </si>
  <si>
    <t>766-D102</t>
  </si>
  <si>
    <t>D+M - dveře vstupní do bytu, masiv, přírodní lakované lazurou, plné, PO EW30DP3 800/1970mm - kompletní provedení dle tabulky prvků včetně zárubně, kování, povrchové úpravy a všech doplňků</t>
  </si>
  <si>
    <t>-21321939</t>
  </si>
  <si>
    <t>476</t>
  </si>
  <si>
    <t>766-D103</t>
  </si>
  <si>
    <t>D+M - dveře vnitřní interiérové, plné, bílé, zámek dosický 700/1970mm - kompletní provedení dle tabulky prvků včetně zárubně, kování, povrchové úpravy a všech doplňků</t>
  </si>
  <si>
    <t>-1740982773</t>
  </si>
  <si>
    <t>477</t>
  </si>
  <si>
    <t>766-D104</t>
  </si>
  <si>
    <t>D+M - dveře vnitřní interiérové, plné, bílé, zámek dosický 800/1970mm - kompletní provedení dle tabulky prvků včetně zárubně, kování, povrchové úpravy a všech doplňků</t>
  </si>
  <si>
    <t>677522486</t>
  </si>
  <si>
    <t>478</t>
  </si>
  <si>
    <t>766-D105</t>
  </si>
  <si>
    <t>-2044256215</t>
  </si>
  <si>
    <t>479</t>
  </si>
  <si>
    <t>766-D106</t>
  </si>
  <si>
    <t>95091422</t>
  </si>
  <si>
    <t>480</t>
  </si>
  <si>
    <t>766-D107</t>
  </si>
  <si>
    <t>291173583</t>
  </si>
  <si>
    <t>481</t>
  </si>
  <si>
    <t>766-D108</t>
  </si>
  <si>
    <t>-365375232</t>
  </si>
  <si>
    <t>482</t>
  </si>
  <si>
    <t>766-D109</t>
  </si>
  <si>
    <t>1259791646</t>
  </si>
  <si>
    <t>483</t>
  </si>
  <si>
    <t>766-D110</t>
  </si>
  <si>
    <t>-2088652922</t>
  </si>
  <si>
    <t>484</t>
  </si>
  <si>
    <t>766-D111</t>
  </si>
  <si>
    <t>-1410975258</t>
  </si>
  <si>
    <t>485</t>
  </si>
  <si>
    <t>766-D112</t>
  </si>
  <si>
    <t>-1048375866</t>
  </si>
  <si>
    <t>486</t>
  </si>
  <si>
    <t>766-D121</t>
  </si>
  <si>
    <t>D+M - dveře vstupní exterierové z masivu, dvoukřídlé 1300/2100mm - kompletní provedení dle tabulky prvků včetně zárubně, kování, povrchové úpravy a všech doplňků</t>
  </si>
  <si>
    <t>-976002364</t>
  </si>
  <si>
    <t>487</t>
  </si>
  <si>
    <t>766-D122</t>
  </si>
  <si>
    <t>D+M - dveře vstupní exterierové z masivu, 900/2100mm - kompletní provedení dle tabulky prvků včetně zárubně, kování, povrchové úpravy a všech doplňků</t>
  </si>
  <si>
    <t>-972931610</t>
  </si>
  <si>
    <t>488</t>
  </si>
  <si>
    <t>766-D123</t>
  </si>
  <si>
    <t>D+M - dveře chodbové z masivu, přírodní lakované lazurou, plné, PO EW30DP3-C 800/1970mm - kompletní provedení dle tabulky prvků včetně zárubně, kování, povrchové úpravy a všech doplňků</t>
  </si>
  <si>
    <t>672807465</t>
  </si>
  <si>
    <t>489</t>
  </si>
  <si>
    <t>766-D124</t>
  </si>
  <si>
    <t>D+M - dveře chodbové z masivu, přírodní lakované lazurou, svislé, prosklení na straně kliky, šířka prosklení 200-300mm 900/1970mm - kompletní provedení dle tabulky prvků včetně zárubně, kování, povrchové úpravy a všech doplňků</t>
  </si>
  <si>
    <t>114612502</t>
  </si>
  <si>
    <t>490</t>
  </si>
  <si>
    <t>766-D201</t>
  </si>
  <si>
    <t>26085096</t>
  </si>
  <si>
    <t>491</t>
  </si>
  <si>
    <t>766-D202</t>
  </si>
  <si>
    <t>121376839</t>
  </si>
  <si>
    <t>492</t>
  </si>
  <si>
    <t>766-D203</t>
  </si>
  <si>
    <t>-1601415991</t>
  </si>
  <si>
    <t>493</t>
  </si>
  <si>
    <t>766-D204</t>
  </si>
  <si>
    <t>245720657</t>
  </si>
  <si>
    <t>494</t>
  </si>
  <si>
    <t>766-D205</t>
  </si>
  <si>
    <t>437664206</t>
  </si>
  <si>
    <t>495</t>
  </si>
  <si>
    <t>766-D206</t>
  </si>
  <si>
    <t>-1266618381</t>
  </si>
  <si>
    <t>496</t>
  </si>
  <si>
    <t>766-D207</t>
  </si>
  <si>
    <t>1593121682</t>
  </si>
  <si>
    <t>497</t>
  </si>
  <si>
    <t>766-D208</t>
  </si>
  <si>
    <t>1086789473</t>
  </si>
  <si>
    <t>498</t>
  </si>
  <si>
    <t>766-D209</t>
  </si>
  <si>
    <t>-1969906219</t>
  </si>
  <si>
    <t>499</t>
  </si>
  <si>
    <t>766-D210</t>
  </si>
  <si>
    <t>1985054430</t>
  </si>
  <si>
    <t>500</t>
  </si>
  <si>
    <t>766-D211</t>
  </si>
  <si>
    <t>-53742916</t>
  </si>
  <si>
    <t>501</t>
  </si>
  <si>
    <t>766-D212</t>
  </si>
  <si>
    <t>-1980655314</t>
  </si>
  <si>
    <t>502</t>
  </si>
  <si>
    <t>766-D301</t>
  </si>
  <si>
    <t>229613625</t>
  </si>
  <si>
    <t>503</t>
  </si>
  <si>
    <t>766-D302</t>
  </si>
  <si>
    <t>604477224</t>
  </si>
  <si>
    <t>504</t>
  </si>
  <si>
    <t>766-D303</t>
  </si>
  <si>
    <t>-1791835562</t>
  </si>
  <si>
    <t>505</t>
  </si>
  <si>
    <t>766-D304</t>
  </si>
  <si>
    <t>-1510061182</t>
  </si>
  <si>
    <t>506</t>
  </si>
  <si>
    <t>766-D305</t>
  </si>
  <si>
    <t>-676514020</t>
  </si>
  <si>
    <t>507</t>
  </si>
  <si>
    <t>766-D306</t>
  </si>
  <si>
    <t>-1701099244</t>
  </si>
  <si>
    <t>508</t>
  </si>
  <si>
    <t>766-D307</t>
  </si>
  <si>
    <t>1392425991</t>
  </si>
  <si>
    <t>509</t>
  </si>
  <si>
    <t>766-D308</t>
  </si>
  <si>
    <t>-847359755</t>
  </si>
  <si>
    <t>510</t>
  </si>
  <si>
    <t>766-D309</t>
  </si>
  <si>
    <t>-1654491329</t>
  </si>
  <si>
    <t>511</t>
  </si>
  <si>
    <t>766-D310</t>
  </si>
  <si>
    <t>D+M - dveře vstupní chodbové z masivu, přírodní lakované lazurou, plné, PO EW15DP3 800/1970mm - kompletní provedení dle tabulky prvků včetně zárubně, kování, povrchové úpravy a všech doplňků</t>
  </si>
  <si>
    <t>-839711540</t>
  </si>
  <si>
    <t>512</t>
  </si>
  <si>
    <t>766-D311</t>
  </si>
  <si>
    <t>1056812110</t>
  </si>
  <si>
    <t>513</t>
  </si>
  <si>
    <t>766-D312</t>
  </si>
  <si>
    <t>-1282136195</t>
  </si>
  <si>
    <t>514</t>
  </si>
  <si>
    <t>766-D313</t>
  </si>
  <si>
    <t>-1478493850</t>
  </si>
  <si>
    <t>515</t>
  </si>
  <si>
    <t>0.01</t>
  </si>
  <si>
    <t xml:space="preserve">D+M - dřevěná okna z profilu EURO, zasklena izolačním dvojsklem, min. Ug = 1,0W/m2K, min.Uw=1,1W/m2K, min. Rw=36dB, min. g=0,52,  š/v 720 / 550 mm</t>
  </si>
  <si>
    <t>-1499975129</t>
  </si>
  <si>
    <t>516</t>
  </si>
  <si>
    <t>0.02</t>
  </si>
  <si>
    <t>D+M - dřevěná okna z profilu EURO, zasklena izolačním dvojsklem, min. Ug = 1,0W/m2K, min.Uw=1,1W/m2K, min. Rw=36dB, min. g=0,52, š/v - 1120 / 550 mm</t>
  </si>
  <si>
    <t>1021533130</t>
  </si>
  <si>
    <t>517</t>
  </si>
  <si>
    <t>0.03</t>
  </si>
  <si>
    <t xml:space="preserve">D+M - dřevěná okna z profilu EURO, zasklena izolačním dvojsklem, min. Ug = 1,0W/m2K, min.Uw=1,1W/m2K, min. Rw=36dB, min. g=0,52, š/v  720 / 550 mm</t>
  </si>
  <si>
    <t>-1712339741</t>
  </si>
  <si>
    <t>518</t>
  </si>
  <si>
    <t>0.04</t>
  </si>
  <si>
    <t>D+M - dřevěná okna z profilu EURO, zasklena izolačním dvojsklem, min. Ug = 1,0W/m2K, min.Uw=1,1W/m2K, min. Rw=36dB, min. g=0,52, š/v 720 / 550 mm</t>
  </si>
  <si>
    <t>1407738863</t>
  </si>
  <si>
    <t>519</t>
  </si>
  <si>
    <t>0.05</t>
  </si>
  <si>
    <t>D+M - dřevěná okna z profilu EURO, zasklena izolačním dvojsklem, min. Ug = 1,0W/m2K, min.Uw=1,1W/m2K, min. Rw=36dB, min. g=0,52 š/v 720 / 550 mm</t>
  </si>
  <si>
    <t>1895581566</t>
  </si>
  <si>
    <t>520</t>
  </si>
  <si>
    <t>0.06</t>
  </si>
  <si>
    <t>D+M - dřevěná okna z profilu EURO, zasklena izolačním dvojsklem, min. Ug = 1,0W/m2K, min.Uw=1,1W/m2K, min. Rw=36dB, min. g=0,52 š/v 1000 / 800 mm</t>
  </si>
  <si>
    <t>204136865</t>
  </si>
  <si>
    <t>521</t>
  </si>
  <si>
    <t>0.07</t>
  </si>
  <si>
    <t>-1749098592</t>
  </si>
  <si>
    <t>522</t>
  </si>
  <si>
    <t>0.08</t>
  </si>
  <si>
    <t>D+M - dřevěná okna z profilu EURO, zasklena izolačním dvojsklem, min. Ug = 1,0W/m2K, min.Uw=1,1W/m2K, min. Rw=36dB, min. g=0,52 š/v 850 / 800 mm</t>
  </si>
  <si>
    <t>-538328642</t>
  </si>
  <si>
    <t>523</t>
  </si>
  <si>
    <t>1.01</t>
  </si>
  <si>
    <t>D+M - dřevěná okna z profilu EURO, zasklena izolačním dvojsklem, min. Ug = 1,0W/m2K, min.Uw=1,1W/m2K, min. Rw=36dB, min. g=0,52, štěrbinové větrání, š/v 1300 / 1950 mm</t>
  </si>
  <si>
    <t>20987825</t>
  </si>
  <si>
    <t>524</t>
  </si>
  <si>
    <t>1.02</t>
  </si>
  <si>
    <t xml:space="preserve">D+M - dřevěná okna z profilu EURO, zasklena izolačním dvojsklem, min. Ug = 1,0W/m2K, min.Uw=1,1W/m2K, min. Rw=36dB, min. g=0,52, štěrbinové větrání,  š/v 800 / 1950 mm</t>
  </si>
  <si>
    <t>935686984</t>
  </si>
  <si>
    <t>525</t>
  </si>
  <si>
    <t>1.03</t>
  </si>
  <si>
    <t xml:space="preserve">D+M - dřevěná okna z profilu EURO, zasklena izolačním dvojsklem, min. Ug = 1,0W/m2K, min.Uw=1,1W/m2K, min. Rw=36dB, min. g=0,52, štěrbinové větrání,  š/v  1250 / 1950 mm</t>
  </si>
  <si>
    <t>18584020</t>
  </si>
  <si>
    <t>526</t>
  </si>
  <si>
    <t>1.04</t>
  </si>
  <si>
    <t>-184738140</t>
  </si>
  <si>
    <t>527</t>
  </si>
  <si>
    <t>1.05</t>
  </si>
  <si>
    <t xml:space="preserve">D+M - dřevěná okna z profilu EURO, zasklena izolačním dvojsklem, min. Ug = 1,0W/m2K, min.Uw=1,1W/m2K, min. Rw=36dB, min. g=0,52, štěrbinové větrání,  š/v 1300 / 1650 mm</t>
  </si>
  <si>
    <t>-261505128</t>
  </si>
  <si>
    <t>528</t>
  </si>
  <si>
    <t>1.06</t>
  </si>
  <si>
    <t>-18766408</t>
  </si>
  <si>
    <t>529</t>
  </si>
  <si>
    <t>1.07</t>
  </si>
  <si>
    <t xml:space="preserve">D+M - dřevěná okna z profilu EURO, zasklena izolačním dvojsklem, min. Ug = 1,0W/m2K, min.Uw=1,1W/m2K, min. Rw=36dB, min. g=0,52, štěrbinové větrání,  š/v 700 / 1150 mm</t>
  </si>
  <si>
    <t>339880896</t>
  </si>
  <si>
    <t>530</t>
  </si>
  <si>
    <t>1.08</t>
  </si>
  <si>
    <t xml:space="preserve">D+M - dřevěná okna z profilu EURO, zasklena izolačním dvojsklem, min. Ug = 1,0W/m2K, min.Uw=1,1W/m2K, min. Rw=36dB, min. g=0,52  1250 / 1100</t>
  </si>
  <si>
    <t>494065538</t>
  </si>
  <si>
    <t>531</t>
  </si>
  <si>
    <t>1.09</t>
  </si>
  <si>
    <t xml:space="preserve">D+M - dřevěná okna z profilu EURO, zasklena izolačním dvojsklem, min. Ug = 1,0W/m2K, min.Uw=1,1W/m2K, min. Rw=36dB, min. g=0,52  1300 / 1950</t>
  </si>
  <si>
    <t>1599538345</t>
  </si>
  <si>
    <t>532</t>
  </si>
  <si>
    <t>1.10</t>
  </si>
  <si>
    <t xml:space="preserve">D+M - dřevěná okna z profilu EURO, zasklena izolačním dvojsklem, min. Ug = 1,0W/m2K, min.Uw=1,1W/m2K, min. Rw=36dB, min. g=0,52  640 / 1150</t>
  </si>
  <si>
    <t>1325737074</t>
  </si>
  <si>
    <t>533</t>
  </si>
  <si>
    <t>1.11</t>
  </si>
  <si>
    <t>-1599041814</t>
  </si>
  <si>
    <t>534</t>
  </si>
  <si>
    <t>1.12</t>
  </si>
  <si>
    <t xml:space="preserve">D+M - dřevěná okna z profilu EURO, zasklena izolačním dvojsklem, min. Ug = 1,0W/m2K, min.Uw=1,1W/m2K, min. Rw=36dB, min. g=0,52, štěrbinové větrání,  š/v 1300 / 1950 mm</t>
  </si>
  <si>
    <t>-866219275</t>
  </si>
  <si>
    <t>535</t>
  </si>
  <si>
    <t>1.13</t>
  </si>
  <si>
    <t xml:space="preserve">D+M - dřevěná okna z profilu EURO, zasklena izolačním dvojsklem, min. Ug = 1,0W/m2K, min.Uw=1,1W/m2K, min. Rw=36dB, min. g=0,52 , štěrbinové větrání,  š/v 800 / 1450 mm</t>
  </si>
  <si>
    <t>-997642660</t>
  </si>
  <si>
    <t>536</t>
  </si>
  <si>
    <t>1.14</t>
  </si>
  <si>
    <t xml:space="preserve">D+M - dřevěná okna z profilu EURO, zasklena izolačním dvojsklem, min. Ug = 1,0W/m2K, min.Uw=1,1W/m2K, min. Rw=36dB, min. g=0,52, štěrbinové větrání,  š/v  800 / 1450 mm</t>
  </si>
  <si>
    <t>-1047394649</t>
  </si>
  <si>
    <t>537</t>
  </si>
  <si>
    <t>1.15</t>
  </si>
  <si>
    <t xml:space="preserve">D+M - dřevěná okna z profilu EURO, zasklena izolačním dvojsklem, min. Ug = 1,0W/m2K, min.Uw=1,1W/m2K, min. Rw=36dB, min. g=0,52 , štěrbinové větrání,  š/v 1300 / 1950 mm</t>
  </si>
  <si>
    <t>-549747927</t>
  </si>
  <si>
    <t>538</t>
  </si>
  <si>
    <t>1.16</t>
  </si>
  <si>
    <t>-964599059</t>
  </si>
  <si>
    <t>539</t>
  </si>
  <si>
    <t>1.17</t>
  </si>
  <si>
    <t>-358312546</t>
  </si>
  <si>
    <t>540</t>
  </si>
  <si>
    <t>2.01</t>
  </si>
  <si>
    <t>350956712</t>
  </si>
  <si>
    <t>541</t>
  </si>
  <si>
    <t>2.02</t>
  </si>
  <si>
    <t xml:space="preserve">D+M - dřevěná okna z profilu EURO, zasklena izolačním dvojsklem, min. Ug = 1,0W/m2K, min.Uw=1,1W/m2K, min. Rw=36dB, min. g=0,52 , štěrbinové větrání,  š/v 800 / 1950 mm</t>
  </si>
  <si>
    <t>1706402898</t>
  </si>
  <si>
    <t>542</t>
  </si>
  <si>
    <t>2.03</t>
  </si>
  <si>
    <t xml:space="preserve">D+M - dřevěná okna z profilu EURO, zasklena izolačním dvojsklem, min. Ug = 1,0W/m2K, min.Uw=1,1W/m2K, min. Rw=36dB, min. g=0,52 , štěrbinové větrání,  š/v 1200 / 1950 mm</t>
  </si>
  <si>
    <t>112929070</t>
  </si>
  <si>
    <t>543</t>
  </si>
  <si>
    <t>2.04</t>
  </si>
  <si>
    <t>-300055936</t>
  </si>
  <si>
    <t>544</t>
  </si>
  <si>
    <t>2.05</t>
  </si>
  <si>
    <t xml:space="preserve">D+M - dřevěná okna z profilu EURO, zasklena izolačním dvojsklem, min. Ug = 1,0W/m2K, min.Uw=1,1W/m2K, min. Rw=36dB, min. g=0,52 , štěrbinové větrání,  š/v 1300 / 1950 mmm</t>
  </si>
  <si>
    <t>-1487324500</t>
  </si>
  <si>
    <t>545</t>
  </si>
  <si>
    <t>2.06</t>
  </si>
  <si>
    <t>1145597911</t>
  </si>
  <si>
    <t>546</t>
  </si>
  <si>
    <t>2.07</t>
  </si>
  <si>
    <t xml:space="preserve">D+M - dřevěná okna z profilu EURO, zasklena izolačním dvojsklem, min. Ug = 1,0W/m2K, min.Uw=1,1W/m2K, min. Rw=36dB, min. g=0,52 , štěrbinové větrání,  š/v 700 / 1150 mm</t>
  </si>
  <si>
    <t>1274238445</t>
  </si>
  <si>
    <t>547</t>
  </si>
  <si>
    <t>2.08</t>
  </si>
  <si>
    <t xml:space="preserve">D+M - dřevěná okna z profilu EURO, zasklena izolačním dvojsklem, min. Ug = 1,0W/m2K, min.Uw=1,1W/m2K, min. Rw=36dB, min. g=0,52  1250 / 1900</t>
  </si>
  <si>
    <t>-2066205781</t>
  </si>
  <si>
    <t>548</t>
  </si>
  <si>
    <t>2.09</t>
  </si>
  <si>
    <t xml:space="preserve">D+M - dřevěná okna z profilu EURO, zasklena izolačním dvojsklem, min. Ug = 1,0W/m2K, min.Uw=1,1W/m2K, min. Rw=36dB, min. g=0,52  1250 / 1120</t>
  </si>
  <si>
    <t>1654149766</t>
  </si>
  <si>
    <t>549</t>
  </si>
  <si>
    <t>2.10</t>
  </si>
  <si>
    <t xml:space="preserve">D+M - dřevěná okna z profilu EURO, zasklena izolačním dvojsklem, min. Ug = 1,0W/m2K, min.Uw=1,1W/m2K, min. Rw=36dB, min. g=0,52  1440 / 2100</t>
  </si>
  <si>
    <t>-770493826</t>
  </si>
  <si>
    <t>550</t>
  </si>
  <si>
    <t>2.11</t>
  </si>
  <si>
    <t>403615389</t>
  </si>
  <si>
    <t>551</t>
  </si>
  <si>
    <t>2.12</t>
  </si>
  <si>
    <t xml:space="preserve">D+M - dřevěná okna z profilu EURO, zasklena izolačním dvojsklem, min. Ug = 1,0W/m2K, min.Uw=1,1W/m2K, min. Rw=36dB, min. g=0,52 , štěrbinové větrání,  š/v 700 / 1350 mm</t>
  </si>
  <si>
    <t>-1493155149</t>
  </si>
  <si>
    <t>552</t>
  </si>
  <si>
    <t>2.13</t>
  </si>
  <si>
    <t>-1354906577</t>
  </si>
  <si>
    <t>553</t>
  </si>
  <si>
    <t>2.14</t>
  </si>
  <si>
    <t>468737072</t>
  </si>
  <si>
    <t>554</t>
  </si>
  <si>
    <t>2.15</t>
  </si>
  <si>
    <t>-1786012402</t>
  </si>
  <si>
    <t>555</t>
  </si>
  <si>
    <t>2.16</t>
  </si>
  <si>
    <t>-1590451761</t>
  </si>
  <si>
    <t>556</t>
  </si>
  <si>
    <t>2.17</t>
  </si>
  <si>
    <t>2032454326</t>
  </si>
  <si>
    <t>557</t>
  </si>
  <si>
    <t>3.01</t>
  </si>
  <si>
    <t xml:space="preserve">D+M - dřevěná okna z profilu EURO, zasklena izolačním dvojsklem, min. Ug = 1,0W/m2K, min.Uw=1,1W/m2K, min. Rw=36dB, min. g=0,52 , štěrbinové větrání,  š/v 800 / 1670 mm</t>
  </si>
  <si>
    <t>-2100331120</t>
  </si>
  <si>
    <t>558</t>
  </si>
  <si>
    <t>3.02</t>
  </si>
  <si>
    <t xml:space="preserve">D+M - dřevěná okna z profilu EURO, zasklena izolačním dvojsklem, min. Ug = 1,0W/m2K, min.Uw=1,1W/m2K, min. Rw=36dB, min. g=0,52 , štěrbinové větrání,  š/v 1200 / 1670 mm</t>
  </si>
  <si>
    <t>1623377778</t>
  </si>
  <si>
    <t>559</t>
  </si>
  <si>
    <t>3.03</t>
  </si>
  <si>
    <t>934937282</t>
  </si>
  <si>
    <t>560</t>
  </si>
  <si>
    <t>3.04</t>
  </si>
  <si>
    <t xml:space="preserve">D+M - dřevěná okna z profilu EURO, zasklena izolačním dvojsklem, min. Ug = 1,0W/m2K, min.Uw=1,1W/m2K, min. Rw=36dB, min. g=0,52 , štěrbinové větrání,  š/v 1200 / 1650 mm</t>
  </si>
  <si>
    <t>254734158</t>
  </si>
  <si>
    <t>561</t>
  </si>
  <si>
    <t>3.05</t>
  </si>
  <si>
    <t xml:space="preserve">D+M - dřevěná okna z profilu EURO, zasklena izolačním dvojsklem, min. Ug = 1,0W/m2K, min.Uw=1,1W/m2K, min. Rw=36dB, min. g=0,52  1050 / 1020</t>
  </si>
  <si>
    <t>974542316</t>
  </si>
  <si>
    <t>562</t>
  </si>
  <si>
    <t>3.06</t>
  </si>
  <si>
    <t>1509028793</t>
  </si>
  <si>
    <t>563</t>
  </si>
  <si>
    <t>3.07</t>
  </si>
  <si>
    <t>611667443</t>
  </si>
  <si>
    <t>564</t>
  </si>
  <si>
    <t>3.08</t>
  </si>
  <si>
    <t xml:space="preserve">D+M - dřevěná okna z profilu EURO, zasklena izolačním dvojsklem, min. Ug = 1,0W/m2K, min.Uw=1,1W/m2K, min. Rw=36dB, min. g=0,52  1120 / 920</t>
  </si>
  <si>
    <t>-986747664</t>
  </si>
  <si>
    <t>565</t>
  </si>
  <si>
    <t>3.09</t>
  </si>
  <si>
    <t xml:space="preserve">D+M - dřevěná okna z profilu EURO, zasklena izolačním dvojsklem, min. Ug = 1,0W/m2K, min.Uw=1,1W/m2K, min. Rw=36dB, min. g=0,52  610 / 920</t>
  </si>
  <si>
    <t>1808048975</t>
  </si>
  <si>
    <t>566</t>
  </si>
  <si>
    <t>3.10</t>
  </si>
  <si>
    <t xml:space="preserve">D+M - dřevěná okna z profilu EURO, zasklena izolačním dvojsklem, min. Ug = 1,0W/m2K, min.Uw=1,1W/m2K, min. Rw=36dB, min. g=0,52 , štěrbinové větrání,  š/v 1120 / 920 mm</t>
  </si>
  <si>
    <t>-1814099804</t>
  </si>
  <si>
    <t>567</t>
  </si>
  <si>
    <t>4.01</t>
  </si>
  <si>
    <t xml:space="preserve">D+M - dřevěná okna z profilu EURO, zasklena izolačním dvojsklem, min. Ug = 1,0W/m2K, min.Uw=1,1W/m2K, min. Rw=36dB, min. g=0,52  ATYP OVÁL</t>
  </si>
  <si>
    <t>2011166494</t>
  </si>
  <si>
    <t>568</t>
  </si>
  <si>
    <t>998766203</t>
  </si>
  <si>
    <t>Přesun hmot procentní pro konstrukce truhlářské v objektech v do 24 m</t>
  </si>
  <si>
    <t>453646069</t>
  </si>
  <si>
    <t>569</t>
  </si>
  <si>
    <t>767-D001</t>
  </si>
  <si>
    <t>D+M - ocelový rám, mřížová výplň, barva bílá 700/1970mm - kompletní provedení dle tabulky prvků včetně zárubně, povrchové úpravy a všech doplňků</t>
  </si>
  <si>
    <t>-392095052</t>
  </si>
  <si>
    <t>570</t>
  </si>
  <si>
    <t>998767203</t>
  </si>
  <si>
    <t>Přesun hmot procentní pro zámečnické konstrukce v objektech v do 24 m</t>
  </si>
  <si>
    <t>-1767219875</t>
  </si>
  <si>
    <t>771</t>
  </si>
  <si>
    <t>Podlahy z dlaždic</t>
  </si>
  <si>
    <t>571</t>
  </si>
  <si>
    <t>771474112</t>
  </si>
  <si>
    <t>Montáž soklíků z dlaždic keramických rovných flexibilní lepidlo v do 90 mm</t>
  </si>
  <si>
    <t>-1778242709</t>
  </si>
  <si>
    <t>"mč. 1.0-02" (7,24+1,75)*2</t>
  </si>
  <si>
    <t>"mč. 2.0-02" (6,90+1,75)*2</t>
  </si>
  <si>
    <t>"mč. 3.0-02" (5,24+1,75)*2</t>
  </si>
  <si>
    <t>572</t>
  </si>
  <si>
    <t>59761009.1</t>
  </si>
  <si>
    <t>sokl - podlahy</t>
  </si>
  <si>
    <t>-224000709</t>
  </si>
  <si>
    <t>49,26*1,1 'Přepočtené koeficientem množství</t>
  </si>
  <si>
    <t>573</t>
  </si>
  <si>
    <t>771574122</t>
  </si>
  <si>
    <t>Montáž podlah keramických režných hladkých lepených flexibilním lepidlem</t>
  </si>
  <si>
    <t>758821984</t>
  </si>
  <si>
    <t>"1.NP" 12,57+5,51+4,58+3,99+2,45</t>
  </si>
  <si>
    <t>"2.NP" 10,60+5,26+4,17+4,61</t>
  </si>
  <si>
    <t>"3.NP" 9,17+2,42+1,47+4,74+4,22+6,35</t>
  </si>
  <si>
    <t>574</t>
  </si>
  <si>
    <t>59761400.01</t>
  </si>
  <si>
    <t xml:space="preserve">dlaždice keramické </t>
  </si>
  <si>
    <t>-1252537470</t>
  </si>
  <si>
    <t>82,11*1,1 'Přepočtené koeficientem množství</t>
  </si>
  <si>
    <t>575</t>
  </si>
  <si>
    <t>771990114</t>
  </si>
  <si>
    <t xml:space="preserve">Vyrovnání podkladu samonivelační stěrkou </t>
  </si>
  <si>
    <t>23796053</t>
  </si>
  <si>
    <t>"1.NP" 12,57</t>
  </si>
  <si>
    <t>"2.NP" 10,60</t>
  </si>
  <si>
    <t>"3.NP" 9,17+4,22</t>
  </si>
  <si>
    <t>576</t>
  </si>
  <si>
    <t>998771103</t>
  </si>
  <si>
    <t>Přesun hmot tonážní pro podlahy z dlaždic v objektech v do 24 m</t>
  </si>
  <si>
    <t>-1940830298</t>
  </si>
  <si>
    <t>775</t>
  </si>
  <si>
    <t>Podlahy skládané</t>
  </si>
  <si>
    <t>577</t>
  </si>
  <si>
    <t>775591191</t>
  </si>
  <si>
    <t>Montáž podložky vyrovnávací a tlumící pro plovoucí podlahy</t>
  </si>
  <si>
    <t>1197055831</t>
  </si>
  <si>
    <t>"2.NP" 4,00+5,26+13,78+4,00+4,17+3,07+4,61+17,34</t>
  </si>
  <si>
    <t>"3.NP" 2,42+12,10+1,47+3,81+4,74+12,69+6,35+19,00+16,93</t>
  </si>
  <si>
    <t>578</t>
  </si>
  <si>
    <t>61155351</t>
  </si>
  <si>
    <t>podložka izolační z pěnového PE 3 mm</t>
  </si>
  <si>
    <t>148140343</t>
  </si>
  <si>
    <t>269,55*1,1 'Přepočtené koeficientem množství</t>
  </si>
  <si>
    <t>579</t>
  </si>
  <si>
    <t>775591919</t>
  </si>
  <si>
    <t>Oprava podlah dřevěných - broušení celkové včetně tmelení</t>
  </si>
  <si>
    <t>668724499</t>
  </si>
  <si>
    <t>"1.NP" 24,56+22,63+17,64</t>
  </si>
  <si>
    <t>"2.NP" 24,48+22,63</t>
  </si>
  <si>
    <t>"3.NP" 1,96+20,65</t>
  </si>
  <si>
    <t>580</t>
  </si>
  <si>
    <t>775591928</t>
  </si>
  <si>
    <t>Oprava podlah dřevěných - celkové lakování včetně vysátí a doplnění soklu</t>
  </si>
  <si>
    <t>-738681431</t>
  </si>
  <si>
    <t>581</t>
  </si>
  <si>
    <t>998775103</t>
  </si>
  <si>
    <t>Přesun hmot tonážní pro podlahy dřevěné v objektech v do 24 m</t>
  </si>
  <si>
    <t>271221434</t>
  </si>
  <si>
    <t>776</t>
  </si>
  <si>
    <t>Podlahy povlakové</t>
  </si>
  <si>
    <t>582</t>
  </si>
  <si>
    <t>776221110</t>
  </si>
  <si>
    <t>Položení pásů z PVC včetně D+M podkladní separační vrstvy a soklů</t>
  </si>
  <si>
    <t>1072024751</t>
  </si>
  <si>
    <t>"1.NP" 3,90+13,95+3,11+13,82+5,10</t>
  </si>
  <si>
    <t>"2.NP" 4,00+13,78+4,00+13,66+3,07+17,34</t>
  </si>
  <si>
    <t>583</t>
  </si>
  <si>
    <t>28411000.01</t>
  </si>
  <si>
    <t xml:space="preserve">PVC zátěžové </t>
  </si>
  <si>
    <t>-225225618</t>
  </si>
  <si>
    <t>160,26*1,1 'Přepočtené koeficientem množství</t>
  </si>
  <si>
    <t>584</t>
  </si>
  <si>
    <t>998776103</t>
  </si>
  <si>
    <t>Přesun hmot tonážní pro podlahy povlakové v objektech v do 24 m</t>
  </si>
  <si>
    <t>1219691667</t>
  </si>
  <si>
    <t>781</t>
  </si>
  <si>
    <t>Dokončovací práce - obklady</t>
  </si>
  <si>
    <t>585</t>
  </si>
  <si>
    <t>781414110</t>
  </si>
  <si>
    <t>Montáž obkladaček vnitřních pórovinových pravoúhlých lepených flexibilním lepidlem</t>
  </si>
  <si>
    <t>135433708</t>
  </si>
  <si>
    <t>586</t>
  </si>
  <si>
    <t>59761001.01</t>
  </si>
  <si>
    <t xml:space="preserve">obkládačky keramické </t>
  </si>
  <si>
    <t>507870193</t>
  </si>
  <si>
    <t>221,5*1,1 'Přepočtené koeficientem množství</t>
  </si>
  <si>
    <t>587</t>
  </si>
  <si>
    <t>998781103</t>
  </si>
  <si>
    <t>Přesun hmot tonážní pro obklady keramické v objektech v do 24 m</t>
  </si>
  <si>
    <t>-2118473137</t>
  </si>
  <si>
    <t>783</t>
  </si>
  <si>
    <t>Dokončovací práce - nátěry</t>
  </si>
  <si>
    <t>588</t>
  </si>
  <si>
    <t>783118101</t>
  </si>
  <si>
    <t>Lazurovací jednonásobný syntetický nátěr truhlářských konstrukcí</t>
  </si>
  <si>
    <t>913539005</t>
  </si>
  <si>
    <t>"vnitřní dřevěné konstrukce - odhad" 50,00</t>
  </si>
  <si>
    <t>589</t>
  </si>
  <si>
    <t>783301300</t>
  </si>
  <si>
    <t>Odrezivění, obroušení a odstranění starých nátěrů ze zámečnických konstrukcí</t>
  </si>
  <si>
    <t>-1316155712</t>
  </si>
  <si>
    <t>"mříže oken" 6,85*5,15*2</t>
  </si>
  <si>
    <t>"ostatní zámečnické prvky - odhad" 30,00</t>
  </si>
  <si>
    <t>590</t>
  </si>
  <si>
    <t>783335100</t>
  </si>
  <si>
    <t>Mezinátěr jednonásobný mezinátěr zámečnických konstrukcí</t>
  </si>
  <si>
    <t>1147040287</t>
  </si>
  <si>
    <t>591</t>
  </si>
  <si>
    <t>783337100</t>
  </si>
  <si>
    <t>Krycí jednonásobný nátěr zámečnických konstrukcí</t>
  </si>
  <si>
    <t>1762604984</t>
  </si>
  <si>
    <t>592</t>
  </si>
  <si>
    <t>783343100</t>
  </si>
  <si>
    <t>Základní jednonásobný nátěr zámečnických konstrukcí</t>
  </si>
  <si>
    <t>-432940943</t>
  </si>
  <si>
    <t>593</t>
  </si>
  <si>
    <t>783801201</t>
  </si>
  <si>
    <t>Obroušení omítek před provedením nátěru</t>
  </si>
  <si>
    <t>214770846</t>
  </si>
  <si>
    <t>"mč. 0.0-1" (2,60+1,80)*2*1,30</t>
  </si>
  <si>
    <t>"mč. 1.0-01" (0,68+0,60+2,80+8,00+2,80)*2*1,30</t>
  </si>
  <si>
    <t>"mč. 2.0-01" (4,08+8,00)*2*1,30</t>
  </si>
  <si>
    <t>"mč. 3.0-01" (4,08+8,00)*2*1,30</t>
  </si>
  <si>
    <t>594</t>
  </si>
  <si>
    <t>783813131</t>
  </si>
  <si>
    <t>Penetrační syntetický nátěr hladkých, tenkovrstvých zrnitých a štukových omítek</t>
  </si>
  <si>
    <t>-1446302027</t>
  </si>
  <si>
    <t>595</t>
  </si>
  <si>
    <t>783822210</t>
  </si>
  <si>
    <t>Celoplošné vyrovnání omítky před provedením nátěru stěrkou tloušťky do 3 mm</t>
  </si>
  <si>
    <t>318148033</t>
  </si>
  <si>
    <t>596</t>
  </si>
  <si>
    <t>783827426</t>
  </si>
  <si>
    <t>Krycí dvojnásobný omyvatelný nátěr omítek stupně členitosti 1 a 2</t>
  </si>
  <si>
    <t>-2054038633</t>
  </si>
  <si>
    <t>597</t>
  </si>
  <si>
    <t>783901451</t>
  </si>
  <si>
    <t>Zametení betonových podlah před provedením nátěru</t>
  </si>
  <si>
    <t>-479329790</t>
  </si>
  <si>
    <t>"schodiště" (3,03+3,57+3,62)*2,80+21,62+18,87+18,86</t>
  </si>
  <si>
    <t>598</t>
  </si>
  <si>
    <t>783901453</t>
  </si>
  <si>
    <t>Vysátí betonových podlah před provedením nátěru</t>
  </si>
  <si>
    <t>1834812260</t>
  </si>
  <si>
    <t>599</t>
  </si>
  <si>
    <t>783913151</t>
  </si>
  <si>
    <t>Penetrační syntetický nátěr hladkých betonových podlah</t>
  </si>
  <si>
    <t>-2110932045</t>
  </si>
  <si>
    <t>600</t>
  </si>
  <si>
    <t>783932161</t>
  </si>
  <si>
    <t>Lokální vyrovnání betonové podlahy cementovou stěrkou tloušťky do 3 mm opravované plochy do 10%</t>
  </si>
  <si>
    <t>-274717921</t>
  </si>
  <si>
    <t>601</t>
  </si>
  <si>
    <t>783937160</t>
  </si>
  <si>
    <t>Krycí dvojnásobný nátěr betonové podlahy</t>
  </si>
  <si>
    <t>1656383239</t>
  </si>
  <si>
    <t>602</t>
  </si>
  <si>
    <t>783952250</t>
  </si>
  <si>
    <t xml:space="preserve">Tmelení prasklin betonového podkladu </t>
  </si>
  <si>
    <t>1296745228</t>
  </si>
  <si>
    <t>784</t>
  </si>
  <si>
    <t>Dokončovací práce - malby a tapety</t>
  </si>
  <si>
    <t>603</t>
  </si>
  <si>
    <t>784121001</t>
  </si>
  <si>
    <t>Oškrabání malby v mísnostech výšky do 3,80 m</t>
  </si>
  <si>
    <t>-467973250</t>
  </si>
  <si>
    <t>"mč. 1.0-01" (0,68+0,60+2,80+8,00+2,80)*2*3,23+21,62</t>
  </si>
  <si>
    <t>"mč. 1.0-02" (7,24*2+1,50)*3,23+12,57</t>
  </si>
  <si>
    <t>"mč. 1.1-01" (1,87+1,90)*3,23+3,90</t>
  </si>
  <si>
    <t>"mč. 1.1-02" (2,70+1,90+0,20+0,30)*3,23+5,51</t>
  </si>
  <si>
    <t>"mč. 1.1-03" (4,67+3,00*2)*3,23+13,95</t>
  </si>
  <si>
    <t>"mč. 1.1-04" (4,925+5,00)*2*3,23+24,56</t>
  </si>
  <si>
    <t>"mč. 1.2-01" (1,85+1,60)*3,23+3,11</t>
  </si>
  <si>
    <t>"mč. 1.2-02" (1,55+3,05)*3,23+4,58</t>
  </si>
  <si>
    <t>"mč. 1.2-03" (2,95+4,75+2,65)*3,23+13,82</t>
  </si>
  <si>
    <t>"mč. 1.2-04" (4,525+5,00)*2*3,23+22,63</t>
  </si>
  <si>
    <t>"mč. 1.3-01" (2,75+0,15*2)*3,23+5,10</t>
  </si>
  <si>
    <t>"mč. 1.3-02" (2,10+1,90+0,45+1,50*2+1,45+0,30*2)*3,23+3,99</t>
  </si>
  <si>
    <t>"mč. 1.3-03" (6,37+2,70+0,15+4,87)*3,23+17,64</t>
  </si>
  <si>
    <t>"mč. 2.0-01" (4,08+8,00)*2*3,23+18,87</t>
  </si>
  <si>
    <t>"mč. 2.0-02" (6,99+2,67)*3,23+10,60</t>
  </si>
  <si>
    <t>"mč. 2.4-01" (1,95+1,87)*3,23+4,00</t>
  </si>
  <si>
    <t>"mč. 2.4-02" (2,70+1,95)*3,23+5,26</t>
  </si>
  <si>
    <t>"mč. 2.4-03" (4,67+2,95*2)*3,23+13,76</t>
  </si>
  <si>
    <t>"mč. 2.4-04" (4,925+5,00)*2*3,23+24,48</t>
  </si>
  <si>
    <t>"mč. 2.5-01" 2,65*3,23+4,00</t>
  </si>
  <si>
    <t>"mč. 2.5-02" (1,10+0,90)*3,23+4,17</t>
  </si>
  <si>
    <t>"mč. 2.5-03" (2,90+4,75+2,65)*3,23+13,66</t>
  </si>
  <si>
    <t>"mč. 2.5-04" (4,525+5,00)*2*3,23+22,63</t>
  </si>
  <si>
    <t>"mč. 2.6-01" 1,60*3,23+3,07</t>
  </si>
  <si>
    <t>"mč. 2.6-02" (0,85+2,25)*3,23+4,61</t>
  </si>
  <si>
    <t>"mč. 2.6-03" (1,55+0,45+0,15+3,35+2,70+9,07)*3,23+17,34</t>
  </si>
  <si>
    <t>604</t>
  </si>
  <si>
    <t>784131101</t>
  </si>
  <si>
    <t>Odstranění linkrustace v místnostech výšky do 3,80 m</t>
  </si>
  <si>
    <t>-1315085544</t>
  </si>
  <si>
    <t>605</t>
  </si>
  <si>
    <t>784211100</t>
  </si>
  <si>
    <t xml:space="preserve">Dvojnásobné  bílé malby ze směsí otěruvzdorných</t>
  </si>
  <si>
    <t>-5545525</t>
  </si>
  <si>
    <t>"stropy" 98,29+155,43+146,47+134,37</t>
  </si>
  <si>
    <t>"stěny - omítky" 1339,69+245,37</t>
  </si>
  <si>
    <t>"odečet - obklady" -221,50</t>
  </si>
  <si>
    <t>Práce a dodávky M</t>
  </si>
  <si>
    <t>22-M</t>
  </si>
  <si>
    <t>Montáže technologických zařízení</t>
  </si>
  <si>
    <t>606</t>
  </si>
  <si>
    <t>220280222</t>
  </si>
  <si>
    <t xml:space="preserve">Montáž kabely bytové uložené  v trubkách nebo lištách  SYKFY 10 x 2 x 0,5 mm</t>
  </si>
  <si>
    <t>-1565345144</t>
  </si>
  <si>
    <t>607</t>
  </si>
  <si>
    <t>32210</t>
  </si>
  <si>
    <t>kabel SYKFY 5x2x0,5</t>
  </si>
  <si>
    <t>-444732700</t>
  </si>
  <si>
    <t>608</t>
  </si>
  <si>
    <t>32211</t>
  </si>
  <si>
    <t>kabel SYKFY 3x2x0,5</t>
  </si>
  <si>
    <t>-2065855097</t>
  </si>
  <si>
    <t>609</t>
  </si>
  <si>
    <t>220320306</t>
  </si>
  <si>
    <t>Montáž elektronicky ovládaného zámku</t>
  </si>
  <si>
    <t>-1668150273</t>
  </si>
  <si>
    <t>610</t>
  </si>
  <si>
    <t>32215</t>
  </si>
  <si>
    <t>el. zámek vstup. dveří</t>
  </si>
  <si>
    <t>-387106985</t>
  </si>
  <si>
    <t>611</t>
  </si>
  <si>
    <t>220320307</t>
  </si>
  <si>
    <t>Montáž dom. telefonu</t>
  </si>
  <si>
    <t>-510786053</t>
  </si>
  <si>
    <t>612</t>
  </si>
  <si>
    <t>32216</t>
  </si>
  <si>
    <t>přístroj dom. telefonu</t>
  </si>
  <si>
    <t>436572098</t>
  </si>
  <si>
    <t>613</t>
  </si>
  <si>
    <t>220320320</t>
  </si>
  <si>
    <t>Montáž el. vrátného</t>
  </si>
  <si>
    <t>-679714172</t>
  </si>
  <si>
    <t>614</t>
  </si>
  <si>
    <t>32218</t>
  </si>
  <si>
    <t>souprava dom. telefonu - 8x účastník</t>
  </si>
  <si>
    <t>435144105</t>
  </si>
  <si>
    <t>615</t>
  </si>
  <si>
    <t>220700181</t>
  </si>
  <si>
    <t>Montáž koaxiálního kabelu na stožár TVP VCE ZE 75-12,2</t>
  </si>
  <si>
    <t>-2127020177</t>
  </si>
  <si>
    <t>616</t>
  </si>
  <si>
    <t>32225</t>
  </si>
  <si>
    <t>koaxiální kabel H121</t>
  </si>
  <si>
    <t>1116074602</t>
  </si>
  <si>
    <t>617</t>
  </si>
  <si>
    <t>220700182</t>
  </si>
  <si>
    <t>Montáž kabelu UTP</t>
  </si>
  <si>
    <t>-663398531</t>
  </si>
  <si>
    <t>618</t>
  </si>
  <si>
    <t>220700341</t>
  </si>
  <si>
    <t>Měření elektromagnetického pole základní</t>
  </si>
  <si>
    <t>885151524</t>
  </si>
  <si>
    <t>619</t>
  </si>
  <si>
    <t>220730001</t>
  </si>
  <si>
    <t xml:space="preserve">Montáž účastnické zásuvky STA </t>
  </si>
  <si>
    <t>-1221725277</t>
  </si>
  <si>
    <t>620</t>
  </si>
  <si>
    <t>32235</t>
  </si>
  <si>
    <t>zásuvka TV+R+SAT</t>
  </si>
  <si>
    <t>1476738150</t>
  </si>
  <si>
    <t>621</t>
  </si>
  <si>
    <t>220730003</t>
  </si>
  <si>
    <t>Montáž datové zásuvky</t>
  </si>
  <si>
    <t>-1670354765</t>
  </si>
  <si>
    <t>622</t>
  </si>
  <si>
    <t>32237</t>
  </si>
  <si>
    <t>datová zásuvka 2x RJ45 Cat.6</t>
  </si>
  <si>
    <t>-1178187952</t>
  </si>
  <si>
    <t>623</t>
  </si>
  <si>
    <t>220730282</t>
  </si>
  <si>
    <t>Montáž soupravy STA vč. anténního systému</t>
  </si>
  <si>
    <t>1224964146</t>
  </si>
  <si>
    <t>624</t>
  </si>
  <si>
    <t>32275</t>
  </si>
  <si>
    <t>souprava STA vč. anténního systému</t>
  </si>
  <si>
    <t>-166409524</t>
  </si>
  <si>
    <t>625</t>
  </si>
  <si>
    <t>220730283</t>
  </si>
  <si>
    <t>Montážaktivních prvků internetu vč. anténního systému</t>
  </si>
  <si>
    <t>-1940461168</t>
  </si>
  <si>
    <t>626</t>
  </si>
  <si>
    <t>32276</t>
  </si>
  <si>
    <t>aktivní prvky internetu vč. anténního systému</t>
  </si>
  <si>
    <t>-2145015237</t>
  </si>
  <si>
    <t>627</t>
  </si>
  <si>
    <t>220730288</t>
  </si>
  <si>
    <t>Montáž systému EPS</t>
  </si>
  <si>
    <t>1725087798</t>
  </si>
  <si>
    <t>628</t>
  </si>
  <si>
    <t>32248</t>
  </si>
  <si>
    <t>přístrojové prvky EPS (hlásiče, čidla, propojení na ústřednu, popříp. dálková signaliyace)</t>
  </si>
  <si>
    <t>-131661623</t>
  </si>
  <si>
    <t>46-M</t>
  </si>
  <si>
    <t>Zemní práce při extr.mont.pracích</t>
  </si>
  <si>
    <t>629</t>
  </si>
  <si>
    <t>460030173</t>
  </si>
  <si>
    <t>Odstranění podkladu nebo krytu komunikace ze živice tloušťky do 15 cm</t>
  </si>
  <si>
    <t>-1509172602</t>
  </si>
  <si>
    <t>630</t>
  </si>
  <si>
    <t>460030193</t>
  </si>
  <si>
    <t>Řezání podkladu nebo krytu živičného tloušťky do 15 cm</t>
  </si>
  <si>
    <t>-143189339</t>
  </si>
  <si>
    <t>631</t>
  </si>
  <si>
    <t>460202143</t>
  </si>
  <si>
    <t>Hloubení kabelových nezapažených rýh strojně š 35 cm, hl 60 cm, v hornině tř 3</t>
  </si>
  <si>
    <t>-817050124</t>
  </si>
  <si>
    <t>632</t>
  </si>
  <si>
    <t>460560143</t>
  </si>
  <si>
    <t>Zásyp rýh ručně šířky 35 cm, hloubky 60 cm, z horniny třídy 3</t>
  </si>
  <si>
    <t>514081418</t>
  </si>
  <si>
    <t>633</t>
  </si>
  <si>
    <t>460620013</t>
  </si>
  <si>
    <t>Provizorní úprava terénu se zhutněním, v hornině tř 3</t>
  </si>
  <si>
    <t>947513216</t>
  </si>
  <si>
    <t>634</t>
  </si>
  <si>
    <t>460650063</t>
  </si>
  <si>
    <t>Zřízení podkladní vrstvy vozovky a chodníku z kameniva drceného se zhutněním tloušťky do 20 cm</t>
  </si>
  <si>
    <t>1042755030</t>
  </si>
  <si>
    <t>635</t>
  </si>
  <si>
    <t>460650074</t>
  </si>
  <si>
    <t>Zřízení podkladní vrstvy vozovky a chodníku z kameniva obalovaného asfaltem se zhutněním tl do 20 cm</t>
  </si>
  <si>
    <t>920827421</t>
  </si>
  <si>
    <t>636</t>
  </si>
  <si>
    <t>460650135</t>
  </si>
  <si>
    <t>Zřízení krytu vozovky a chodníku z litého asfaltu tloušťky do 8 cm</t>
  </si>
  <si>
    <t>1821211681</t>
  </si>
  <si>
    <t>637</t>
  </si>
  <si>
    <t>32228</t>
  </si>
  <si>
    <t>kabel UTP 4x2x0,5Cat.6</t>
  </si>
  <si>
    <t>2054673631</t>
  </si>
  <si>
    <t>SO-04 - Vnitřní zařízení</t>
  </si>
  <si>
    <t>766878801</t>
  </si>
  <si>
    <t>Kuchyňská linka včetně dřezu bez sporáku, délka linka 2,5 m Dodávka</t>
  </si>
  <si>
    <t>1961714107</t>
  </si>
  <si>
    <t>766878802</t>
  </si>
  <si>
    <t>Skříň vestavěná v komoře, posuvné dveře, poličky, tyč na ramínka - vybavení šatní komory Dodávka</t>
  </si>
  <si>
    <t>-1638657159</t>
  </si>
  <si>
    <t>766878803</t>
  </si>
  <si>
    <t>Vestavěná šatní skříň, posuvné dveře, poličky, šíře 1,5 m, hloubka 60 cm Dodávka</t>
  </si>
  <si>
    <t>-1298051515</t>
  </si>
  <si>
    <t>766878804</t>
  </si>
  <si>
    <t>Vybavení předsíně - botník s možností sezení, věšák, polička Dodávka</t>
  </si>
  <si>
    <t>-801088453</t>
  </si>
  <si>
    <t>766878805</t>
  </si>
  <si>
    <t>Odsavač par, filtr Dodávka</t>
  </si>
  <si>
    <t>575891781</t>
  </si>
  <si>
    <t>766878806</t>
  </si>
  <si>
    <t>Elektronický měřič tepla Dodávka</t>
  </si>
  <si>
    <t>1807137532</t>
  </si>
  <si>
    <t>766878807</t>
  </si>
  <si>
    <t>Montáž zařízení</t>
  </si>
  <si>
    <t>byt</t>
  </si>
  <si>
    <t>49949060</t>
  </si>
  <si>
    <t>-268060712</t>
  </si>
  <si>
    <t>VRN - Vedlejší rozpočtové náklady a ostatní náklady spojené s umístěním stavby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</si>
  <si>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</si>
  <si>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</si>
  <si>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</si>
  <si>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</si>
  <si>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</si>
  <si>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</si>
  <si>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</si>
  <si>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</si>
  <si>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</si>
  <si>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</si>
  <si>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</si>
  <si>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</si>
  <si>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</si>
  <si>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-1721030431</t>
  </si>
  <si>
    <t>VRN2</t>
  </si>
  <si>
    <t>Příprava staveniště</t>
  </si>
  <si>
    <t>020001000</t>
  </si>
  <si>
    <t>-1821231618</t>
  </si>
  <si>
    <t>VRN3</t>
  </si>
  <si>
    <t>Zařízení staveniště</t>
  </si>
  <si>
    <t>030001000</t>
  </si>
  <si>
    <t>-391008403</t>
  </si>
  <si>
    <t>VRN4</t>
  </si>
  <si>
    <t>Inženýrská činnost</t>
  </si>
  <si>
    <t>045203000</t>
  </si>
  <si>
    <t>Kompletační činnost</t>
  </si>
  <si>
    <t>1767660318</t>
  </si>
  <si>
    <t>045303000</t>
  </si>
  <si>
    <t>Koordinační činnost</t>
  </si>
  <si>
    <t>-826318589</t>
  </si>
  <si>
    <t>VRN9</t>
  </si>
  <si>
    <t>Ostatní náklady</t>
  </si>
  <si>
    <t>091003000</t>
  </si>
  <si>
    <t>Ostatní náklady bez rozlišení - zábory, dopravní značení atd...</t>
  </si>
  <si>
    <t>252446010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</si>
</sst>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26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26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26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26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26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38</v>
      </c>
      <c r="E29" s="46"/>
      <c r="F29" s="32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49</v>
      </c>
      <c r="AI60" s="41"/>
      <c r="AJ60" s="41"/>
      <c r="AK60" s="41"/>
      <c r="AL60" s="41"/>
      <c r="AM60" s="60" t="s">
        <v>50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52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49</v>
      </c>
      <c r="AI75" s="41"/>
      <c r="AJ75" s="41"/>
      <c r="AK75" s="41"/>
      <c r="AL75" s="41"/>
      <c r="AM75" s="60" t="s">
        <v>50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20180507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Bytový dům Českých bratří 595, Zřízení 8 malometrážních bytových jednotek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31. 5. 2018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54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32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55</v>
      </c>
      <c r="D92" s="89"/>
      <c r="E92" s="89"/>
      <c r="F92" s="89"/>
      <c r="G92" s="89"/>
      <c r="H92" s="90"/>
      <c r="I92" s="91" t="s">
        <v>56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57</v>
      </c>
      <c r="AH92" s="89"/>
      <c r="AI92" s="89"/>
      <c r="AJ92" s="89"/>
      <c r="AK92" s="89"/>
      <c r="AL92" s="89"/>
      <c r="AM92" s="89"/>
      <c r="AN92" s="91" t="s">
        <v>58</v>
      </c>
      <c r="AO92" s="89"/>
      <c r="AP92" s="93"/>
      <c r="AQ92" s="94" t="s">
        <v>59</v>
      </c>
      <c r="AR92" s="43"/>
      <c r="AS92" s="95" t="s">
        <v>60</v>
      </c>
      <c r="AT92" s="96" t="s">
        <v>61</v>
      </c>
      <c r="AU92" s="96" t="s">
        <v>62</v>
      </c>
      <c r="AV92" s="96" t="s">
        <v>63</v>
      </c>
      <c r="AW92" s="96" t="s">
        <v>64</v>
      </c>
      <c r="AX92" s="96" t="s">
        <v>65</v>
      </c>
      <c r="AY92" s="96" t="s">
        <v>66</v>
      </c>
      <c r="AZ92" s="96" t="s">
        <v>67</v>
      </c>
      <c r="BA92" s="96" t="s">
        <v>68</v>
      </c>
      <c r="BB92" s="96" t="s">
        <v>69</v>
      </c>
      <c r="BC92" s="96" t="s">
        <v>70</v>
      </c>
      <c r="BD92" s="97" t="s">
        <v>71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73</v>
      </c>
      <c r="BT94" s="112" t="s">
        <v>74</v>
      </c>
      <c r="BU94" s="113" t="s">
        <v>75</v>
      </c>
      <c r="BV94" s="112" t="s">
        <v>76</v>
      </c>
      <c r="BW94" s="112" t="s">
        <v>5</v>
      </c>
      <c r="BX94" s="112" t="s">
        <v>77</v>
      </c>
      <c r="CL94" s="112" t="s">
        <v>1</v>
      </c>
    </row>
    <row r="95" s="6" customFormat="1" ht="16.5" customHeight="1">
      <c r="A95" s="114" t="s">
        <v>78</v>
      </c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80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'SO-01 - Výměna střešní Kr...'!J30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81</v>
      </c>
      <c r="AR95" s="121"/>
      <c r="AS95" s="122">
        <v>0</v>
      </c>
      <c r="AT95" s="123">
        <f>ROUND(SUM(AV95:AW95),2)</f>
        <v>0</v>
      </c>
      <c r="AU95" s="124">
        <f>'SO-01 - Výměna střešní Kr...'!P123</f>
        <v>0</v>
      </c>
      <c r="AV95" s="123">
        <f>'SO-01 - Výměna střešní Kr...'!J33</f>
        <v>0</v>
      </c>
      <c r="AW95" s="123">
        <f>'SO-01 - Výměna střešní Kr...'!J34</f>
        <v>0</v>
      </c>
      <c r="AX95" s="123">
        <f>'SO-01 - Výměna střešní Kr...'!J35</f>
        <v>0</v>
      </c>
      <c r="AY95" s="123">
        <f>'SO-01 - Výměna střešní Kr...'!J36</f>
        <v>0</v>
      </c>
      <c r="AZ95" s="123">
        <f>'SO-01 - Výměna střešní Kr...'!F33</f>
        <v>0</v>
      </c>
      <c r="BA95" s="123">
        <f>'SO-01 - Výměna střešní Kr...'!F34</f>
        <v>0</v>
      </c>
      <c r="BB95" s="123">
        <f>'SO-01 - Výměna střešní Kr...'!F35</f>
        <v>0</v>
      </c>
      <c r="BC95" s="123">
        <f>'SO-01 - Výměna střešní Kr...'!F36</f>
        <v>0</v>
      </c>
      <c r="BD95" s="125">
        <f>'SO-01 - Výměna střešní Kr...'!F37</f>
        <v>0</v>
      </c>
      <c r="BT95" s="126" t="s">
        <v>8</v>
      </c>
      <c r="BV95" s="126" t="s">
        <v>76</v>
      </c>
      <c r="BW95" s="126" t="s">
        <v>82</v>
      </c>
      <c r="BX95" s="126" t="s">
        <v>5</v>
      </c>
      <c r="CL95" s="126" t="s">
        <v>1</v>
      </c>
      <c r="CM95" s="126" t="s">
        <v>8</v>
      </c>
    </row>
    <row r="96" s="6" customFormat="1" ht="16.5" customHeight="1">
      <c r="A96" s="114" t="s">
        <v>78</v>
      </c>
      <c r="B96" s="115"/>
      <c r="C96" s="116"/>
      <c r="D96" s="117" t="s">
        <v>83</v>
      </c>
      <c r="E96" s="117"/>
      <c r="F96" s="117"/>
      <c r="G96" s="117"/>
      <c r="H96" s="117"/>
      <c r="I96" s="118"/>
      <c r="J96" s="117" t="s">
        <v>84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'SO-02 - Fasáda'!J30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81</v>
      </c>
      <c r="AR96" s="121"/>
      <c r="AS96" s="122">
        <v>0</v>
      </c>
      <c r="AT96" s="123">
        <f>ROUND(SUM(AV96:AW96),2)</f>
        <v>0</v>
      </c>
      <c r="AU96" s="124">
        <f>'SO-02 - Fasáda'!P123</f>
        <v>0</v>
      </c>
      <c r="AV96" s="123">
        <f>'SO-02 - Fasáda'!J33</f>
        <v>0</v>
      </c>
      <c r="AW96" s="123">
        <f>'SO-02 - Fasáda'!J34</f>
        <v>0</v>
      </c>
      <c r="AX96" s="123">
        <f>'SO-02 - Fasáda'!J35</f>
        <v>0</v>
      </c>
      <c r="AY96" s="123">
        <f>'SO-02 - Fasáda'!J36</f>
        <v>0</v>
      </c>
      <c r="AZ96" s="123">
        <f>'SO-02 - Fasáda'!F33</f>
        <v>0</v>
      </c>
      <c r="BA96" s="123">
        <f>'SO-02 - Fasáda'!F34</f>
        <v>0</v>
      </c>
      <c r="BB96" s="123">
        <f>'SO-02 - Fasáda'!F35</f>
        <v>0</v>
      </c>
      <c r="BC96" s="123">
        <f>'SO-02 - Fasáda'!F36</f>
        <v>0</v>
      </c>
      <c r="BD96" s="125">
        <f>'SO-02 - Fasáda'!F37</f>
        <v>0</v>
      </c>
      <c r="BT96" s="126" t="s">
        <v>8</v>
      </c>
      <c r="BV96" s="126" t="s">
        <v>76</v>
      </c>
      <c r="BW96" s="126" t="s">
        <v>85</v>
      </c>
      <c r="BX96" s="126" t="s">
        <v>5</v>
      </c>
      <c r="CL96" s="126" t="s">
        <v>1</v>
      </c>
      <c r="CM96" s="126" t="s">
        <v>8</v>
      </c>
    </row>
    <row r="97" s="6" customFormat="1" ht="16.5" customHeight="1">
      <c r="A97" s="114" t="s">
        <v>78</v>
      </c>
      <c r="B97" s="115"/>
      <c r="C97" s="116"/>
      <c r="D97" s="117" t="s">
        <v>86</v>
      </c>
      <c r="E97" s="117"/>
      <c r="F97" s="117"/>
      <c r="G97" s="117"/>
      <c r="H97" s="117"/>
      <c r="I97" s="118"/>
      <c r="J97" s="117" t="s">
        <v>87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'SO-03 - Vnitřní úpravy'!J30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81</v>
      </c>
      <c r="AR97" s="121"/>
      <c r="AS97" s="122">
        <v>0</v>
      </c>
      <c r="AT97" s="123">
        <f>ROUND(SUM(AV97:AW97),2)</f>
        <v>0</v>
      </c>
      <c r="AU97" s="124">
        <f>'SO-03 - Vnitřní úpravy'!P150</f>
        <v>0</v>
      </c>
      <c r="AV97" s="123">
        <f>'SO-03 - Vnitřní úpravy'!J33</f>
        <v>0</v>
      </c>
      <c r="AW97" s="123">
        <f>'SO-03 - Vnitřní úpravy'!J34</f>
        <v>0</v>
      </c>
      <c r="AX97" s="123">
        <f>'SO-03 - Vnitřní úpravy'!J35</f>
        <v>0</v>
      </c>
      <c r="AY97" s="123">
        <f>'SO-03 - Vnitřní úpravy'!J36</f>
        <v>0</v>
      </c>
      <c r="AZ97" s="123">
        <f>'SO-03 - Vnitřní úpravy'!F33</f>
        <v>0</v>
      </c>
      <c r="BA97" s="123">
        <f>'SO-03 - Vnitřní úpravy'!F34</f>
        <v>0</v>
      </c>
      <c r="BB97" s="123">
        <f>'SO-03 - Vnitřní úpravy'!F35</f>
        <v>0</v>
      </c>
      <c r="BC97" s="123">
        <f>'SO-03 - Vnitřní úpravy'!F36</f>
        <v>0</v>
      </c>
      <c r="BD97" s="125">
        <f>'SO-03 - Vnitřní úpravy'!F37</f>
        <v>0</v>
      </c>
      <c r="BT97" s="126" t="s">
        <v>8</v>
      </c>
      <c r="BV97" s="126" t="s">
        <v>76</v>
      </c>
      <c r="BW97" s="126" t="s">
        <v>88</v>
      </c>
      <c r="BX97" s="126" t="s">
        <v>5</v>
      </c>
      <c r="CL97" s="126" t="s">
        <v>1</v>
      </c>
      <c r="CM97" s="126" t="s">
        <v>8</v>
      </c>
    </row>
    <row r="98" s="6" customFormat="1" ht="16.5" customHeight="1">
      <c r="A98" s="114" t="s">
        <v>78</v>
      </c>
      <c r="B98" s="115"/>
      <c r="C98" s="116"/>
      <c r="D98" s="117" t="s">
        <v>89</v>
      </c>
      <c r="E98" s="117"/>
      <c r="F98" s="117"/>
      <c r="G98" s="117"/>
      <c r="H98" s="117"/>
      <c r="I98" s="118"/>
      <c r="J98" s="117" t="s">
        <v>90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'SO-04 - Vnitřní zařízení'!J30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81</v>
      </c>
      <c r="AR98" s="121"/>
      <c r="AS98" s="122">
        <v>0</v>
      </c>
      <c r="AT98" s="123">
        <f>ROUND(SUM(AV98:AW98),2)</f>
        <v>0</v>
      </c>
      <c r="AU98" s="124">
        <f>'SO-04 - Vnitřní zařízení'!P118</f>
        <v>0</v>
      </c>
      <c r="AV98" s="123">
        <f>'SO-04 - Vnitřní zařízení'!J33</f>
        <v>0</v>
      </c>
      <c r="AW98" s="123">
        <f>'SO-04 - Vnitřní zařízení'!J34</f>
        <v>0</v>
      </c>
      <c r="AX98" s="123">
        <f>'SO-04 - Vnitřní zařízení'!J35</f>
        <v>0</v>
      </c>
      <c r="AY98" s="123">
        <f>'SO-04 - Vnitřní zařízení'!J36</f>
        <v>0</v>
      </c>
      <c r="AZ98" s="123">
        <f>'SO-04 - Vnitřní zařízení'!F33</f>
        <v>0</v>
      </c>
      <c r="BA98" s="123">
        <f>'SO-04 - Vnitřní zařízení'!F34</f>
        <v>0</v>
      </c>
      <c r="BB98" s="123">
        <f>'SO-04 - Vnitřní zařízení'!F35</f>
        <v>0</v>
      </c>
      <c r="BC98" s="123">
        <f>'SO-04 - Vnitřní zařízení'!F36</f>
        <v>0</v>
      </c>
      <c r="BD98" s="125">
        <f>'SO-04 - Vnitřní zařízení'!F37</f>
        <v>0</v>
      </c>
      <c r="BT98" s="126" t="s">
        <v>8</v>
      </c>
      <c r="BV98" s="126" t="s">
        <v>76</v>
      </c>
      <c r="BW98" s="126" t="s">
        <v>91</v>
      </c>
      <c r="BX98" s="126" t="s">
        <v>5</v>
      </c>
      <c r="CL98" s="126" t="s">
        <v>1</v>
      </c>
      <c r="CM98" s="126" t="s">
        <v>8</v>
      </c>
    </row>
    <row r="99" s="6" customFormat="1" ht="27" customHeight="1">
      <c r="A99" s="114" t="s">
        <v>78</v>
      </c>
      <c r="B99" s="115"/>
      <c r="C99" s="116"/>
      <c r="D99" s="117" t="s">
        <v>92</v>
      </c>
      <c r="E99" s="117"/>
      <c r="F99" s="117"/>
      <c r="G99" s="117"/>
      <c r="H99" s="117"/>
      <c r="I99" s="118"/>
      <c r="J99" s="117" t="s">
        <v>93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'VRN - Vedlejší rozpočtové...'!J30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81</v>
      </c>
      <c r="AR99" s="121"/>
      <c r="AS99" s="127">
        <v>0</v>
      </c>
      <c r="AT99" s="128">
        <f>ROUND(SUM(AV99:AW99),2)</f>
        <v>0</v>
      </c>
      <c r="AU99" s="129">
        <f>'VRN - Vedlejší rozpočtové...'!P122</f>
        <v>0</v>
      </c>
      <c r="AV99" s="128">
        <f>'VRN - Vedlejší rozpočtové...'!J33</f>
        <v>0</v>
      </c>
      <c r="AW99" s="128">
        <f>'VRN - Vedlejší rozpočtové...'!J34</f>
        <v>0</v>
      </c>
      <c r="AX99" s="128">
        <f>'VRN - Vedlejší rozpočtové...'!J35</f>
        <v>0</v>
      </c>
      <c r="AY99" s="128">
        <f>'VRN - Vedlejší rozpočtové...'!J36</f>
        <v>0</v>
      </c>
      <c r="AZ99" s="128">
        <f>'VRN - Vedlejší rozpočtové...'!F33</f>
        <v>0</v>
      </c>
      <c r="BA99" s="128">
        <f>'VRN - Vedlejší rozpočtové...'!F34</f>
        <v>0</v>
      </c>
      <c r="BB99" s="128">
        <f>'VRN - Vedlejší rozpočtové...'!F35</f>
        <v>0</v>
      </c>
      <c r="BC99" s="128">
        <f>'VRN - Vedlejší rozpočtové...'!F36</f>
        <v>0</v>
      </c>
      <c r="BD99" s="130">
        <f>'VRN - Vedlejší rozpočtové...'!F37</f>
        <v>0</v>
      </c>
      <c r="BT99" s="126" t="s">
        <v>8</v>
      </c>
      <c r="BV99" s="126" t="s">
        <v>76</v>
      </c>
      <c r="BW99" s="126" t="s">
        <v>94</v>
      </c>
      <c r="BX99" s="126" t="s">
        <v>5</v>
      </c>
      <c r="CL99" s="126" t="s">
        <v>1</v>
      </c>
      <c r="CM99" s="126" t="s">
        <v>8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PGoZhjfDJp7Hyib21iPqoS8nD2QM7ChnQu2mzfeZLazWyu90hJLvc6lcxswnKUNC6Hq1zbc/5syJzCFacikQTg==" hashValue="zJDL70D+x3mCD8jOaauP1C6JBTOLgrR/ZbwZihfhYhQcdHCNCgJGBiUtZMcZ342PNcTUovy14L+3DuHUTQ0z4Q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SO-01 - Výměna střešní Kr...'!C2" display="/"/>
    <hyperlink ref="A96" location="'SO-02 - Fasáda'!C2" display="/"/>
    <hyperlink ref="A97" location="'SO-03 - Vnitřní úpravy'!C2" display="/"/>
    <hyperlink ref="A98" location="'SO-04 - Vnitřní zařízení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</v>
      </c>
    </row>
    <row r="4" ht="24.96" customHeight="1">
      <c r="B4" s="20"/>
      <c r="D4" s="135" t="s">
        <v>95</v>
      </c>
      <c r="L4" s="20"/>
      <c r="M4" s="136" t="s">
        <v>11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Bytový dům Českých bratří 595, Zřízení 8 malometrážních bytových jednotek</v>
      </c>
      <c r="F7" s="137"/>
      <c r="G7" s="137"/>
      <c r="H7" s="137"/>
      <c r="L7" s="20"/>
    </row>
    <row r="8" s="1" customFormat="1" ht="12" customHeight="1">
      <c r="B8" s="43"/>
      <c r="D8" s="137" t="s">
        <v>96</v>
      </c>
      <c r="I8" s="139"/>
      <c r="L8" s="43"/>
    </row>
    <row r="9" s="1" customFormat="1" ht="36.96" customHeight="1">
      <c r="B9" s="43"/>
      <c r="E9" s="140" t="s">
        <v>97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31. 5. 2018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ROUND(J123,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ROUND((SUM(BE123:BE179)),  2)</f>
        <v>0</v>
      </c>
      <c r="I33" s="154">
        <v>0.20999999999999999</v>
      </c>
      <c r="J33" s="153">
        <f>ROUND(((SUM(BE123:BE179))*I33),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ROUND((SUM(BF123:BF179)),  2)</f>
        <v>0</v>
      </c>
      <c r="I34" s="154">
        <v>0.14999999999999999</v>
      </c>
      <c r="J34" s="153">
        <f>ROUND(((SUM(BF123:BF179))*I34),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ROUND((SUM(BG123:BG179)),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ROUND((SUM(BH123:BH179)),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ROUND((SUM(BI123:BI179)),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98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Bytový dům Českých bratří 595, Zřízení 8 malometrážních bytových jednotek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96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SO-01 - Výměna střešní Krytiny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 xml:space="preserve"> </v>
      </c>
      <c r="G89" s="39"/>
      <c r="H89" s="39"/>
      <c r="I89" s="142" t="s">
        <v>22</v>
      </c>
      <c r="J89" s="74" t="str">
        <f>IF(J12="","",J12)</f>
        <v>31. 5. 2018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99</v>
      </c>
      <c r="D94" s="179"/>
      <c r="E94" s="179"/>
      <c r="F94" s="179"/>
      <c r="G94" s="179"/>
      <c r="H94" s="179"/>
      <c r="I94" s="180"/>
      <c r="J94" s="181" t="s">
        <v>100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101</v>
      </c>
      <c r="D96" s="39"/>
      <c r="E96" s="39"/>
      <c r="F96" s="39"/>
      <c r="G96" s="39"/>
      <c r="H96" s="39"/>
      <c r="I96" s="139"/>
      <c r="J96" s="105">
        <f>J123</f>
        <v>0</v>
      </c>
      <c r="K96" s="39"/>
      <c r="L96" s="43"/>
      <c r="AU96" s="17" t="s">
        <v>102</v>
      </c>
    </row>
    <row r="97" s="8" customFormat="1" ht="24.96" customHeight="1">
      <c r="B97" s="183"/>
      <c r="C97" s="184"/>
      <c r="D97" s="185" t="s">
        <v>103</v>
      </c>
      <c r="E97" s="186"/>
      <c r="F97" s="186"/>
      <c r="G97" s="186"/>
      <c r="H97" s="186"/>
      <c r="I97" s="187"/>
      <c r="J97" s="188">
        <f>J124</f>
        <v>0</v>
      </c>
      <c r="K97" s="184"/>
      <c r="L97" s="189"/>
    </row>
    <row r="98" s="9" customFormat="1" ht="19.92" customHeight="1">
      <c r="B98" s="190"/>
      <c r="C98" s="191"/>
      <c r="D98" s="192" t="s">
        <v>104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</row>
    <row r="99" s="8" customFormat="1" ht="24.96" customHeight="1">
      <c r="B99" s="183"/>
      <c r="C99" s="184"/>
      <c r="D99" s="185" t="s">
        <v>105</v>
      </c>
      <c r="E99" s="186"/>
      <c r="F99" s="186"/>
      <c r="G99" s="186"/>
      <c r="H99" s="186"/>
      <c r="I99" s="187"/>
      <c r="J99" s="188">
        <f>J133</f>
        <v>0</v>
      </c>
      <c r="K99" s="184"/>
      <c r="L99" s="189"/>
    </row>
    <row r="100" s="9" customFormat="1" ht="19.92" customHeight="1">
      <c r="B100" s="190"/>
      <c r="C100" s="191"/>
      <c r="D100" s="192" t="s">
        <v>106</v>
      </c>
      <c r="E100" s="193"/>
      <c r="F100" s="193"/>
      <c r="G100" s="193"/>
      <c r="H100" s="193"/>
      <c r="I100" s="194"/>
      <c r="J100" s="195">
        <f>J134</f>
        <v>0</v>
      </c>
      <c r="K100" s="191"/>
      <c r="L100" s="196"/>
    </row>
    <row r="101" s="9" customFormat="1" ht="19.92" customHeight="1">
      <c r="B101" s="190"/>
      <c r="C101" s="191"/>
      <c r="D101" s="192" t="s">
        <v>107</v>
      </c>
      <c r="E101" s="193"/>
      <c r="F101" s="193"/>
      <c r="G101" s="193"/>
      <c r="H101" s="193"/>
      <c r="I101" s="194"/>
      <c r="J101" s="195">
        <f>J150</f>
        <v>0</v>
      </c>
      <c r="K101" s="191"/>
      <c r="L101" s="196"/>
    </row>
    <row r="102" s="9" customFormat="1" ht="19.92" customHeight="1">
      <c r="B102" s="190"/>
      <c r="C102" s="191"/>
      <c r="D102" s="192" t="s">
        <v>108</v>
      </c>
      <c r="E102" s="193"/>
      <c r="F102" s="193"/>
      <c r="G102" s="193"/>
      <c r="H102" s="193"/>
      <c r="I102" s="194"/>
      <c r="J102" s="195">
        <f>J169</f>
        <v>0</v>
      </c>
      <c r="K102" s="191"/>
      <c r="L102" s="196"/>
    </row>
    <row r="103" s="9" customFormat="1" ht="19.92" customHeight="1">
      <c r="B103" s="190"/>
      <c r="C103" s="191"/>
      <c r="D103" s="192" t="s">
        <v>109</v>
      </c>
      <c r="E103" s="193"/>
      <c r="F103" s="193"/>
      <c r="G103" s="193"/>
      <c r="H103" s="193"/>
      <c r="I103" s="194"/>
      <c r="J103" s="195">
        <f>J177</f>
        <v>0</v>
      </c>
      <c r="K103" s="191"/>
      <c r="L103" s="196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3"/>
      <c r="J105" s="62"/>
      <c r="K105" s="62"/>
      <c r="L105" s="43"/>
    </row>
    <row r="109" s="1" customFormat="1" ht="6.96" customHeight="1">
      <c r="B109" s="63"/>
      <c r="C109" s="64"/>
      <c r="D109" s="64"/>
      <c r="E109" s="64"/>
      <c r="F109" s="64"/>
      <c r="G109" s="64"/>
      <c r="H109" s="64"/>
      <c r="I109" s="176"/>
      <c r="J109" s="64"/>
      <c r="K109" s="64"/>
      <c r="L109" s="43"/>
    </row>
    <row r="110" s="1" customFormat="1" ht="24.96" customHeight="1">
      <c r="B110" s="38"/>
      <c r="C110" s="23" t="s">
        <v>110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16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177" t="str">
        <f>E7</f>
        <v>Bytový dům Českých bratří 595, Zřízení 8 malometrážních bytových jednotek</v>
      </c>
      <c r="F113" s="32"/>
      <c r="G113" s="32"/>
      <c r="H113" s="32"/>
      <c r="I113" s="139"/>
      <c r="J113" s="39"/>
      <c r="K113" s="39"/>
      <c r="L113" s="43"/>
    </row>
    <row r="114" s="1" customFormat="1" ht="12" customHeight="1">
      <c r="B114" s="38"/>
      <c r="C114" s="32" t="s">
        <v>96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E9</f>
        <v>SO-01 - Výměna střešní Krytiny</v>
      </c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2" customHeight="1">
      <c r="B117" s="38"/>
      <c r="C117" s="32" t="s">
        <v>20</v>
      </c>
      <c r="D117" s="39"/>
      <c r="E117" s="39"/>
      <c r="F117" s="27" t="str">
        <f>F12</f>
        <v xml:space="preserve"> </v>
      </c>
      <c r="G117" s="39"/>
      <c r="H117" s="39"/>
      <c r="I117" s="142" t="s">
        <v>22</v>
      </c>
      <c r="J117" s="74" t="str">
        <f>IF(J12="","",J12)</f>
        <v>31. 5. 2018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5.15" customHeight="1">
      <c r="B119" s="38"/>
      <c r="C119" s="32" t="s">
        <v>24</v>
      </c>
      <c r="D119" s="39"/>
      <c r="E119" s="39"/>
      <c r="F119" s="27" t="str">
        <f>E15</f>
        <v xml:space="preserve"> </v>
      </c>
      <c r="G119" s="39"/>
      <c r="H119" s="39"/>
      <c r="I119" s="142" t="s">
        <v>30</v>
      </c>
      <c r="J119" s="36" t="str">
        <f>E21</f>
        <v xml:space="preserve"> </v>
      </c>
      <c r="K119" s="39"/>
      <c r="L119" s="43"/>
    </row>
    <row r="120" s="1" customFormat="1" ht="15.15" customHeight="1">
      <c r="B120" s="38"/>
      <c r="C120" s="32" t="s">
        <v>28</v>
      </c>
      <c r="D120" s="39"/>
      <c r="E120" s="39"/>
      <c r="F120" s="27" t="str">
        <f>IF(E18="","",E18)</f>
        <v>Vyplň údaj</v>
      </c>
      <c r="G120" s="39"/>
      <c r="H120" s="39"/>
      <c r="I120" s="142" t="s">
        <v>32</v>
      </c>
      <c r="J120" s="36" t="str">
        <f>E24</f>
        <v xml:space="preserve"> 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0" customFormat="1" ht="29.28" customHeight="1">
      <c r="B122" s="197"/>
      <c r="C122" s="198" t="s">
        <v>111</v>
      </c>
      <c r="D122" s="199" t="s">
        <v>59</v>
      </c>
      <c r="E122" s="199" t="s">
        <v>55</v>
      </c>
      <c r="F122" s="199" t="s">
        <v>56</v>
      </c>
      <c r="G122" s="199" t="s">
        <v>112</v>
      </c>
      <c r="H122" s="199" t="s">
        <v>113</v>
      </c>
      <c r="I122" s="200" t="s">
        <v>114</v>
      </c>
      <c r="J122" s="199" t="s">
        <v>100</v>
      </c>
      <c r="K122" s="201" t="s">
        <v>115</v>
      </c>
      <c r="L122" s="202"/>
      <c r="M122" s="95" t="s">
        <v>1</v>
      </c>
      <c r="N122" s="96" t="s">
        <v>38</v>
      </c>
      <c r="O122" s="96" t="s">
        <v>116</v>
      </c>
      <c r="P122" s="96" t="s">
        <v>117</v>
      </c>
      <c r="Q122" s="96" t="s">
        <v>118</v>
      </c>
      <c r="R122" s="96" t="s">
        <v>119</v>
      </c>
      <c r="S122" s="96" t="s">
        <v>120</v>
      </c>
      <c r="T122" s="97" t="s">
        <v>121</v>
      </c>
    </row>
    <row r="123" s="1" customFormat="1" ht="22.8" customHeight="1">
      <c r="B123" s="38"/>
      <c r="C123" s="102" t="s">
        <v>122</v>
      </c>
      <c r="D123" s="39"/>
      <c r="E123" s="39"/>
      <c r="F123" s="39"/>
      <c r="G123" s="39"/>
      <c r="H123" s="39"/>
      <c r="I123" s="139"/>
      <c r="J123" s="203">
        <f>BK123</f>
        <v>0</v>
      </c>
      <c r="K123" s="39"/>
      <c r="L123" s="43"/>
      <c r="M123" s="98"/>
      <c r="N123" s="99"/>
      <c r="O123" s="99"/>
      <c r="P123" s="204">
        <f>P124+P133</f>
        <v>0</v>
      </c>
      <c r="Q123" s="99"/>
      <c r="R123" s="204">
        <f>R124+R133</f>
        <v>15.0988636</v>
      </c>
      <c r="S123" s="99"/>
      <c r="T123" s="205">
        <f>T124+T133</f>
        <v>31.362290000000002</v>
      </c>
      <c r="AT123" s="17" t="s">
        <v>73</v>
      </c>
      <c r="AU123" s="17" t="s">
        <v>102</v>
      </c>
      <c r="BK123" s="206">
        <f>BK124+BK133</f>
        <v>0</v>
      </c>
    </row>
    <row r="124" s="11" customFormat="1" ht="25.92" customHeight="1">
      <c r="B124" s="207"/>
      <c r="C124" s="208"/>
      <c r="D124" s="209" t="s">
        <v>73</v>
      </c>
      <c r="E124" s="210" t="s">
        <v>123</v>
      </c>
      <c r="F124" s="210" t="s">
        <v>124</v>
      </c>
      <c r="G124" s="208"/>
      <c r="H124" s="208"/>
      <c r="I124" s="211"/>
      <c r="J124" s="212">
        <f>BK124</f>
        <v>0</v>
      </c>
      <c r="K124" s="208"/>
      <c r="L124" s="213"/>
      <c r="M124" s="214"/>
      <c r="N124" s="215"/>
      <c r="O124" s="215"/>
      <c r="P124" s="216">
        <f>P125</f>
        <v>0</v>
      </c>
      <c r="Q124" s="215"/>
      <c r="R124" s="216">
        <f>R125</f>
        <v>0</v>
      </c>
      <c r="S124" s="215"/>
      <c r="T124" s="217">
        <f>T125</f>
        <v>0</v>
      </c>
      <c r="AR124" s="218" t="s">
        <v>8</v>
      </c>
      <c r="AT124" s="219" t="s">
        <v>73</v>
      </c>
      <c r="AU124" s="219" t="s">
        <v>74</v>
      </c>
      <c r="AY124" s="218" t="s">
        <v>125</v>
      </c>
      <c r="BK124" s="220">
        <f>BK125</f>
        <v>0</v>
      </c>
    </row>
    <row r="125" s="11" customFormat="1" ht="22.8" customHeight="1">
      <c r="B125" s="207"/>
      <c r="C125" s="208"/>
      <c r="D125" s="209" t="s">
        <v>73</v>
      </c>
      <c r="E125" s="221" t="s">
        <v>126</v>
      </c>
      <c r="F125" s="221" t="s">
        <v>127</v>
      </c>
      <c r="G125" s="208"/>
      <c r="H125" s="208"/>
      <c r="I125" s="211"/>
      <c r="J125" s="222">
        <f>BK125</f>
        <v>0</v>
      </c>
      <c r="K125" s="208"/>
      <c r="L125" s="213"/>
      <c r="M125" s="214"/>
      <c r="N125" s="215"/>
      <c r="O125" s="215"/>
      <c r="P125" s="216">
        <f>SUM(P126:P132)</f>
        <v>0</v>
      </c>
      <c r="Q125" s="215"/>
      <c r="R125" s="216">
        <f>SUM(R126:R132)</f>
        <v>0</v>
      </c>
      <c r="S125" s="215"/>
      <c r="T125" s="217">
        <f>SUM(T126:T132)</f>
        <v>0</v>
      </c>
      <c r="AR125" s="218" t="s">
        <v>8</v>
      </c>
      <c r="AT125" s="219" t="s">
        <v>73</v>
      </c>
      <c r="AU125" s="219" t="s">
        <v>8</v>
      </c>
      <c r="AY125" s="218" t="s">
        <v>125</v>
      </c>
      <c r="BK125" s="220">
        <f>SUM(BK126:BK132)</f>
        <v>0</v>
      </c>
    </row>
    <row r="126" s="1" customFormat="1" ht="24" customHeight="1">
      <c r="B126" s="38"/>
      <c r="C126" s="223" t="s">
        <v>8</v>
      </c>
      <c r="D126" s="223" t="s">
        <v>128</v>
      </c>
      <c r="E126" s="224" t="s">
        <v>129</v>
      </c>
      <c r="F126" s="225" t="s">
        <v>130</v>
      </c>
      <c r="G126" s="226" t="s">
        <v>131</v>
      </c>
      <c r="H126" s="227">
        <v>31.359999999999999</v>
      </c>
      <c r="I126" s="228"/>
      <c r="J126" s="227">
        <f>ROUND(I126*H126,0)</f>
        <v>0</v>
      </c>
      <c r="K126" s="225" t="s">
        <v>132</v>
      </c>
      <c r="L126" s="43"/>
      <c r="M126" s="229" t="s">
        <v>1</v>
      </c>
      <c r="N126" s="230" t="s">
        <v>40</v>
      </c>
      <c r="O126" s="86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133</v>
      </c>
      <c r="AT126" s="233" t="s">
        <v>128</v>
      </c>
      <c r="AU126" s="233" t="s">
        <v>134</v>
      </c>
      <c r="AY126" s="17" t="s">
        <v>125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134</v>
      </c>
      <c r="BK126" s="234">
        <f>ROUND(I126*H126,0)</f>
        <v>0</v>
      </c>
      <c r="BL126" s="17" t="s">
        <v>133</v>
      </c>
      <c r="BM126" s="233" t="s">
        <v>135</v>
      </c>
    </row>
    <row r="127" s="1" customFormat="1" ht="24" customHeight="1">
      <c r="B127" s="38"/>
      <c r="C127" s="223" t="s">
        <v>134</v>
      </c>
      <c r="D127" s="223" t="s">
        <v>128</v>
      </c>
      <c r="E127" s="224" t="s">
        <v>136</v>
      </c>
      <c r="F127" s="225" t="s">
        <v>137</v>
      </c>
      <c r="G127" s="226" t="s">
        <v>131</v>
      </c>
      <c r="H127" s="227">
        <v>31.359999999999999</v>
      </c>
      <c r="I127" s="228"/>
      <c r="J127" s="227">
        <f>ROUND(I127*H127,0)</f>
        <v>0</v>
      </c>
      <c r="K127" s="225" t="s">
        <v>132</v>
      </c>
      <c r="L127" s="43"/>
      <c r="M127" s="229" t="s">
        <v>1</v>
      </c>
      <c r="N127" s="230" t="s">
        <v>40</v>
      </c>
      <c r="O127" s="86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133</v>
      </c>
      <c r="AT127" s="233" t="s">
        <v>128</v>
      </c>
      <c r="AU127" s="233" t="s">
        <v>134</v>
      </c>
      <c r="AY127" s="17" t="s">
        <v>125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134</v>
      </c>
      <c r="BK127" s="234">
        <f>ROUND(I127*H127,0)</f>
        <v>0</v>
      </c>
      <c r="BL127" s="17" t="s">
        <v>133</v>
      </c>
      <c r="BM127" s="233" t="s">
        <v>138</v>
      </c>
    </row>
    <row r="128" s="1" customFormat="1" ht="24" customHeight="1">
      <c r="B128" s="38"/>
      <c r="C128" s="223" t="s">
        <v>139</v>
      </c>
      <c r="D128" s="223" t="s">
        <v>128</v>
      </c>
      <c r="E128" s="224" t="s">
        <v>140</v>
      </c>
      <c r="F128" s="225" t="s">
        <v>141</v>
      </c>
      <c r="G128" s="226" t="s">
        <v>131</v>
      </c>
      <c r="H128" s="227">
        <v>313.60000000000002</v>
      </c>
      <c r="I128" s="228"/>
      <c r="J128" s="227">
        <f>ROUND(I128*H128,0)</f>
        <v>0</v>
      </c>
      <c r="K128" s="225" t="s">
        <v>132</v>
      </c>
      <c r="L128" s="43"/>
      <c r="M128" s="229" t="s">
        <v>1</v>
      </c>
      <c r="N128" s="230" t="s">
        <v>40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133</v>
      </c>
      <c r="AT128" s="233" t="s">
        <v>128</v>
      </c>
      <c r="AU128" s="233" t="s">
        <v>134</v>
      </c>
      <c r="AY128" s="17" t="s">
        <v>125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134</v>
      </c>
      <c r="BK128" s="234">
        <f>ROUND(I128*H128,0)</f>
        <v>0</v>
      </c>
      <c r="BL128" s="17" t="s">
        <v>133</v>
      </c>
      <c r="BM128" s="233" t="s">
        <v>142</v>
      </c>
    </row>
    <row r="129" s="12" customFormat="1">
      <c r="B129" s="235"/>
      <c r="C129" s="236"/>
      <c r="D129" s="237" t="s">
        <v>143</v>
      </c>
      <c r="E129" s="236"/>
      <c r="F129" s="238" t="s">
        <v>144</v>
      </c>
      <c r="G129" s="236"/>
      <c r="H129" s="239">
        <v>313.60000000000002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143</v>
      </c>
      <c r="AU129" s="245" t="s">
        <v>134</v>
      </c>
      <c r="AV129" s="12" t="s">
        <v>134</v>
      </c>
      <c r="AW129" s="12" t="s">
        <v>4</v>
      </c>
      <c r="AX129" s="12" t="s">
        <v>8</v>
      </c>
      <c r="AY129" s="245" t="s">
        <v>125</v>
      </c>
    </row>
    <row r="130" s="1" customFormat="1" ht="24" customHeight="1">
      <c r="B130" s="38"/>
      <c r="C130" s="223" t="s">
        <v>133</v>
      </c>
      <c r="D130" s="223" t="s">
        <v>128</v>
      </c>
      <c r="E130" s="224" t="s">
        <v>145</v>
      </c>
      <c r="F130" s="225" t="s">
        <v>146</v>
      </c>
      <c r="G130" s="226" t="s">
        <v>131</v>
      </c>
      <c r="H130" s="227">
        <v>26.989999999999998</v>
      </c>
      <c r="I130" s="228"/>
      <c r="J130" s="227">
        <f>ROUND(I130*H130,0)</f>
        <v>0</v>
      </c>
      <c r="K130" s="225" t="s">
        <v>132</v>
      </c>
      <c r="L130" s="43"/>
      <c r="M130" s="229" t="s">
        <v>1</v>
      </c>
      <c r="N130" s="230" t="s">
        <v>40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33" t="s">
        <v>133</v>
      </c>
      <c r="AT130" s="233" t="s">
        <v>128</v>
      </c>
      <c r="AU130" s="233" t="s">
        <v>134</v>
      </c>
      <c r="AY130" s="17" t="s">
        <v>125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134</v>
      </c>
      <c r="BK130" s="234">
        <f>ROUND(I130*H130,0)</f>
        <v>0</v>
      </c>
      <c r="BL130" s="17" t="s">
        <v>133</v>
      </c>
      <c r="BM130" s="233" t="s">
        <v>147</v>
      </c>
    </row>
    <row r="131" s="1" customFormat="1" ht="24" customHeight="1">
      <c r="B131" s="38"/>
      <c r="C131" s="223" t="s">
        <v>148</v>
      </c>
      <c r="D131" s="223" t="s">
        <v>128</v>
      </c>
      <c r="E131" s="224" t="s">
        <v>149</v>
      </c>
      <c r="F131" s="225" t="s">
        <v>150</v>
      </c>
      <c r="G131" s="226" t="s">
        <v>131</v>
      </c>
      <c r="H131" s="227">
        <v>4.3700000000000001</v>
      </c>
      <c r="I131" s="228"/>
      <c r="J131" s="227">
        <f>ROUND(I131*H131,0)</f>
        <v>0</v>
      </c>
      <c r="K131" s="225" t="s">
        <v>132</v>
      </c>
      <c r="L131" s="43"/>
      <c r="M131" s="229" t="s">
        <v>1</v>
      </c>
      <c r="N131" s="230" t="s">
        <v>40</v>
      </c>
      <c r="O131" s="86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AR131" s="233" t="s">
        <v>133</v>
      </c>
      <c r="AT131" s="233" t="s">
        <v>128</v>
      </c>
      <c r="AU131" s="233" t="s">
        <v>134</v>
      </c>
      <c r="AY131" s="17" t="s">
        <v>125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134</v>
      </c>
      <c r="BK131" s="234">
        <f>ROUND(I131*H131,0)</f>
        <v>0</v>
      </c>
      <c r="BL131" s="17" t="s">
        <v>133</v>
      </c>
      <c r="BM131" s="233" t="s">
        <v>151</v>
      </c>
    </row>
    <row r="132" s="12" customFormat="1">
      <c r="B132" s="235"/>
      <c r="C132" s="236"/>
      <c r="D132" s="237" t="s">
        <v>143</v>
      </c>
      <c r="E132" s="246" t="s">
        <v>1</v>
      </c>
      <c r="F132" s="238" t="s">
        <v>152</v>
      </c>
      <c r="G132" s="236"/>
      <c r="H132" s="239">
        <v>4.3700000000000001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143</v>
      </c>
      <c r="AU132" s="245" t="s">
        <v>134</v>
      </c>
      <c r="AV132" s="12" t="s">
        <v>134</v>
      </c>
      <c r="AW132" s="12" t="s">
        <v>31</v>
      </c>
      <c r="AX132" s="12" t="s">
        <v>8</v>
      </c>
      <c r="AY132" s="245" t="s">
        <v>125</v>
      </c>
    </row>
    <row r="133" s="11" customFormat="1" ht="25.92" customHeight="1">
      <c r="B133" s="207"/>
      <c r="C133" s="208"/>
      <c r="D133" s="209" t="s">
        <v>73</v>
      </c>
      <c r="E133" s="210" t="s">
        <v>153</v>
      </c>
      <c r="F133" s="210" t="s">
        <v>154</v>
      </c>
      <c r="G133" s="208"/>
      <c r="H133" s="208"/>
      <c r="I133" s="211"/>
      <c r="J133" s="212">
        <f>BK133</f>
        <v>0</v>
      </c>
      <c r="K133" s="208"/>
      <c r="L133" s="213"/>
      <c r="M133" s="214"/>
      <c r="N133" s="215"/>
      <c r="O133" s="215"/>
      <c r="P133" s="216">
        <f>P134+P150+P169+P177</f>
        <v>0</v>
      </c>
      <c r="Q133" s="215"/>
      <c r="R133" s="216">
        <f>R134+R150+R169+R177</f>
        <v>15.0988636</v>
      </c>
      <c r="S133" s="215"/>
      <c r="T133" s="217">
        <f>T134+T150+T169+T177</f>
        <v>31.362290000000002</v>
      </c>
      <c r="AR133" s="218" t="s">
        <v>134</v>
      </c>
      <c r="AT133" s="219" t="s">
        <v>73</v>
      </c>
      <c r="AU133" s="219" t="s">
        <v>74</v>
      </c>
      <c r="AY133" s="218" t="s">
        <v>125</v>
      </c>
      <c r="BK133" s="220">
        <f>BK134+BK150+BK169+BK177</f>
        <v>0</v>
      </c>
    </row>
    <row r="134" s="11" customFormat="1" ht="22.8" customHeight="1">
      <c r="B134" s="207"/>
      <c r="C134" s="208"/>
      <c r="D134" s="209" t="s">
        <v>73</v>
      </c>
      <c r="E134" s="221" t="s">
        <v>155</v>
      </c>
      <c r="F134" s="221" t="s">
        <v>156</v>
      </c>
      <c r="G134" s="208"/>
      <c r="H134" s="208"/>
      <c r="I134" s="211"/>
      <c r="J134" s="222">
        <f>BK134</f>
        <v>0</v>
      </c>
      <c r="K134" s="208"/>
      <c r="L134" s="213"/>
      <c r="M134" s="214"/>
      <c r="N134" s="215"/>
      <c r="O134" s="215"/>
      <c r="P134" s="216">
        <f>SUM(P135:P149)</f>
        <v>0</v>
      </c>
      <c r="Q134" s="215"/>
      <c r="R134" s="216">
        <f>SUM(R135:R149)</f>
        <v>13.461084</v>
      </c>
      <c r="S134" s="215"/>
      <c r="T134" s="217">
        <f>SUM(T135:T149)</f>
        <v>3.4429999999999996</v>
      </c>
      <c r="AR134" s="218" t="s">
        <v>134</v>
      </c>
      <c r="AT134" s="219" t="s">
        <v>73</v>
      </c>
      <c r="AU134" s="219" t="s">
        <v>8</v>
      </c>
      <c r="AY134" s="218" t="s">
        <v>125</v>
      </c>
      <c r="BK134" s="220">
        <f>SUM(BK135:BK149)</f>
        <v>0</v>
      </c>
    </row>
    <row r="135" s="1" customFormat="1" ht="24" customHeight="1">
      <c r="B135" s="38"/>
      <c r="C135" s="223" t="s">
        <v>157</v>
      </c>
      <c r="D135" s="223" t="s">
        <v>128</v>
      </c>
      <c r="E135" s="224" t="s">
        <v>158</v>
      </c>
      <c r="F135" s="225" t="s">
        <v>159</v>
      </c>
      <c r="G135" s="226" t="s">
        <v>160</v>
      </c>
      <c r="H135" s="227">
        <v>23.399999999999999</v>
      </c>
      <c r="I135" s="228"/>
      <c r="J135" s="227">
        <f>ROUND(I135*H135,0)</f>
        <v>0</v>
      </c>
      <c r="K135" s="225" t="s">
        <v>1</v>
      </c>
      <c r="L135" s="43"/>
      <c r="M135" s="229" t="s">
        <v>1</v>
      </c>
      <c r="N135" s="230" t="s">
        <v>40</v>
      </c>
      <c r="O135" s="86"/>
      <c r="P135" s="231">
        <f>O135*H135</f>
        <v>0</v>
      </c>
      <c r="Q135" s="231">
        <v>0.00189</v>
      </c>
      <c r="R135" s="231">
        <f>Q135*H135</f>
        <v>0.044225999999999994</v>
      </c>
      <c r="S135" s="231">
        <v>0</v>
      </c>
      <c r="T135" s="232">
        <f>S135*H135</f>
        <v>0</v>
      </c>
      <c r="AR135" s="233" t="s">
        <v>161</v>
      </c>
      <c r="AT135" s="233" t="s">
        <v>128</v>
      </c>
      <c r="AU135" s="233" t="s">
        <v>134</v>
      </c>
      <c r="AY135" s="17" t="s">
        <v>125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134</v>
      </c>
      <c r="BK135" s="234">
        <f>ROUND(I135*H135,0)</f>
        <v>0</v>
      </c>
      <c r="BL135" s="17" t="s">
        <v>161</v>
      </c>
      <c r="BM135" s="233" t="s">
        <v>162</v>
      </c>
    </row>
    <row r="136" s="1" customFormat="1" ht="24" customHeight="1">
      <c r="B136" s="38"/>
      <c r="C136" s="223" t="s">
        <v>163</v>
      </c>
      <c r="D136" s="223" t="s">
        <v>128</v>
      </c>
      <c r="E136" s="224" t="s">
        <v>164</v>
      </c>
      <c r="F136" s="225" t="s">
        <v>165</v>
      </c>
      <c r="G136" s="226" t="s">
        <v>166</v>
      </c>
      <c r="H136" s="227">
        <v>812</v>
      </c>
      <c r="I136" s="228"/>
      <c r="J136" s="227">
        <f>ROUND(I136*H136,0)</f>
        <v>0</v>
      </c>
      <c r="K136" s="225" t="s">
        <v>132</v>
      </c>
      <c r="L136" s="43"/>
      <c r="M136" s="229" t="s">
        <v>1</v>
      </c>
      <c r="N136" s="230" t="s">
        <v>40</v>
      </c>
      <c r="O136" s="86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161</v>
      </c>
      <c r="AT136" s="233" t="s">
        <v>128</v>
      </c>
      <c r="AU136" s="233" t="s">
        <v>134</v>
      </c>
      <c r="AY136" s="17" t="s">
        <v>125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134</v>
      </c>
      <c r="BK136" s="234">
        <f>ROUND(I136*H136,0)</f>
        <v>0</v>
      </c>
      <c r="BL136" s="17" t="s">
        <v>161</v>
      </c>
      <c r="BM136" s="233" t="s">
        <v>167</v>
      </c>
    </row>
    <row r="137" s="12" customFormat="1">
      <c r="B137" s="235"/>
      <c r="C137" s="236"/>
      <c r="D137" s="237" t="s">
        <v>143</v>
      </c>
      <c r="E137" s="246" t="s">
        <v>1</v>
      </c>
      <c r="F137" s="238" t="s">
        <v>168</v>
      </c>
      <c r="G137" s="236"/>
      <c r="H137" s="239">
        <v>812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143</v>
      </c>
      <c r="AU137" s="245" t="s">
        <v>134</v>
      </c>
      <c r="AV137" s="12" t="s">
        <v>134</v>
      </c>
      <c r="AW137" s="12" t="s">
        <v>31</v>
      </c>
      <c r="AX137" s="12" t="s">
        <v>8</v>
      </c>
      <c r="AY137" s="245" t="s">
        <v>125</v>
      </c>
    </row>
    <row r="138" s="1" customFormat="1" ht="16.5" customHeight="1">
      <c r="B138" s="38"/>
      <c r="C138" s="247" t="s">
        <v>169</v>
      </c>
      <c r="D138" s="247" t="s">
        <v>170</v>
      </c>
      <c r="E138" s="248" t="s">
        <v>171</v>
      </c>
      <c r="F138" s="249" t="s">
        <v>172</v>
      </c>
      <c r="G138" s="250" t="s">
        <v>160</v>
      </c>
      <c r="H138" s="251">
        <v>22.329999999999998</v>
      </c>
      <c r="I138" s="252"/>
      <c r="J138" s="251">
        <f>ROUND(I138*H138,0)</f>
        <v>0</v>
      </c>
      <c r="K138" s="249" t="s">
        <v>1</v>
      </c>
      <c r="L138" s="253"/>
      <c r="M138" s="254" t="s">
        <v>1</v>
      </c>
      <c r="N138" s="255" t="s">
        <v>40</v>
      </c>
      <c r="O138" s="86"/>
      <c r="P138" s="231">
        <f>O138*H138</f>
        <v>0</v>
      </c>
      <c r="Q138" s="231">
        <v>0.55000000000000004</v>
      </c>
      <c r="R138" s="231">
        <f>Q138*H138</f>
        <v>12.281499999999999</v>
      </c>
      <c r="S138" s="231">
        <v>0</v>
      </c>
      <c r="T138" s="232">
        <f>S138*H138</f>
        <v>0</v>
      </c>
      <c r="AR138" s="233" t="s">
        <v>173</v>
      </c>
      <c r="AT138" s="233" t="s">
        <v>170</v>
      </c>
      <c r="AU138" s="233" t="s">
        <v>134</v>
      </c>
      <c r="AY138" s="17" t="s">
        <v>125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134</v>
      </c>
      <c r="BK138" s="234">
        <f>ROUND(I138*H138,0)</f>
        <v>0</v>
      </c>
      <c r="BL138" s="17" t="s">
        <v>161</v>
      </c>
      <c r="BM138" s="233" t="s">
        <v>174</v>
      </c>
    </row>
    <row r="139" s="12" customFormat="1">
      <c r="B139" s="235"/>
      <c r="C139" s="236"/>
      <c r="D139" s="237" t="s">
        <v>143</v>
      </c>
      <c r="E139" s="236"/>
      <c r="F139" s="238" t="s">
        <v>175</v>
      </c>
      <c r="G139" s="236"/>
      <c r="H139" s="239">
        <v>22.329999999999998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143</v>
      </c>
      <c r="AU139" s="245" t="s">
        <v>134</v>
      </c>
      <c r="AV139" s="12" t="s">
        <v>134</v>
      </c>
      <c r="AW139" s="12" t="s">
        <v>4</v>
      </c>
      <c r="AX139" s="12" t="s">
        <v>8</v>
      </c>
      <c r="AY139" s="245" t="s">
        <v>125</v>
      </c>
    </row>
    <row r="140" s="1" customFormat="1" ht="16.5" customHeight="1">
      <c r="B140" s="38"/>
      <c r="C140" s="223" t="s">
        <v>176</v>
      </c>
      <c r="D140" s="223" t="s">
        <v>128</v>
      </c>
      <c r="E140" s="224" t="s">
        <v>177</v>
      </c>
      <c r="F140" s="225" t="s">
        <v>178</v>
      </c>
      <c r="G140" s="226" t="s">
        <v>166</v>
      </c>
      <c r="H140" s="227">
        <v>62</v>
      </c>
      <c r="I140" s="228"/>
      <c r="J140" s="227">
        <f>ROUND(I140*H140,0)</f>
        <v>0</v>
      </c>
      <c r="K140" s="225" t="s">
        <v>132</v>
      </c>
      <c r="L140" s="43"/>
      <c r="M140" s="229" t="s">
        <v>1</v>
      </c>
      <c r="N140" s="230" t="s">
        <v>40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0.014999999999999999</v>
      </c>
      <c r="T140" s="232">
        <f>S140*H140</f>
        <v>0.92999999999999994</v>
      </c>
      <c r="AR140" s="233" t="s">
        <v>161</v>
      </c>
      <c r="AT140" s="233" t="s">
        <v>128</v>
      </c>
      <c r="AU140" s="233" t="s">
        <v>134</v>
      </c>
      <c r="AY140" s="17" t="s">
        <v>125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134</v>
      </c>
      <c r="BK140" s="234">
        <f>ROUND(I140*H140,0)</f>
        <v>0</v>
      </c>
      <c r="BL140" s="17" t="s">
        <v>161</v>
      </c>
      <c r="BM140" s="233" t="s">
        <v>179</v>
      </c>
    </row>
    <row r="141" s="12" customFormat="1">
      <c r="B141" s="235"/>
      <c r="C141" s="236"/>
      <c r="D141" s="237" t="s">
        <v>143</v>
      </c>
      <c r="E141" s="246" t="s">
        <v>1</v>
      </c>
      <c r="F141" s="238" t="s">
        <v>180</v>
      </c>
      <c r="G141" s="236"/>
      <c r="H141" s="239">
        <v>62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143</v>
      </c>
      <c r="AU141" s="245" t="s">
        <v>134</v>
      </c>
      <c r="AV141" s="12" t="s">
        <v>134</v>
      </c>
      <c r="AW141" s="12" t="s">
        <v>31</v>
      </c>
      <c r="AX141" s="12" t="s">
        <v>8</v>
      </c>
      <c r="AY141" s="245" t="s">
        <v>125</v>
      </c>
    </row>
    <row r="142" s="1" customFormat="1" ht="24" customHeight="1">
      <c r="B142" s="38"/>
      <c r="C142" s="223" t="s">
        <v>181</v>
      </c>
      <c r="D142" s="223" t="s">
        <v>128</v>
      </c>
      <c r="E142" s="224" t="s">
        <v>182</v>
      </c>
      <c r="F142" s="225" t="s">
        <v>183</v>
      </c>
      <c r="G142" s="226" t="s">
        <v>166</v>
      </c>
      <c r="H142" s="227">
        <v>406</v>
      </c>
      <c r="I142" s="228"/>
      <c r="J142" s="227">
        <f>ROUND(I142*H142,0)</f>
        <v>0</v>
      </c>
      <c r="K142" s="225" t="s">
        <v>1</v>
      </c>
      <c r="L142" s="43"/>
      <c r="M142" s="229" t="s">
        <v>1</v>
      </c>
      <c r="N142" s="230" t="s">
        <v>40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161</v>
      </c>
      <c r="AT142" s="233" t="s">
        <v>128</v>
      </c>
      <c r="AU142" s="233" t="s">
        <v>134</v>
      </c>
      <c r="AY142" s="17" t="s">
        <v>125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134</v>
      </c>
      <c r="BK142" s="234">
        <f>ROUND(I142*H142,0)</f>
        <v>0</v>
      </c>
      <c r="BL142" s="17" t="s">
        <v>161</v>
      </c>
      <c r="BM142" s="233" t="s">
        <v>184</v>
      </c>
    </row>
    <row r="143" s="12" customFormat="1">
      <c r="B143" s="235"/>
      <c r="C143" s="236"/>
      <c r="D143" s="237" t="s">
        <v>143</v>
      </c>
      <c r="E143" s="246" t="s">
        <v>1</v>
      </c>
      <c r="F143" s="238" t="s">
        <v>185</v>
      </c>
      <c r="G143" s="236"/>
      <c r="H143" s="239">
        <v>406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143</v>
      </c>
      <c r="AU143" s="245" t="s">
        <v>134</v>
      </c>
      <c r="AV143" s="12" t="s">
        <v>134</v>
      </c>
      <c r="AW143" s="12" t="s">
        <v>31</v>
      </c>
      <c r="AX143" s="12" t="s">
        <v>8</v>
      </c>
      <c r="AY143" s="245" t="s">
        <v>125</v>
      </c>
    </row>
    <row r="144" s="1" customFormat="1" ht="16.5" customHeight="1">
      <c r="B144" s="38"/>
      <c r="C144" s="247" t="s">
        <v>186</v>
      </c>
      <c r="D144" s="247" t="s">
        <v>170</v>
      </c>
      <c r="E144" s="248" t="s">
        <v>187</v>
      </c>
      <c r="F144" s="249" t="s">
        <v>188</v>
      </c>
      <c r="G144" s="250" t="s">
        <v>160</v>
      </c>
      <c r="H144" s="251">
        <v>1.0700000000000001</v>
      </c>
      <c r="I144" s="252"/>
      <c r="J144" s="251">
        <f>ROUND(I144*H144,0)</f>
        <v>0</v>
      </c>
      <c r="K144" s="249" t="s">
        <v>132</v>
      </c>
      <c r="L144" s="253"/>
      <c r="M144" s="254" t="s">
        <v>1</v>
      </c>
      <c r="N144" s="255" t="s">
        <v>40</v>
      </c>
      <c r="O144" s="86"/>
      <c r="P144" s="231">
        <f>O144*H144</f>
        <v>0</v>
      </c>
      <c r="Q144" s="231">
        <v>0.55000000000000004</v>
      </c>
      <c r="R144" s="231">
        <f>Q144*H144</f>
        <v>0.58850000000000013</v>
      </c>
      <c r="S144" s="231">
        <v>0</v>
      </c>
      <c r="T144" s="232">
        <f>S144*H144</f>
        <v>0</v>
      </c>
      <c r="AR144" s="233" t="s">
        <v>173</v>
      </c>
      <c r="AT144" s="233" t="s">
        <v>170</v>
      </c>
      <c r="AU144" s="233" t="s">
        <v>134</v>
      </c>
      <c r="AY144" s="17" t="s">
        <v>125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134</v>
      </c>
      <c r="BK144" s="234">
        <f>ROUND(I144*H144,0)</f>
        <v>0</v>
      </c>
      <c r="BL144" s="17" t="s">
        <v>161</v>
      </c>
      <c r="BM144" s="233" t="s">
        <v>189</v>
      </c>
    </row>
    <row r="145" s="12" customFormat="1">
      <c r="B145" s="235"/>
      <c r="C145" s="236"/>
      <c r="D145" s="237" t="s">
        <v>143</v>
      </c>
      <c r="E145" s="236"/>
      <c r="F145" s="238" t="s">
        <v>190</v>
      </c>
      <c r="G145" s="236"/>
      <c r="H145" s="239">
        <v>1.0700000000000001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143</v>
      </c>
      <c r="AU145" s="245" t="s">
        <v>134</v>
      </c>
      <c r="AV145" s="12" t="s">
        <v>134</v>
      </c>
      <c r="AW145" s="12" t="s">
        <v>4</v>
      </c>
      <c r="AX145" s="12" t="s">
        <v>8</v>
      </c>
      <c r="AY145" s="245" t="s">
        <v>125</v>
      </c>
    </row>
    <row r="146" s="1" customFormat="1" ht="24" customHeight="1">
      <c r="B146" s="38"/>
      <c r="C146" s="223" t="s">
        <v>191</v>
      </c>
      <c r="D146" s="223" t="s">
        <v>128</v>
      </c>
      <c r="E146" s="224" t="s">
        <v>192</v>
      </c>
      <c r="F146" s="225" t="s">
        <v>193</v>
      </c>
      <c r="G146" s="226" t="s">
        <v>166</v>
      </c>
      <c r="H146" s="227">
        <v>359</v>
      </c>
      <c r="I146" s="228"/>
      <c r="J146" s="227">
        <f>ROUND(I146*H146,0)</f>
        <v>0</v>
      </c>
      <c r="K146" s="225" t="s">
        <v>132</v>
      </c>
      <c r="L146" s="43"/>
      <c r="M146" s="229" t="s">
        <v>1</v>
      </c>
      <c r="N146" s="230" t="s">
        <v>40</v>
      </c>
      <c r="O146" s="86"/>
      <c r="P146" s="231">
        <f>O146*H146</f>
        <v>0</v>
      </c>
      <c r="Q146" s="231">
        <v>0</v>
      </c>
      <c r="R146" s="231">
        <f>Q146*H146</f>
        <v>0</v>
      </c>
      <c r="S146" s="231">
        <v>0.0070000000000000001</v>
      </c>
      <c r="T146" s="232">
        <f>S146*H146</f>
        <v>2.5129999999999999</v>
      </c>
      <c r="AR146" s="233" t="s">
        <v>161</v>
      </c>
      <c r="AT146" s="233" t="s">
        <v>128</v>
      </c>
      <c r="AU146" s="233" t="s">
        <v>134</v>
      </c>
      <c r="AY146" s="17" t="s">
        <v>125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134</v>
      </c>
      <c r="BK146" s="234">
        <f>ROUND(I146*H146,0)</f>
        <v>0</v>
      </c>
      <c r="BL146" s="17" t="s">
        <v>161</v>
      </c>
      <c r="BM146" s="233" t="s">
        <v>194</v>
      </c>
    </row>
    <row r="147" s="12" customFormat="1">
      <c r="B147" s="235"/>
      <c r="C147" s="236"/>
      <c r="D147" s="237" t="s">
        <v>143</v>
      </c>
      <c r="E147" s="246" t="s">
        <v>1</v>
      </c>
      <c r="F147" s="238" t="s">
        <v>195</v>
      </c>
      <c r="G147" s="236"/>
      <c r="H147" s="239">
        <v>359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143</v>
      </c>
      <c r="AU147" s="245" t="s">
        <v>134</v>
      </c>
      <c r="AV147" s="12" t="s">
        <v>134</v>
      </c>
      <c r="AW147" s="12" t="s">
        <v>31</v>
      </c>
      <c r="AX147" s="12" t="s">
        <v>8</v>
      </c>
      <c r="AY147" s="245" t="s">
        <v>125</v>
      </c>
    </row>
    <row r="148" s="1" customFormat="1" ht="24" customHeight="1">
      <c r="B148" s="38"/>
      <c r="C148" s="223" t="s">
        <v>196</v>
      </c>
      <c r="D148" s="223" t="s">
        <v>128</v>
      </c>
      <c r="E148" s="224" t="s">
        <v>197</v>
      </c>
      <c r="F148" s="225" t="s">
        <v>198</v>
      </c>
      <c r="G148" s="226" t="s">
        <v>160</v>
      </c>
      <c r="H148" s="227">
        <v>23.399999999999999</v>
      </c>
      <c r="I148" s="228"/>
      <c r="J148" s="227">
        <f>ROUND(I148*H148,0)</f>
        <v>0</v>
      </c>
      <c r="K148" s="225" t="s">
        <v>132</v>
      </c>
      <c r="L148" s="43"/>
      <c r="M148" s="229" t="s">
        <v>1</v>
      </c>
      <c r="N148" s="230" t="s">
        <v>40</v>
      </c>
      <c r="O148" s="86"/>
      <c r="P148" s="231">
        <f>O148*H148</f>
        <v>0</v>
      </c>
      <c r="Q148" s="231">
        <v>0.023369999999999998</v>
      </c>
      <c r="R148" s="231">
        <f>Q148*H148</f>
        <v>0.54685799999999996</v>
      </c>
      <c r="S148" s="231">
        <v>0</v>
      </c>
      <c r="T148" s="232">
        <f>S148*H148</f>
        <v>0</v>
      </c>
      <c r="AR148" s="233" t="s">
        <v>161</v>
      </c>
      <c r="AT148" s="233" t="s">
        <v>128</v>
      </c>
      <c r="AU148" s="233" t="s">
        <v>134</v>
      </c>
      <c r="AY148" s="17" t="s">
        <v>125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134</v>
      </c>
      <c r="BK148" s="234">
        <f>ROUND(I148*H148,0)</f>
        <v>0</v>
      </c>
      <c r="BL148" s="17" t="s">
        <v>161</v>
      </c>
      <c r="BM148" s="233" t="s">
        <v>199</v>
      </c>
    </row>
    <row r="149" s="1" customFormat="1" ht="24" customHeight="1">
      <c r="B149" s="38"/>
      <c r="C149" s="223" t="s">
        <v>200</v>
      </c>
      <c r="D149" s="223" t="s">
        <v>128</v>
      </c>
      <c r="E149" s="224" t="s">
        <v>201</v>
      </c>
      <c r="F149" s="225" t="s">
        <v>202</v>
      </c>
      <c r="G149" s="226" t="s">
        <v>131</v>
      </c>
      <c r="H149" s="227">
        <v>13.460000000000001</v>
      </c>
      <c r="I149" s="228"/>
      <c r="J149" s="227">
        <f>ROUND(I149*H149,0)</f>
        <v>0</v>
      </c>
      <c r="K149" s="225" t="s">
        <v>132</v>
      </c>
      <c r="L149" s="43"/>
      <c r="M149" s="229" t="s">
        <v>1</v>
      </c>
      <c r="N149" s="230" t="s">
        <v>40</v>
      </c>
      <c r="O149" s="86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161</v>
      </c>
      <c r="AT149" s="233" t="s">
        <v>128</v>
      </c>
      <c r="AU149" s="233" t="s">
        <v>134</v>
      </c>
      <c r="AY149" s="17" t="s">
        <v>125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134</v>
      </c>
      <c r="BK149" s="234">
        <f>ROUND(I149*H149,0)</f>
        <v>0</v>
      </c>
      <c r="BL149" s="17" t="s">
        <v>161</v>
      </c>
      <c r="BM149" s="233" t="s">
        <v>203</v>
      </c>
    </row>
    <row r="150" s="11" customFormat="1" ht="22.8" customHeight="1">
      <c r="B150" s="207"/>
      <c r="C150" s="208"/>
      <c r="D150" s="209" t="s">
        <v>73</v>
      </c>
      <c r="E150" s="221" t="s">
        <v>204</v>
      </c>
      <c r="F150" s="221" t="s">
        <v>205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SUM(P151:P168)</f>
        <v>0</v>
      </c>
      <c r="Q150" s="215"/>
      <c r="R150" s="216">
        <f>SUM(R151:R168)</f>
        <v>1.6109836</v>
      </c>
      <c r="S150" s="215"/>
      <c r="T150" s="217">
        <f>SUM(T151:T168)</f>
        <v>0.88407999999999998</v>
      </c>
      <c r="AR150" s="218" t="s">
        <v>134</v>
      </c>
      <c r="AT150" s="219" t="s">
        <v>73</v>
      </c>
      <c r="AU150" s="219" t="s">
        <v>8</v>
      </c>
      <c r="AY150" s="218" t="s">
        <v>125</v>
      </c>
      <c r="BK150" s="220">
        <f>SUM(BK151:BK168)</f>
        <v>0</v>
      </c>
    </row>
    <row r="151" s="1" customFormat="1" ht="24" customHeight="1">
      <c r="B151" s="38"/>
      <c r="C151" s="223" t="s">
        <v>9</v>
      </c>
      <c r="D151" s="223" t="s">
        <v>128</v>
      </c>
      <c r="E151" s="224" t="s">
        <v>206</v>
      </c>
      <c r="F151" s="225" t="s">
        <v>207</v>
      </c>
      <c r="G151" s="226" t="s">
        <v>166</v>
      </c>
      <c r="H151" s="227">
        <v>62</v>
      </c>
      <c r="I151" s="228"/>
      <c r="J151" s="227">
        <f>ROUND(I151*H151,0)</f>
        <v>0</v>
      </c>
      <c r="K151" s="225" t="s">
        <v>132</v>
      </c>
      <c r="L151" s="43"/>
      <c r="M151" s="229" t="s">
        <v>1</v>
      </c>
      <c r="N151" s="230" t="s">
        <v>40</v>
      </c>
      <c r="O151" s="86"/>
      <c r="P151" s="231">
        <f>O151*H151</f>
        <v>0</v>
      </c>
      <c r="Q151" s="231">
        <v>0</v>
      </c>
      <c r="R151" s="231">
        <f>Q151*H151</f>
        <v>0</v>
      </c>
      <c r="S151" s="231">
        <v>0.00594</v>
      </c>
      <c r="T151" s="232">
        <f>S151*H151</f>
        <v>0.36828</v>
      </c>
      <c r="AR151" s="233" t="s">
        <v>161</v>
      </c>
      <c r="AT151" s="233" t="s">
        <v>128</v>
      </c>
      <c r="AU151" s="233" t="s">
        <v>134</v>
      </c>
      <c r="AY151" s="17" t="s">
        <v>125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134</v>
      </c>
      <c r="BK151" s="234">
        <f>ROUND(I151*H151,0)</f>
        <v>0</v>
      </c>
      <c r="BL151" s="17" t="s">
        <v>161</v>
      </c>
      <c r="BM151" s="233" t="s">
        <v>208</v>
      </c>
    </row>
    <row r="152" s="12" customFormat="1">
      <c r="B152" s="235"/>
      <c r="C152" s="236"/>
      <c r="D152" s="237" t="s">
        <v>143</v>
      </c>
      <c r="E152" s="246" t="s">
        <v>1</v>
      </c>
      <c r="F152" s="238" t="s">
        <v>180</v>
      </c>
      <c r="G152" s="236"/>
      <c r="H152" s="239">
        <v>62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143</v>
      </c>
      <c r="AU152" s="245" t="s">
        <v>134</v>
      </c>
      <c r="AV152" s="12" t="s">
        <v>134</v>
      </c>
      <c r="AW152" s="12" t="s">
        <v>31</v>
      </c>
      <c r="AX152" s="12" t="s">
        <v>8</v>
      </c>
      <c r="AY152" s="245" t="s">
        <v>125</v>
      </c>
    </row>
    <row r="153" s="1" customFormat="1" ht="16.5" customHeight="1">
      <c r="B153" s="38"/>
      <c r="C153" s="223" t="s">
        <v>161</v>
      </c>
      <c r="D153" s="223" t="s">
        <v>128</v>
      </c>
      <c r="E153" s="224" t="s">
        <v>209</v>
      </c>
      <c r="F153" s="225" t="s">
        <v>210</v>
      </c>
      <c r="G153" s="226" t="s">
        <v>211</v>
      </c>
      <c r="H153" s="227">
        <v>62</v>
      </c>
      <c r="I153" s="228"/>
      <c r="J153" s="227">
        <f>ROUND(I153*H153,0)</f>
        <v>0</v>
      </c>
      <c r="K153" s="225" t="s">
        <v>132</v>
      </c>
      <c r="L153" s="43"/>
      <c r="M153" s="229" t="s">
        <v>1</v>
      </c>
      <c r="N153" s="230" t="s">
        <v>40</v>
      </c>
      <c r="O153" s="86"/>
      <c r="P153" s="231">
        <f>O153*H153</f>
        <v>0</v>
      </c>
      <c r="Q153" s="231">
        <v>0</v>
      </c>
      <c r="R153" s="231">
        <f>Q153*H153</f>
        <v>0</v>
      </c>
      <c r="S153" s="231">
        <v>0.0025999999999999999</v>
      </c>
      <c r="T153" s="232">
        <f>S153*H153</f>
        <v>0.16119999999999998</v>
      </c>
      <c r="AR153" s="233" t="s">
        <v>161</v>
      </c>
      <c r="AT153" s="233" t="s">
        <v>128</v>
      </c>
      <c r="AU153" s="233" t="s">
        <v>134</v>
      </c>
      <c r="AY153" s="17" t="s">
        <v>125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134</v>
      </c>
      <c r="BK153" s="234">
        <f>ROUND(I153*H153,0)</f>
        <v>0</v>
      </c>
      <c r="BL153" s="17" t="s">
        <v>161</v>
      </c>
      <c r="BM153" s="233" t="s">
        <v>212</v>
      </c>
    </row>
    <row r="154" s="12" customFormat="1">
      <c r="B154" s="235"/>
      <c r="C154" s="236"/>
      <c r="D154" s="237" t="s">
        <v>143</v>
      </c>
      <c r="E154" s="246" t="s">
        <v>1</v>
      </c>
      <c r="F154" s="238" t="s">
        <v>213</v>
      </c>
      <c r="G154" s="236"/>
      <c r="H154" s="239">
        <v>62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143</v>
      </c>
      <c r="AU154" s="245" t="s">
        <v>134</v>
      </c>
      <c r="AV154" s="12" t="s">
        <v>134</v>
      </c>
      <c r="AW154" s="12" t="s">
        <v>31</v>
      </c>
      <c r="AX154" s="12" t="s">
        <v>8</v>
      </c>
      <c r="AY154" s="245" t="s">
        <v>125</v>
      </c>
    </row>
    <row r="155" s="1" customFormat="1" ht="16.5" customHeight="1">
      <c r="B155" s="38"/>
      <c r="C155" s="223" t="s">
        <v>214</v>
      </c>
      <c r="D155" s="223" t="s">
        <v>128</v>
      </c>
      <c r="E155" s="224" t="s">
        <v>215</v>
      </c>
      <c r="F155" s="225" t="s">
        <v>216</v>
      </c>
      <c r="G155" s="226" t="s">
        <v>211</v>
      </c>
      <c r="H155" s="227">
        <v>90</v>
      </c>
      <c r="I155" s="228"/>
      <c r="J155" s="227">
        <f>ROUND(I155*H155,0)</f>
        <v>0</v>
      </c>
      <c r="K155" s="225" t="s">
        <v>132</v>
      </c>
      <c r="L155" s="43"/>
      <c r="M155" s="229" t="s">
        <v>1</v>
      </c>
      <c r="N155" s="230" t="s">
        <v>40</v>
      </c>
      <c r="O155" s="86"/>
      <c r="P155" s="231">
        <f>O155*H155</f>
        <v>0</v>
      </c>
      <c r="Q155" s="231">
        <v>0</v>
      </c>
      <c r="R155" s="231">
        <f>Q155*H155</f>
        <v>0</v>
      </c>
      <c r="S155" s="231">
        <v>0.0039399999999999999</v>
      </c>
      <c r="T155" s="232">
        <f>S155*H155</f>
        <v>0.35459999999999997</v>
      </c>
      <c r="AR155" s="233" t="s">
        <v>161</v>
      </c>
      <c r="AT155" s="233" t="s">
        <v>128</v>
      </c>
      <c r="AU155" s="233" t="s">
        <v>134</v>
      </c>
      <c r="AY155" s="17" t="s">
        <v>125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134</v>
      </c>
      <c r="BK155" s="234">
        <f>ROUND(I155*H155,0)</f>
        <v>0</v>
      </c>
      <c r="BL155" s="17" t="s">
        <v>161</v>
      </c>
      <c r="BM155" s="233" t="s">
        <v>217</v>
      </c>
    </row>
    <row r="156" s="12" customFormat="1">
      <c r="B156" s="235"/>
      <c r="C156" s="236"/>
      <c r="D156" s="237" t="s">
        <v>143</v>
      </c>
      <c r="E156" s="246" t="s">
        <v>1</v>
      </c>
      <c r="F156" s="238" t="s">
        <v>218</v>
      </c>
      <c r="G156" s="236"/>
      <c r="H156" s="239">
        <v>90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143</v>
      </c>
      <c r="AU156" s="245" t="s">
        <v>134</v>
      </c>
      <c r="AV156" s="12" t="s">
        <v>134</v>
      </c>
      <c r="AW156" s="12" t="s">
        <v>31</v>
      </c>
      <c r="AX156" s="12" t="s">
        <v>8</v>
      </c>
      <c r="AY156" s="245" t="s">
        <v>125</v>
      </c>
    </row>
    <row r="157" s="1" customFormat="1" ht="24" customHeight="1">
      <c r="B157" s="38"/>
      <c r="C157" s="223" t="s">
        <v>219</v>
      </c>
      <c r="D157" s="223" t="s">
        <v>128</v>
      </c>
      <c r="E157" s="224" t="s">
        <v>220</v>
      </c>
      <c r="F157" s="225" t="s">
        <v>221</v>
      </c>
      <c r="G157" s="226" t="s">
        <v>166</v>
      </c>
      <c r="H157" s="227">
        <v>406</v>
      </c>
      <c r="I157" s="228"/>
      <c r="J157" s="227">
        <f>ROUND(I157*H157,0)</f>
        <v>0</v>
      </c>
      <c r="K157" s="225" t="s">
        <v>1</v>
      </c>
      <c r="L157" s="43"/>
      <c r="M157" s="229" t="s">
        <v>1</v>
      </c>
      <c r="N157" s="230" t="s">
        <v>40</v>
      </c>
      <c r="O157" s="86"/>
      <c r="P157" s="231">
        <f>O157*H157</f>
        <v>0</v>
      </c>
      <c r="Q157" s="231">
        <v>0.00063000000000000003</v>
      </c>
      <c r="R157" s="231">
        <f>Q157*H157</f>
        <v>0.25578000000000001</v>
      </c>
      <c r="S157" s="231">
        <v>0</v>
      </c>
      <c r="T157" s="232">
        <f>S157*H157</f>
        <v>0</v>
      </c>
      <c r="AR157" s="233" t="s">
        <v>161</v>
      </c>
      <c r="AT157" s="233" t="s">
        <v>128</v>
      </c>
      <c r="AU157" s="233" t="s">
        <v>134</v>
      </c>
      <c r="AY157" s="17" t="s">
        <v>125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134</v>
      </c>
      <c r="BK157" s="234">
        <f>ROUND(I157*H157,0)</f>
        <v>0</v>
      </c>
      <c r="BL157" s="17" t="s">
        <v>161</v>
      </c>
      <c r="BM157" s="233" t="s">
        <v>222</v>
      </c>
    </row>
    <row r="158" s="12" customFormat="1">
      <c r="B158" s="235"/>
      <c r="C158" s="236"/>
      <c r="D158" s="237" t="s">
        <v>143</v>
      </c>
      <c r="E158" s="246" t="s">
        <v>1</v>
      </c>
      <c r="F158" s="238" t="s">
        <v>185</v>
      </c>
      <c r="G158" s="236"/>
      <c r="H158" s="239">
        <v>406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143</v>
      </c>
      <c r="AU158" s="245" t="s">
        <v>134</v>
      </c>
      <c r="AV158" s="12" t="s">
        <v>134</v>
      </c>
      <c r="AW158" s="12" t="s">
        <v>31</v>
      </c>
      <c r="AX158" s="12" t="s">
        <v>8</v>
      </c>
      <c r="AY158" s="245" t="s">
        <v>125</v>
      </c>
    </row>
    <row r="159" s="1" customFormat="1" ht="24" customHeight="1">
      <c r="B159" s="38"/>
      <c r="C159" s="223" t="s">
        <v>223</v>
      </c>
      <c r="D159" s="223" t="s">
        <v>128</v>
      </c>
      <c r="E159" s="224" t="s">
        <v>224</v>
      </c>
      <c r="F159" s="225" t="s">
        <v>225</v>
      </c>
      <c r="G159" s="226" t="s">
        <v>166</v>
      </c>
      <c r="H159" s="227">
        <v>406</v>
      </c>
      <c r="I159" s="228"/>
      <c r="J159" s="227">
        <f>ROUND(I159*H159,0)</f>
        <v>0</v>
      </c>
      <c r="K159" s="225" t="s">
        <v>1</v>
      </c>
      <c r="L159" s="43"/>
      <c r="M159" s="229" t="s">
        <v>1</v>
      </c>
      <c r="N159" s="230" t="s">
        <v>40</v>
      </c>
      <c r="O159" s="86"/>
      <c r="P159" s="231">
        <f>O159*H159</f>
        <v>0</v>
      </c>
      <c r="Q159" s="231">
        <v>0.0026800000000000001</v>
      </c>
      <c r="R159" s="231">
        <f>Q159*H159</f>
        <v>1.0880799999999999</v>
      </c>
      <c r="S159" s="231">
        <v>0</v>
      </c>
      <c r="T159" s="232">
        <f>S159*H159</f>
        <v>0</v>
      </c>
      <c r="AR159" s="233" t="s">
        <v>161</v>
      </c>
      <c r="AT159" s="233" t="s">
        <v>128</v>
      </c>
      <c r="AU159" s="233" t="s">
        <v>134</v>
      </c>
      <c r="AY159" s="17" t="s">
        <v>125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134</v>
      </c>
      <c r="BK159" s="234">
        <f>ROUND(I159*H159,0)</f>
        <v>0</v>
      </c>
      <c r="BL159" s="17" t="s">
        <v>161</v>
      </c>
      <c r="BM159" s="233" t="s">
        <v>226</v>
      </c>
    </row>
    <row r="160" s="12" customFormat="1">
      <c r="B160" s="235"/>
      <c r="C160" s="236"/>
      <c r="D160" s="237" t="s">
        <v>143</v>
      </c>
      <c r="E160" s="246" t="s">
        <v>1</v>
      </c>
      <c r="F160" s="238" t="s">
        <v>185</v>
      </c>
      <c r="G160" s="236"/>
      <c r="H160" s="239">
        <v>406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143</v>
      </c>
      <c r="AU160" s="245" t="s">
        <v>134</v>
      </c>
      <c r="AV160" s="12" t="s">
        <v>134</v>
      </c>
      <c r="AW160" s="12" t="s">
        <v>31</v>
      </c>
      <c r="AX160" s="12" t="s">
        <v>8</v>
      </c>
      <c r="AY160" s="245" t="s">
        <v>125</v>
      </c>
    </row>
    <row r="161" s="1" customFormat="1" ht="24" customHeight="1">
      <c r="B161" s="38"/>
      <c r="C161" s="223" t="s">
        <v>227</v>
      </c>
      <c r="D161" s="223" t="s">
        <v>128</v>
      </c>
      <c r="E161" s="224" t="s">
        <v>228</v>
      </c>
      <c r="F161" s="225" t="s">
        <v>229</v>
      </c>
      <c r="G161" s="226" t="s">
        <v>166</v>
      </c>
      <c r="H161" s="227">
        <v>15</v>
      </c>
      <c r="I161" s="228"/>
      <c r="J161" s="227">
        <f>ROUND(I161*H161,0)</f>
        <v>0</v>
      </c>
      <c r="K161" s="225" t="s">
        <v>1</v>
      </c>
      <c r="L161" s="43"/>
      <c r="M161" s="229" t="s">
        <v>1</v>
      </c>
      <c r="N161" s="230" t="s">
        <v>40</v>
      </c>
      <c r="O161" s="86"/>
      <c r="P161" s="231">
        <f>O161*H161</f>
        <v>0</v>
      </c>
      <c r="Q161" s="231">
        <v>0.00266</v>
      </c>
      <c r="R161" s="231">
        <f>Q161*H161</f>
        <v>0.039899999999999998</v>
      </c>
      <c r="S161" s="231">
        <v>0</v>
      </c>
      <c r="T161" s="232">
        <f>S161*H161</f>
        <v>0</v>
      </c>
      <c r="AR161" s="233" t="s">
        <v>161</v>
      </c>
      <c r="AT161" s="233" t="s">
        <v>128</v>
      </c>
      <c r="AU161" s="233" t="s">
        <v>134</v>
      </c>
      <c r="AY161" s="17" t="s">
        <v>125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134</v>
      </c>
      <c r="BK161" s="234">
        <f>ROUND(I161*H161,0)</f>
        <v>0</v>
      </c>
      <c r="BL161" s="17" t="s">
        <v>161</v>
      </c>
      <c r="BM161" s="233" t="s">
        <v>230</v>
      </c>
    </row>
    <row r="162" s="1" customFormat="1" ht="24" customHeight="1">
      <c r="B162" s="38"/>
      <c r="C162" s="223" t="s">
        <v>7</v>
      </c>
      <c r="D162" s="223" t="s">
        <v>128</v>
      </c>
      <c r="E162" s="224" t="s">
        <v>231</v>
      </c>
      <c r="F162" s="225" t="s">
        <v>232</v>
      </c>
      <c r="G162" s="226" t="s">
        <v>211</v>
      </c>
      <c r="H162" s="227">
        <v>10.279999999999999</v>
      </c>
      <c r="I162" s="228"/>
      <c r="J162" s="227">
        <f>ROUND(I162*H162,0)</f>
        <v>0</v>
      </c>
      <c r="K162" s="225" t="s">
        <v>1</v>
      </c>
      <c r="L162" s="43"/>
      <c r="M162" s="229" t="s">
        <v>1</v>
      </c>
      <c r="N162" s="230" t="s">
        <v>40</v>
      </c>
      <c r="O162" s="86"/>
      <c r="P162" s="231">
        <f>O162*H162</f>
        <v>0</v>
      </c>
      <c r="Q162" s="231">
        <v>0.0018699999999999999</v>
      </c>
      <c r="R162" s="231">
        <f>Q162*H162</f>
        <v>0.019223599999999997</v>
      </c>
      <c r="S162" s="231">
        <v>0</v>
      </c>
      <c r="T162" s="232">
        <f>S162*H162</f>
        <v>0</v>
      </c>
      <c r="AR162" s="233" t="s">
        <v>161</v>
      </c>
      <c r="AT162" s="233" t="s">
        <v>128</v>
      </c>
      <c r="AU162" s="233" t="s">
        <v>134</v>
      </c>
      <c r="AY162" s="17" t="s">
        <v>125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134</v>
      </c>
      <c r="BK162" s="234">
        <f>ROUND(I162*H162,0)</f>
        <v>0</v>
      </c>
      <c r="BL162" s="17" t="s">
        <v>161</v>
      </c>
      <c r="BM162" s="233" t="s">
        <v>233</v>
      </c>
    </row>
    <row r="163" s="12" customFormat="1">
      <c r="B163" s="235"/>
      <c r="C163" s="236"/>
      <c r="D163" s="237" t="s">
        <v>143</v>
      </c>
      <c r="E163" s="246" t="s">
        <v>1</v>
      </c>
      <c r="F163" s="238" t="s">
        <v>234</v>
      </c>
      <c r="G163" s="236"/>
      <c r="H163" s="239">
        <v>10.279999999999999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143</v>
      </c>
      <c r="AU163" s="245" t="s">
        <v>134</v>
      </c>
      <c r="AV163" s="12" t="s">
        <v>134</v>
      </c>
      <c r="AW163" s="12" t="s">
        <v>31</v>
      </c>
      <c r="AX163" s="12" t="s">
        <v>8</v>
      </c>
      <c r="AY163" s="245" t="s">
        <v>125</v>
      </c>
    </row>
    <row r="164" s="1" customFormat="1" ht="24" customHeight="1">
      <c r="B164" s="38"/>
      <c r="C164" s="223" t="s">
        <v>235</v>
      </c>
      <c r="D164" s="223" t="s">
        <v>128</v>
      </c>
      <c r="E164" s="224" t="s">
        <v>236</v>
      </c>
      <c r="F164" s="225" t="s">
        <v>237</v>
      </c>
      <c r="G164" s="226" t="s">
        <v>238</v>
      </c>
      <c r="H164" s="227">
        <v>1</v>
      </c>
      <c r="I164" s="228"/>
      <c r="J164" s="227">
        <f>ROUND(I164*H164,0)</f>
        <v>0</v>
      </c>
      <c r="K164" s="225" t="s">
        <v>1</v>
      </c>
      <c r="L164" s="43"/>
      <c r="M164" s="229" t="s">
        <v>1</v>
      </c>
      <c r="N164" s="230" t="s">
        <v>40</v>
      </c>
      <c r="O164" s="86"/>
      <c r="P164" s="231">
        <f>O164*H164</f>
        <v>0</v>
      </c>
      <c r="Q164" s="231">
        <v>0.0087600000000000004</v>
      </c>
      <c r="R164" s="231">
        <f>Q164*H164</f>
        <v>0.0087600000000000004</v>
      </c>
      <c r="S164" s="231">
        <v>0</v>
      </c>
      <c r="T164" s="232">
        <f>S164*H164</f>
        <v>0</v>
      </c>
      <c r="AR164" s="233" t="s">
        <v>161</v>
      </c>
      <c r="AT164" s="233" t="s">
        <v>128</v>
      </c>
      <c r="AU164" s="233" t="s">
        <v>134</v>
      </c>
      <c r="AY164" s="17" t="s">
        <v>125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7" t="s">
        <v>134</v>
      </c>
      <c r="BK164" s="234">
        <f>ROUND(I164*H164,0)</f>
        <v>0</v>
      </c>
      <c r="BL164" s="17" t="s">
        <v>161</v>
      </c>
      <c r="BM164" s="233" t="s">
        <v>239</v>
      </c>
    </row>
    <row r="165" s="1" customFormat="1" ht="24" customHeight="1">
      <c r="B165" s="38"/>
      <c r="C165" s="223" t="s">
        <v>240</v>
      </c>
      <c r="D165" s="223" t="s">
        <v>128</v>
      </c>
      <c r="E165" s="224" t="s">
        <v>241</v>
      </c>
      <c r="F165" s="225" t="s">
        <v>242</v>
      </c>
      <c r="G165" s="226" t="s">
        <v>211</v>
      </c>
      <c r="H165" s="227">
        <v>62</v>
      </c>
      <c r="I165" s="228"/>
      <c r="J165" s="227">
        <f>ROUND(I165*H165,0)</f>
        <v>0</v>
      </c>
      <c r="K165" s="225" t="s">
        <v>1</v>
      </c>
      <c r="L165" s="43"/>
      <c r="M165" s="229" t="s">
        <v>1</v>
      </c>
      <c r="N165" s="230" t="s">
        <v>40</v>
      </c>
      <c r="O165" s="86"/>
      <c r="P165" s="231">
        <f>O165*H165</f>
        <v>0</v>
      </c>
      <c r="Q165" s="231">
        <v>0.00092000000000000003</v>
      </c>
      <c r="R165" s="231">
        <f>Q165*H165</f>
        <v>0.05704</v>
      </c>
      <c r="S165" s="231">
        <v>0</v>
      </c>
      <c r="T165" s="232">
        <f>S165*H165</f>
        <v>0</v>
      </c>
      <c r="AR165" s="233" t="s">
        <v>161</v>
      </c>
      <c r="AT165" s="233" t="s">
        <v>128</v>
      </c>
      <c r="AU165" s="233" t="s">
        <v>134</v>
      </c>
      <c r="AY165" s="17" t="s">
        <v>125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134</v>
      </c>
      <c r="BK165" s="234">
        <f>ROUND(I165*H165,0)</f>
        <v>0</v>
      </c>
      <c r="BL165" s="17" t="s">
        <v>161</v>
      </c>
      <c r="BM165" s="233" t="s">
        <v>243</v>
      </c>
    </row>
    <row r="166" s="12" customFormat="1">
      <c r="B166" s="235"/>
      <c r="C166" s="236"/>
      <c r="D166" s="237" t="s">
        <v>143</v>
      </c>
      <c r="E166" s="246" t="s">
        <v>1</v>
      </c>
      <c r="F166" s="238" t="s">
        <v>213</v>
      </c>
      <c r="G166" s="236"/>
      <c r="H166" s="239">
        <v>62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143</v>
      </c>
      <c r="AU166" s="245" t="s">
        <v>134</v>
      </c>
      <c r="AV166" s="12" t="s">
        <v>134</v>
      </c>
      <c r="AW166" s="12" t="s">
        <v>31</v>
      </c>
      <c r="AX166" s="12" t="s">
        <v>8</v>
      </c>
      <c r="AY166" s="245" t="s">
        <v>125</v>
      </c>
    </row>
    <row r="167" s="1" customFormat="1" ht="24" customHeight="1">
      <c r="B167" s="38"/>
      <c r="C167" s="223" t="s">
        <v>244</v>
      </c>
      <c r="D167" s="223" t="s">
        <v>128</v>
      </c>
      <c r="E167" s="224" t="s">
        <v>245</v>
      </c>
      <c r="F167" s="225" t="s">
        <v>246</v>
      </c>
      <c r="G167" s="226" t="s">
        <v>211</v>
      </c>
      <c r="H167" s="227">
        <v>90</v>
      </c>
      <c r="I167" s="228"/>
      <c r="J167" s="227">
        <f>ROUND(I167*H167,0)</f>
        <v>0</v>
      </c>
      <c r="K167" s="225" t="s">
        <v>132</v>
      </c>
      <c r="L167" s="43"/>
      <c r="M167" s="229" t="s">
        <v>1</v>
      </c>
      <c r="N167" s="230" t="s">
        <v>40</v>
      </c>
      <c r="O167" s="86"/>
      <c r="P167" s="231">
        <f>O167*H167</f>
        <v>0</v>
      </c>
      <c r="Q167" s="231">
        <v>0.00158</v>
      </c>
      <c r="R167" s="231">
        <f>Q167*H167</f>
        <v>0.14219999999999999</v>
      </c>
      <c r="S167" s="231">
        <v>0</v>
      </c>
      <c r="T167" s="232">
        <f>S167*H167</f>
        <v>0</v>
      </c>
      <c r="AR167" s="233" t="s">
        <v>161</v>
      </c>
      <c r="AT167" s="233" t="s">
        <v>128</v>
      </c>
      <c r="AU167" s="233" t="s">
        <v>134</v>
      </c>
      <c r="AY167" s="17" t="s">
        <v>125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7" t="s">
        <v>134</v>
      </c>
      <c r="BK167" s="234">
        <f>ROUND(I167*H167,0)</f>
        <v>0</v>
      </c>
      <c r="BL167" s="17" t="s">
        <v>161</v>
      </c>
      <c r="BM167" s="233" t="s">
        <v>247</v>
      </c>
    </row>
    <row r="168" s="1" customFormat="1" ht="24" customHeight="1">
      <c r="B168" s="38"/>
      <c r="C168" s="223" t="s">
        <v>248</v>
      </c>
      <c r="D168" s="223" t="s">
        <v>128</v>
      </c>
      <c r="E168" s="224" t="s">
        <v>249</v>
      </c>
      <c r="F168" s="225" t="s">
        <v>250</v>
      </c>
      <c r="G168" s="226" t="s">
        <v>131</v>
      </c>
      <c r="H168" s="227">
        <v>1.6100000000000001</v>
      </c>
      <c r="I168" s="228"/>
      <c r="J168" s="227">
        <f>ROUND(I168*H168,0)</f>
        <v>0</v>
      </c>
      <c r="K168" s="225" t="s">
        <v>132</v>
      </c>
      <c r="L168" s="43"/>
      <c r="M168" s="229" t="s">
        <v>1</v>
      </c>
      <c r="N168" s="230" t="s">
        <v>40</v>
      </c>
      <c r="O168" s="86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161</v>
      </c>
      <c r="AT168" s="233" t="s">
        <v>128</v>
      </c>
      <c r="AU168" s="233" t="s">
        <v>134</v>
      </c>
      <c r="AY168" s="17" t="s">
        <v>125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134</v>
      </c>
      <c r="BK168" s="234">
        <f>ROUND(I168*H168,0)</f>
        <v>0</v>
      </c>
      <c r="BL168" s="17" t="s">
        <v>161</v>
      </c>
      <c r="BM168" s="233" t="s">
        <v>251</v>
      </c>
    </row>
    <row r="169" s="11" customFormat="1" ht="22.8" customHeight="1">
      <c r="B169" s="207"/>
      <c r="C169" s="208"/>
      <c r="D169" s="209" t="s">
        <v>73</v>
      </c>
      <c r="E169" s="221" t="s">
        <v>252</v>
      </c>
      <c r="F169" s="221" t="s">
        <v>253</v>
      </c>
      <c r="G169" s="208"/>
      <c r="H169" s="208"/>
      <c r="I169" s="211"/>
      <c r="J169" s="222">
        <f>BK169</f>
        <v>0</v>
      </c>
      <c r="K169" s="208"/>
      <c r="L169" s="213"/>
      <c r="M169" s="214"/>
      <c r="N169" s="215"/>
      <c r="O169" s="215"/>
      <c r="P169" s="216">
        <f>SUM(P170:P176)</f>
        <v>0</v>
      </c>
      <c r="Q169" s="215"/>
      <c r="R169" s="216">
        <f>SUM(R170:R176)</f>
        <v>0.026796</v>
      </c>
      <c r="S169" s="215"/>
      <c r="T169" s="217">
        <f>SUM(T170:T176)</f>
        <v>26.993210000000001</v>
      </c>
      <c r="AR169" s="218" t="s">
        <v>134</v>
      </c>
      <c r="AT169" s="219" t="s">
        <v>73</v>
      </c>
      <c r="AU169" s="219" t="s">
        <v>8</v>
      </c>
      <c r="AY169" s="218" t="s">
        <v>125</v>
      </c>
      <c r="BK169" s="220">
        <f>SUM(BK170:BK176)</f>
        <v>0</v>
      </c>
    </row>
    <row r="170" s="1" customFormat="1" ht="16.5" customHeight="1">
      <c r="B170" s="38"/>
      <c r="C170" s="223" t="s">
        <v>254</v>
      </c>
      <c r="D170" s="223" t="s">
        <v>128</v>
      </c>
      <c r="E170" s="224" t="s">
        <v>255</v>
      </c>
      <c r="F170" s="225" t="s">
        <v>256</v>
      </c>
      <c r="G170" s="226" t="s">
        <v>166</v>
      </c>
      <c r="H170" s="227">
        <v>359</v>
      </c>
      <c r="I170" s="228"/>
      <c r="J170" s="227">
        <f>ROUND(I170*H170,0)</f>
        <v>0</v>
      </c>
      <c r="K170" s="225" t="s">
        <v>1</v>
      </c>
      <c r="L170" s="43"/>
      <c r="M170" s="229" t="s">
        <v>1</v>
      </c>
      <c r="N170" s="230" t="s">
        <v>40</v>
      </c>
      <c r="O170" s="86"/>
      <c r="P170" s="231">
        <f>O170*H170</f>
        <v>0</v>
      </c>
      <c r="Q170" s="231">
        <v>0</v>
      </c>
      <c r="R170" s="231">
        <f>Q170*H170</f>
        <v>0</v>
      </c>
      <c r="S170" s="231">
        <v>0.075190000000000007</v>
      </c>
      <c r="T170" s="232">
        <f>S170*H170</f>
        <v>26.993210000000001</v>
      </c>
      <c r="AR170" s="233" t="s">
        <v>161</v>
      </c>
      <c r="AT170" s="233" t="s">
        <v>128</v>
      </c>
      <c r="AU170" s="233" t="s">
        <v>134</v>
      </c>
      <c r="AY170" s="17" t="s">
        <v>125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134</v>
      </c>
      <c r="BK170" s="234">
        <f>ROUND(I170*H170,0)</f>
        <v>0</v>
      </c>
      <c r="BL170" s="17" t="s">
        <v>161</v>
      </c>
      <c r="BM170" s="233" t="s">
        <v>257</v>
      </c>
    </row>
    <row r="171" s="12" customFormat="1">
      <c r="B171" s="235"/>
      <c r="C171" s="236"/>
      <c r="D171" s="237" t="s">
        <v>143</v>
      </c>
      <c r="E171" s="246" t="s">
        <v>1</v>
      </c>
      <c r="F171" s="238" t="s">
        <v>195</v>
      </c>
      <c r="G171" s="236"/>
      <c r="H171" s="239">
        <v>359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143</v>
      </c>
      <c r="AU171" s="245" t="s">
        <v>134</v>
      </c>
      <c r="AV171" s="12" t="s">
        <v>134</v>
      </c>
      <c r="AW171" s="12" t="s">
        <v>31</v>
      </c>
      <c r="AX171" s="12" t="s">
        <v>8</v>
      </c>
      <c r="AY171" s="245" t="s">
        <v>125</v>
      </c>
    </row>
    <row r="172" s="1" customFormat="1" ht="24" customHeight="1">
      <c r="B172" s="38"/>
      <c r="C172" s="223" t="s">
        <v>258</v>
      </c>
      <c r="D172" s="223" t="s">
        <v>128</v>
      </c>
      <c r="E172" s="224" t="s">
        <v>259</v>
      </c>
      <c r="F172" s="225" t="s">
        <v>260</v>
      </c>
      <c r="G172" s="226" t="s">
        <v>166</v>
      </c>
      <c r="H172" s="227">
        <v>406</v>
      </c>
      <c r="I172" s="228"/>
      <c r="J172" s="227">
        <f>ROUND(I172*H172,0)</f>
        <v>0</v>
      </c>
      <c r="K172" s="225" t="s">
        <v>132</v>
      </c>
      <c r="L172" s="43"/>
      <c r="M172" s="229" t="s">
        <v>1</v>
      </c>
      <c r="N172" s="230" t="s">
        <v>40</v>
      </c>
      <c r="O172" s="86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AR172" s="233" t="s">
        <v>161</v>
      </c>
      <c r="AT172" s="233" t="s">
        <v>128</v>
      </c>
      <c r="AU172" s="233" t="s">
        <v>134</v>
      </c>
      <c r="AY172" s="17" t="s">
        <v>125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134</v>
      </c>
      <c r="BK172" s="234">
        <f>ROUND(I172*H172,0)</f>
        <v>0</v>
      </c>
      <c r="BL172" s="17" t="s">
        <v>161</v>
      </c>
      <c r="BM172" s="233" t="s">
        <v>261</v>
      </c>
    </row>
    <row r="173" s="12" customFormat="1">
      <c r="B173" s="235"/>
      <c r="C173" s="236"/>
      <c r="D173" s="237" t="s">
        <v>143</v>
      </c>
      <c r="E173" s="246" t="s">
        <v>1</v>
      </c>
      <c r="F173" s="238" t="s">
        <v>185</v>
      </c>
      <c r="G173" s="236"/>
      <c r="H173" s="239">
        <v>406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143</v>
      </c>
      <c r="AU173" s="245" t="s">
        <v>134</v>
      </c>
      <c r="AV173" s="12" t="s">
        <v>134</v>
      </c>
      <c r="AW173" s="12" t="s">
        <v>31</v>
      </c>
      <c r="AX173" s="12" t="s">
        <v>8</v>
      </c>
      <c r="AY173" s="245" t="s">
        <v>125</v>
      </c>
    </row>
    <row r="174" s="1" customFormat="1" ht="16.5" customHeight="1">
      <c r="B174" s="38"/>
      <c r="C174" s="247" t="s">
        <v>262</v>
      </c>
      <c r="D174" s="247" t="s">
        <v>170</v>
      </c>
      <c r="E174" s="248" t="s">
        <v>263</v>
      </c>
      <c r="F174" s="249" t="s">
        <v>264</v>
      </c>
      <c r="G174" s="250" t="s">
        <v>166</v>
      </c>
      <c r="H174" s="251">
        <v>446.60000000000002</v>
      </c>
      <c r="I174" s="252"/>
      <c r="J174" s="251">
        <f>ROUND(I174*H174,0)</f>
        <v>0</v>
      </c>
      <c r="K174" s="249" t="s">
        <v>132</v>
      </c>
      <c r="L174" s="253"/>
      <c r="M174" s="254" t="s">
        <v>1</v>
      </c>
      <c r="N174" s="255" t="s">
        <v>40</v>
      </c>
      <c r="O174" s="86"/>
      <c r="P174" s="231">
        <f>O174*H174</f>
        <v>0</v>
      </c>
      <c r="Q174" s="231">
        <v>6.0000000000000002E-05</v>
      </c>
      <c r="R174" s="231">
        <f>Q174*H174</f>
        <v>0.026796</v>
      </c>
      <c r="S174" s="231">
        <v>0</v>
      </c>
      <c r="T174" s="232">
        <f>S174*H174</f>
        <v>0</v>
      </c>
      <c r="AR174" s="233" t="s">
        <v>173</v>
      </c>
      <c r="AT174" s="233" t="s">
        <v>170</v>
      </c>
      <c r="AU174" s="233" t="s">
        <v>134</v>
      </c>
      <c r="AY174" s="17" t="s">
        <v>125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134</v>
      </c>
      <c r="BK174" s="234">
        <f>ROUND(I174*H174,0)</f>
        <v>0</v>
      </c>
      <c r="BL174" s="17" t="s">
        <v>161</v>
      </c>
      <c r="BM174" s="233" t="s">
        <v>265</v>
      </c>
    </row>
    <row r="175" s="12" customFormat="1">
      <c r="B175" s="235"/>
      <c r="C175" s="236"/>
      <c r="D175" s="237" t="s">
        <v>143</v>
      </c>
      <c r="E175" s="236"/>
      <c r="F175" s="238" t="s">
        <v>266</v>
      </c>
      <c r="G175" s="236"/>
      <c r="H175" s="239">
        <v>446.60000000000002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143</v>
      </c>
      <c r="AU175" s="245" t="s">
        <v>134</v>
      </c>
      <c r="AV175" s="12" t="s">
        <v>134</v>
      </c>
      <c r="AW175" s="12" t="s">
        <v>4</v>
      </c>
      <c r="AX175" s="12" t="s">
        <v>8</v>
      </c>
      <c r="AY175" s="245" t="s">
        <v>125</v>
      </c>
    </row>
    <row r="176" s="1" customFormat="1" ht="24" customHeight="1">
      <c r="B176" s="38"/>
      <c r="C176" s="223" t="s">
        <v>267</v>
      </c>
      <c r="D176" s="223" t="s">
        <v>128</v>
      </c>
      <c r="E176" s="224" t="s">
        <v>268</v>
      </c>
      <c r="F176" s="225" t="s">
        <v>269</v>
      </c>
      <c r="G176" s="226" t="s">
        <v>131</v>
      </c>
      <c r="H176" s="227">
        <v>0.029999999999999999</v>
      </c>
      <c r="I176" s="228"/>
      <c r="J176" s="227">
        <f>ROUND(I176*H176,0)</f>
        <v>0</v>
      </c>
      <c r="K176" s="225" t="s">
        <v>132</v>
      </c>
      <c r="L176" s="43"/>
      <c r="M176" s="229" t="s">
        <v>1</v>
      </c>
      <c r="N176" s="230" t="s">
        <v>40</v>
      </c>
      <c r="O176" s="86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AR176" s="233" t="s">
        <v>161</v>
      </c>
      <c r="AT176" s="233" t="s">
        <v>128</v>
      </c>
      <c r="AU176" s="233" t="s">
        <v>134</v>
      </c>
      <c r="AY176" s="17" t="s">
        <v>125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134</v>
      </c>
      <c r="BK176" s="234">
        <f>ROUND(I176*H176,0)</f>
        <v>0</v>
      </c>
      <c r="BL176" s="17" t="s">
        <v>161</v>
      </c>
      <c r="BM176" s="233" t="s">
        <v>270</v>
      </c>
    </row>
    <row r="177" s="11" customFormat="1" ht="22.8" customHeight="1">
      <c r="B177" s="207"/>
      <c r="C177" s="208"/>
      <c r="D177" s="209" t="s">
        <v>73</v>
      </c>
      <c r="E177" s="221" t="s">
        <v>271</v>
      </c>
      <c r="F177" s="221" t="s">
        <v>272</v>
      </c>
      <c r="G177" s="208"/>
      <c r="H177" s="208"/>
      <c r="I177" s="211"/>
      <c r="J177" s="222">
        <f>BK177</f>
        <v>0</v>
      </c>
      <c r="K177" s="208"/>
      <c r="L177" s="213"/>
      <c r="M177" s="214"/>
      <c r="N177" s="215"/>
      <c r="O177" s="215"/>
      <c r="P177" s="216">
        <f>SUM(P178:P179)</f>
        <v>0</v>
      </c>
      <c r="Q177" s="215"/>
      <c r="R177" s="216">
        <f>SUM(R178:R179)</f>
        <v>0</v>
      </c>
      <c r="S177" s="215"/>
      <c r="T177" s="217">
        <f>SUM(T178:T179)</f>
        <v>0.042000000000000003</v>
      </c>
      <c r="AR177" s="218" t="s">
        <v>134</v>
      </c>
      <c r="AT177" s="219" t="s">
        <v>73</v>
      </c>
      <c r="AU177" s="219" t="s">
        <v>8</v>
      </c>
      <c r="AY177" s="218" t="s">
        <v>125</v>
      </c>
      <c r="BK177" s="220">
        <f>SUM(BK178:BK179)</f>
        <v>0</v>
      </c>
    </row>
    <row r="178" s="1" customFormat="1" ht="24" customHeight="1">
      <c r="B178" s="38"/>
      <c r="C178" s="223" t="s">
        <v>273</v>
      </c>
      <c r="D178" s="223" t="s">
        <v>128</v>
      </c>
      <c r="E178" s="224" t="s">
        <v>274</v>
      </c>
      <c r="F178" s="225" t="s">
        <v>275</v>
      </c>
      <c r="G178" s="226" t="s">
        <v>211</v>
      </c>
      <c r="H178" s="227">
        <v>1.2</v>
      </c>
      <c r="I178" s="228"/>
      <c r="J178" s="227">
        <f>ROUND(I178*H178,0)</f>
        <v>0</v>
      </c>
      <c r="K178" s="225" t="s">
        <v>1</v>
      </c>
      <c r="L178" s="43"/>
      <c r="M178" s="229" t="s">
        <v>1</v>
      </c>
      <c r="N178" s="230" t="s">
        <v>40</v>
      </c>
      <c r="O178" s="86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161</v>
      </c>
      <c r="AT178" s="233" t="s">
        <v>128</v>
      </c>
      <c r="AU178" s="233" t="s">
        <v>134</v>
      </c>
      <c r="AY178" s="17" t="s">
        <v>125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134</v>
      </c>
      <c r="BK178" s="234">
        <f>ROUND(I178*H178,0)</f>
        <v>0</v>
      </c>
      <c r="BL178" s="17" t="s">
        <v>161</v>
      </c>
      <c r="BM178" s="233" t="s">
        <v>276</v>
      </c>
    </row>
    <row r="179" s="1" customFormat="1" ht="16.5" customHeight="1">
      <c r="B179" s="38"/>
      <c r="C179" s="223" t="s">
        <v>277</v>
      </c>
      <c r="D179" s="223" t="s">
        <v>128</v>
      </c>
      <c r="E179" s="224" t="s">
        <v>278</v>
      </c>
      <c r="F179" s="225" t="s">
        <v>279</v>
      </c>
      <c r="G179" s="226" t="s">
        <v>211</v>
      </c>
      <c r="H179" s="227">
        <v>1.2</v>
      </c>
      <c r="I179" s="228"/>
      <c r="J179" s="227">
        <f>ROUND(I179*H179,0)</f>
        <v>0</v>
      </c>
      <c r="K179" s="225" t="s">
        <v>132</v>
      </c>
      <c r="L179" s="43"/>
      <c r="M179" s="256" t="s">
        <v>1</v>
      </c>
      <c r="N179" s="257" t="s">
        <v>40</v>
      </c>
      <c r="O179" s="258"/>
      <c r="P179" s="259">
        <f>O179*H179</f>
        <v>0</v>
      </c>
      <c r="Q179" s="259">
        <v>0</v>
      </c>
      <c r="R179" s="259">
        <f>Q179*H179</f>
        <v>0</v>
      </c>
      <c r="S179" s="259">
        <v>0.035000000000000003</v>
      </c>
      <c r="T179" s="260">
        <f>S179*H179</f>
        <v>0.042000000000000003</v>
      </c>
      <c r="AR179" s="233" t="s">
        <v>161</v>
      </c>
      <c r="AT179" s="233" t="s">
        <v>128</v>
      </c>
      <c r="AU179" s="233" t="s">
        <v>134</v>
      </c>
      <c r="AY179" s="17" t="s">
        <v>125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7" t="s">
        <v>134</v>
      </c>
      <c r="BK179" s="234">
        <f>ROUND(I179*H179,0)</f>
        <v>0</v>
      </c>
      <c r="BL179" s="17" t="s">
        <v>161</v>
      </c>
      <c r="BM179" s="233" t="s">
        <v>280</v>
      </c>
    </row>
    <row r="180" s="1" customFormat="1" ht="6.96" customHeight="1">
      <c r="B180" s="61"/>
      <c r="C180" s="62"/>
      <c r="D180" s="62"/>
      <c r="E180" s="62"/>
      <c r="F180" s="62"/>
      <c r="G180" s="62"/>
      <c r="H180" s="62"/>
      <c r="I180" s="173"/>
      <c r="J180" s="62"/>
      <c r="K180" s="62"/>
      <c r="L180" s="43"/>
    </row>
  </sheetData>
  <sheetProtection sheet="1" autoFilter="0" formatColumns="0" formatRows="0" objects="1" scenarios="1" spinCount="100000" saltValue="78fBf60FrOmXwurkZzqKgdJzrVFrvMyfC69/F16lIk1y1O1R3wpStdi3oG8rrSfC9K27bd+JqDWhizdRbOehNA==" hashValue="VFns2KOdd0HRVmbDSquohphMIs0H+s1hfEu7TVPXrYkgz+LSfhWYG5BU9XRPmJ1vxMeInACzVKFeR/M6w7GHbw==" algorithmName="SHA-512" password="CC35"/>
  <autoFilter ref="C122:K17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</v>
      </c>
    </row>
    <row r="4" ht="24.96" customHeight="1">
      <c r="B4" s="20"/>
      <c r="D4" s="135" t="s">
        <v>95</v>
      </c>
      <c r="L4" s="20"/>
      <c r="M4" s="136" t="s">
        <v>11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Bytový dům Českých bratří 595, Zřízení 8 malometrážních bytových jednotek</v>
      </c>
      <c r="F7" s="137"/>
      <c r="G7" s="137"/>
      <c r="H7" s="137"/>
      <c r="L7" s="20"/>
    </row>
    <row r="8" s="1" customFormat="1" ht="12" customHeight="1">
      <c r="B8" s="43"/>
      <c r="D8" s="137" t="s">
        <v>96</v>
      </c>
      <c r="I8" s="139"/>
      <c r="L8" s="43"/>
    </row>
    <row r="9" s="1" customFormat="1" ht="36.96" customHeight="1">
      <c r="B9" s="43"/>
      <c r="E9" s="140" t="s">
        <v>281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31. 5. 2018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ROUND(J123,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ROUND((SUM(BE123:BE163)),  2)</f>
        <v>0</v>
      </c>
      <c r="I33" s="154">
        <v>0.20999999999999999</v>
      </c>
      <c r="J33" s="153">
        <f>ROUND(((SUM(BE123:BE163))*I33),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ROUND((SUM(BF123:BF163)),  2)</f>
        <v>0</v>
      </c>
      <c r="I34" s="154">
        <v>0.14999999999999999</v>
      </c>
      <c r="J34" s="153">
        <f>ROUND(((SUM(BF123:BF163))*I34),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ROUND((SUM(BG123:BG163)),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ROUND((SUM(BH123:BH163)),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ROUND((SUM(BI123:BI163)),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98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Bytový dům Českých bratří 595, Zřízení 8 malometrážních bytových jednotek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96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SO-02 - Fasáda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 xml:space="preserve"> </v>
      </c>
      <c r="G89" s="39"/>
      <c r="H89" s="39"/>
      <c r="I89" s="142" t="s">
        <v>22</v>
      </c>
      <c r="J89" s="74" t="str">
        <f>IF(J12="","",J12)</f>
        <v>31. 5. 2018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99</v>
      </c>
      <c r="D94" s="179"/>
      <c r="E94" s="179"/>
      <c r="F94" s="179"/>
      <c r="G94" s="179"/>
      <c r="H94" s="179"/>
      <c r="I94" s="180"/>
      <c r="J94" s="181" t="s">
        <v>100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101</v>
      </c>
      <c r="D96" s="39"/>
      <c r="E96" s="39"/>
      <c r="F96" s="39"/>
      <c r="G96" s="39"/>
      <c r="H96" s="39"/>
      <c r="I96" s="139"/>
      <c r="J96" s="105">
        <f>J123</f>
        <v>0</v>
      </c>
      <c r="K96" s="39"/>
      <c r="L96" s="43"/>
      <c r="AU96" s="17" t="s">
        <v>102</v>
      </c>
    </row>
    <row r="97" s="8" customFormat="1" ht="24.96" customHeight="1">
      <c r="B97" s="183"/>
      <c r="C97" s="184"/>
      <c r="D97" s="185" t="s">
        <v>103</v>
      </c>
      <c r="E97" s="186"/>
      <c r="F97" s="186"/>
      <c r="G97" s="186"/>
      <c r="H97" s="186"/>
      <c r="I97" s="187"/>
      <c r="J97" s="188">
        <f>J124</f>
        <v>0</v>
      </c>
      <c r="K97" s="184"/>
      <c r="L97" s="189"/>
    </row>
    <row r="98" s="9" customFormat="1" ht="19.92" customHeight="1">
      <c r="B98" s="190"/>
      <c r="C98" s="191"/>
      <c r="D98" s="192" t="s">
        <v>282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</row>
    <row r="99" s="9" customFormat="1" ht="19.92" customHeight="1">
      <c r="B99" s="190"/>
      <c r="C99" s="191"/>
      <c r="D99" s="192" t="s">
        <v>283</v>
      </c>
      <c r="E99" s="193"/>
      <c r="F99" s="193"/>
      <c r="G99" s="193"/>
      <c r="H99" s="193"/>
      <c r="I99" s="194"/>
      <c r="J99" s="195">
        <f>J135</f>
        <v>0</v>
      </c>
      <c r="K99" s="191"/>
      <c r="L99" s="196"/>
    </row>
    <row r="100" s="9" customFormat="1" ht="19.92" customHeight="1">
      <c r="B100" s="190"/>
      <c r="C100" s="191"/>
      <c r="D100" s="192" t="s">
        <v>104</v>
      </c>
      <c r="E100" s="193"/>
      <c r="F100" s="193"/>
      <c r="G100" s="193"/>
      <c r="H100" s="193"/>
      <c r="I100" s="194"/>
      <c r="J100" s="195">
        <f>J149</f>
        <v>0</v>
      </c>
      <c r="K100" s="191"/>
      <c r="L100" s="196"/>
    </row>
    <row r="101" s="9" customFormat="1" ht="19.92" customHeight="1">
      <c r="B101" s="190"/>
      <c r="C101" s="191"/>
      <c r="D101" s="192" t="s">
        <v>284</v>
      </c>
      <c r="E101" s="193"/>
      <c r="F101" s="193"/>
      <c r="G101" s="193"/>
      <c r="H101" s="193"/>
      <c r="I101" s="194"/>
      <c r="J101" s="195">
        <f>J156</f>
        <v>0</v>
      </c>
      <c r="K101" s="191"/>
      <c r="L101" s="196"/>
    </row>
    <row r="102" s="8" customFormat="1" ht="24.96" customHeight="1">
      <c r="B102" s="183"/>
      <c r="C102" s="184"/>
      <c r="D102" s="185" t="s">
        <v>105</v>
      </c>
      <c r="E102" s="186"/>
      <c r="F102" s="186"/>
      <c r="G102" s="186"/>
      <c r="H102" s="186"/>
      <c r="I102" s="187"/>
      <c r="J102" s="188">
        <f>J158</f>
        <v>0</v>
      </c>
      <c r="K102" s="184"/>
      <c r="L102" s="189"/>
    </row>
    <row r="103" s="9" customFormat="1" ht="19.92" customHeight="1">
      <c r="B103" s="190"/>
      <c r="C103" s="191"/>
      <c r="D103" s="192" t="s">
        <v>107</v>
      </c>
      <c r="E103" s="193"/>
      <c r="F103" s="193"/>
      <c r="G103" s="193"/>
      <c r="H103" s="193"/>
      <c r="I103" s="194"/>
      <c r="J103" s="195">
        <f>J159</f>
        <v>0</v>
      </c>
      <c r="K103" s="191"/>
      <c r="L103" s="196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3"/>
      <c r="J105" s="62"/>
      <c r="K105" s="62"/>
      <c r="L105" s="43"/>
    </row>
    <row r="109" s="1" customFormat="1" ht="6.96" customHeight="1">
      <c r="B109" s="63"/>
      <c r="C109" s="64"/>
      <c r="D109" s="64"/>
      <c r="E109" s="64"/>
      <c r="F109" s="64"/>
      <c r="G109" s="64"/>
      <c r="H109" s="64"/>
      <c r="I109" s="176"/>
      <c r="J109" s="64"/>
      <c r="K109" s="64"/>
      <c r="L109" s="43"/>
    </row>
    <row r="110" s="1" customFormat="1" ht="24.96" customHeight="1">
      <c r="B110" s="38"/>
      <c r="C110" s="23" t="s">
        <v>110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16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177" t="str">
        <f>E7</f>
        <v>Bytový dům Českých bratří 595, Zřízení 8 malometrážních bytových jednotek</v>
      </c>
      <c r="F113" s="32"/>
      <c r="G113" s="32"/>
      <c r="H113" s="32"/>
      <c r="I113" s="139"/>
      <c r="J113" s="39"/>
      <c r="K113" s="39"/>
      <c r="L113" s="43"/>
    </row>
    <row r="114" s="1" customFormat="1" ht="12" customHeight="1">
      <c r="B114" s="38"/>
      <c r="C114" s="32" t="s">
        <v>96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E9</f>
        <v>SO-02 - Fasáda</v>
      </c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2" customHeight="1">
      <c r="B117" s="38"/>
      <c r="C117" s="32" t="s">
        <v>20</v>
      </c>
      <c r="D117" s="39"/>
      <c r="E117" s="39"/>
      <c r="F117" s="27" t="str">
        <f>F12</f>
        <v xml:space="preserve"> </v>
      </c>
      <c r="G117" s="39"/>
      <c r="H117" s="39"/>
      <c r="I117" s="142" t="s">
        <v>22</v>
      </c>
      <c r="J117" s="74" t="str">
        <f>IF(J12="","",J12)</f>
        <v>31. 5. 2018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5.15" customHeight="1">
      <c r="B119" s="38"/>
      <c r="C119" s="32" t="s">
        <v>24</v>
      </c>
      <c r="D119" s="39"/>
      <c r="E119" s="39"/>
      <c r="F119" s="27" t="str">
        <f>E15</f>
        <v xml:space="preserve"> </v>
      </c>
      <c r="G119" s="39"/>
      <c r="H119" s="39"/>
      <c r="I119" s="142" t="s">
        <v>30</v>
      </c>
      <c r="J119" s="36" t="str">
        <f>E21</f>
        <v xml:space="preserve"> </v>
      </c>
      <c r="K119" s="39"/>
      <c r="L119" s="43"/>
    </row>
    <row r="120" s="1" customFormat="1" ht="15.15" customHeight="1">
      <c r="B120" s="38"/>
      <c r="C120" s="32" t="s">
        <v>28</v>
      </c>
      <c r="D120" s="39"/>
      <c r="E120" s="39"/>
      <c r="F120" s="27" t="str">
        <f>IF(E18="","",E18)</f>
        <v>Vyplň údaj</v>
      </c>
      <c r="G120" s="39"/>
      <c r="H120" s="39"/>
      <c r="I120" s="142" t="s">
        <v>32</v>
      </c>
      <c r="J120" s="36" t="str">
        <f>E24</f>
        <v xml:space="preserve"> 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0" customFormat="1" ht="29.28" customHeight="1">
      <c r="B122" s="197"/>
      <c r="C122" s="198" t="s">
        <v>111</v>
      </c>
      <c r="D122" s="199" t="s">
        <v>59</v>
      </c>
      <c r="E122" s="199" t="s">
        <v>55</v>
      </c>
      <c r="F122" s="199" t="s">
        <v>56</v>
      </c>
      <c r="G122" s="199" t="s">
        <v>112</v>
      </c>
      <c r="H122" s="199" t="s">
        <v>113</v>
      </c>
      <c r="I122" s="200" t="s">
        <v>114</v>
      </c>
      <c r="J122" s="199" t="s">
        <v>100</v>
      </c>
      <c r="K122" s="201" t="s">
        <v>115</v>
      </c>
      <c r="L122" s="202"/>
      <c r="M122" s="95" t="s">
        <v>1</v>
      </c>
      <c r="N122" s="96" t="s">
        <v>38</v>
      </c>
      <c r="O122" s="96" t="s">
        <v>116</v>
      </c>
      <c r="P122" s="96" t="s">
        <v>117</v>
      </c>
      <c r="Q122" s="96" t="s">
        <v>118</v>
      </c>
      <c r="R122" s="96" t="s">
        <v>119</v>
      </c>
      <c r="S122" s="96" t="s">
        <v>120</v>
      </c>
      <c r="T122" s="97" t="s">
        <v>121</v>
      </c>
    </row>
    <row r="123" s="1" customFormat="1" ht="22.8" customHeight="1">
      <c r="B123" s="38"/>
      <c r="C123" s="102" t="s">
        <v>122</v>
      </c>
      <c r="D123" s="39"/>
      <c r="E123" s="39"/>
      <c r="F123" s="39"/>
      <c r="G123" s="39"/>
      <c r="H123" s="39"/>
      <c r="I123" s="139"/>
      <c r="J123" s="203">
        <f>BK123</f>
        <v>0</v>
      </c>
      <c r="K123" s="39"/>
      <c r="L123" s="43"/>
      <c r="M123" s="98"/>
      <c r="N123" s="99"/>
      <c r="O123" s="99"/>
      <c r="P123" s="204">
        <f>P124+P158</f>
        <v>0</v>
      </c>
      <c r="Q123" s="99"/>
      <c r="R123" s="204">
        <f>R124+R158</f>
        <v>19.853510300000003</v>
      </c>
      <c r="S123" s="99"/>
      <c r="T123" s="205">
        <f>T124+T158</f>
        <v>26.677461900000001</v>
      </c>
      <c r="AT123" s="17" t="s">
        <v>73</v>
      </c>
      <c r="AU123" s="17" t="s">
        <v>102</v>
      </c>
      <c r="BK123" s="206">
        <f>BK124+BK158</f>
        <v>0</v>
      </c>
    </row>
    <row r="124" s="11" customFormat="1" ht="25.92" customHeight="1">
      <c r="B124" s="207"/>
      <c r="C124" s="208"/>
      <c r="D124" s="209" t="s">
        <v>73</v>
      </c>
      <c r="E124" s="210" t="s">
        <v>123</v>
      </c>
      <c r="F124" s="210" t="s">
        <v>124</v>
      </c>
      <c r="G124" s="208"/>
      <c r="H124" s="208"/>
      <c r="I124" s="211"/>
      <c r="J124" s="212">
        <f>BK124</f>
        <v>0</v>
      </c>
      <c r="K124" s="208"/>
      <c r="L124" s="213"/>
      <c r="M124" s="214"/>
      <c r="N124" s="215"/>
      <c r="O124" s="215"/>
      <c r="P124" s="216">
        <f>P125+P135+P149+P156</f>
        <v>0</v>
      </c>
      <c r="Q124" s="215"/>
      <c r="R124" s="216">
        <f>R125+R135+R149+R156</f>
        <v>19.811190000000003</v>
      </c>
      <c r="S124" s="215"/>
      <c r="T124" s="217">
        <f>T125+T135+T149+T156</f>
        <v>26.588000000000001</v>
      </c>
      <c r="AR124" s="218" t="s">
        <v>8</v>
      </c>
      <c r="AT124" s="219" t="s">
        <v>73</v>
      </c>
      <c r="AU124" s="219" t="s">
        <v>74</v>
      </c>
      <c r="AY124" s="218" t="s">
        <v>125</v>
      </c>
      <c r="BK124" s="220">
        <f>BK125+BK135+BK149+BK156</f>
        <v>0</v>
      </c>
    </row>
    <row r="125" s="11" customFormat="1" ht="22.8" customHeight="1">
      <c r="B125" s="207"/>
      <c r="C125" s="208"/>
      <c r="D125" s="209" t="s">
        <v>73</v>
      </c>
      <c r="E125" s="221" t="s">
        <v>157</v>
      </c>
      <c r="F125" s="221" t="s">
        <v>285</v>
      </c>
      <c r="G125" s="208"/>
      <c r="H125" s="208"/>
      <c r="I125" s="211"/>
      <c r="J125" s="222">
        <f>BK125</f>
        <v>0</v>
      </c>
      <c r="K125" s="208"/>
      <c r="L125" s="213"/>
      <c r="M125" s="214"/>
      <c r="N125" s="215"/>
      <c r="O125" s="215"/>
      <c r="P125" s="216">
        <f>SUM(P126:P134)</f>
        <v>0</v>
      </c>
      <c r="Q125" s="215"/>
      <c r="R125" s="216">
        <f>SUM(R126:R134)</f>
        <v>19.806990000000003</v>
      </c>
      <c r="S125" s="215"/>
      <c r="T125" s="217">
        <f>SUM(T126:T134)</f>
        <v>0</v>
      </c>
      <c r="AR125" s="218" t="s">
        <v>8</v>
      </c>
      <c r="AT125" s="219" t="s">
        <v>73</v>
      </c>
      <c r="AU125" s="219" t="s">
        <v>8</v>
      </c>
      <c r="AY125" s="218" t="s">
        <v>125</v>
      </c>
      <c r="BK125" s="220">
        <f>SUM(BK126:BK134)</f>
        <v>0</v>
      </c>
    </row>
    <row r="126" s="1" customFormat="1" ht="24" customHeight="1">
      <c r="B126" s="38"/>
      <c r="C126" s="223" t="s">
        <v>8</v>
      </c>
      <c r="D126" s="223" t="s">
        <v>128</v>
      </c>
      <c r="E126" s="224" t="s">
        <v>286</v>
      </c>
      <c r="F126" s="225" t="s">
        <v>287</v>
      </c>
      <c r="G126" s="226" t="s">
        <v>166</v>
      </c>
      <c r="H126" s="227">
        <v>578</v>
      </c>
      <c r="I126" s="228"/>
      <c r="J126" s="227">
        <f>ROUND(I126*H126,0)</f>
        <v>0</v>
      </c>
      <c r="K126" s="225" t="s">
        <v>1</v>
      </c>
      <c r="L126" s="43"/>
      <c r="M126" s="229" t="s">
        <v>1</v>
      </c>
      <c r="N126" s="230" t="s">
        <v>40</v>
      </c>
      <c r="O126" s="86"/>
      <c r="P126" s="231">
        <f>O126*H126</f>
        <v>0</v>
      </c>
      <c r="Q126" s="231">
        <v>0.030380000000000001</v>
      </c>
      <c r="R126" s="231">
        <f>Q126*H126</f>
        <v>17.559640000000002</v>
      </c>
      <c r="S126" s="231">
        <v>0</v>
      </c>
      <c r="T126" s="232">
        <f>S126*H126</f>
        <v>0</v>
      </c>
      <c r="AR126" s="233" t="s">
        <v>133</v>
      </c>
      <c r="AT126" s="233" t="s">
        <v>128</v>
      </c>
      <c r="AU126" s="233" t="s">
        <v>134</v>
      </c>
      <c r="AY126" s="17" t="s">
        <v>125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134</v>
      </c>
      <c r="BK126" s="234">
        <f>ROUND(I126*H126,0)</f>
        <v>0</v>
      </c>
      <c r="BL126" s="17" t="s">
        <v>133</v>
      </c>
      <c r="BM126" s="233" t="s">
        <v>288</v>
      </c>
    </row>
    <row r="127" s="12" customFormat="1">
      <c r="B127" s="235"/>
      <c r="C127" s="236"/>
      <c r="D127" s="237" t="s">
        <v>143</v>
      </c>
      <c r="E127" s="246" t="s">
        <v>1</v>
      </c>
      <c r="F127" s="238" t="s">
        <v>289</v>
      </c>
      <c r="G127" s="236"/>
      <c r="H127" s="239">
        <v>129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143</v>
      </c>
      <c r="AU127" s="245" t="s">
        <v>134</v>
      </c>
      <c r="AV127" s="12" t="s">
        <v>134</v>
      </c>
      <c r="AW127" s="12" t="s">
        <v>31</v>
      </c>
      <c r="AX127" s="12" t="s">
        <v>74</v>
      </c>
      <c r="AY127" s="245" t="s">
        <v>125</v>
      </c>
    </row>
    <row r="128" s="12" customFormat="1">
      <c r="B128" s="235"/>
      <c r="C128" s="236"/>
      <c r="D128" s="237" t="s">
        <v>143</v>
      </c>
      <c r="E128" s="246" t="s">
        <v>1</v>
      </c>
      <c r="F128" s="238" t="s">
        <v>290</v>
      </c>
      <c r="G128" s="236"/>
      <c r="H128" s="239">
        <v>162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143</v>
      </c>
      <c r="AU128" s="245" t="s">
        <v>134</v>
      </c>
      <c r="AV128" s="12" t="s">
        <v>134</v>
      </c>
      <c r="AW128" s="12" t="s">
        <v>31</v>
      </c>
      <c r="AX128" s="12" t="s">
        <v>74</v>
      </c>
      <c r="AY128" s="245" t="s">
        <v>125</v>
      </c>
    </row>
    <row r="129" s="12" customFormat="1">
      <c r="B129" s="235"/>
      <c r="C129" s="236"/>
      <c r="D129" s="237" t="s">
        <v>143</v>
      </c>
      <c r="E129" s="246" t="s">
        <v>1</v>
      </c>
      <c r="F129" s="238" t="s">
        <v>291</v>
      </c>
      <c r="G129" s="236"/>
      <c r="H129" s="239">
        <v>149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143</v>
      </c>
      <c r="AU129" s="245" t="s">
        <v>134</v>
      </c>
      <c r="AV129" s="12" t="s">
        <v>134</v>
      </c>
      <c r="AW129" s="12" t="s">
        <v>31</v>
      </c>
      <c r="AX129" s="12" t="s">
        <v>74</v>
      </c>
      <c r="AY129" s="245" t="s">
        <v>125</v>
      </c>
    </row>
    <row r="130" s="12" customFormat="1">
      <c r="B130" s="235"/>
      <c r="C130" s="236"/>
      <c r="D130" s="237" t="s">
        <v>143</v>
      </c>
      <c r="E130" s="246" t="s">
        <v>1</v>
      </c>
      <c r="F130" s="238" t="s">
        <v>292</v>
      </c>
      <c r="G130" s="236"/>
      <c r="H130" s="239">
        <v>138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143</v>
      </c>
      <c r="AU130" s="245" t="s">
        <v>134</v>
      </c>
      <c r="AV130" s="12" t="s">
        <v>134</v>
      </c>
      <c r="AW130" s="12" t="s">
        <v>31</v>
      </c>
      <c r="AX130" s="12" t="s">
        <v>74</v>
      </c>
      <c r="AY130" s="245" t="s">
        <v>125</v>
      </c>
    </row>
    <row r="131" s="13" customFormat="1">
      <c r="B131" s="261"/>
      <c r="C131" s="262"/>
      <c r="D131" s="237" t="s">
        <v>143</v>
      </c>
      <c r="E131" s="263" t="s">
        <v>1</v>
      </c>
      <c r="F131" s="264" t="s">
        <v>293</v>
      </c>
      <c r="G131" s="262"/>
      <c r="H131" s="265">
        <v>578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AT131" s="271" t="s">
        <v>143</v>
      </c>
      <c r="AU131" s="271" t="s">
        <v>134</v>
      </c>
      <c r="AV131" s="13" t="s">
        <v>133</v>
      </c>
      <c r="AW131" s="13" t="s">
        <v>31</v>
      </c>
      <c r="AX131" s="13" t="s">
        <v>8</v>
      </c>
      <c r="AY131" s="271" t="s">
        <v>125</v>
      </c>
    </row>
    <row r="132" s="1" customFormat="1" ht="24" customHeight="1">
      <c r="B132" s="38"/>
      <c r="C132" s="223" t="s">
        <v>134</v>
      </c>
      <c r="D132" s="223" t="s">
        <v>128</v>
      </c>
      <c r="E132" s="224" t="s">
        <v>294</v>
      </c>
      <c r="F132" s="225" t="s">
        <v>295</v>
      </c>
      <c r="G132" s="226" t="s">
        <v>166</v>
      </c>
      <c r="H132" s="227">
        <v>578</v>
      </c>
      <c r="I132" s="228"/>
      <c r="J132" s="227">
        <f>ROUND(I132*H132,0)</f>
        <v>0</v>
      </c>
      <c r="K132" s="225" t="s">
        <v>132</v>
      </c>
      <c r="L132" s="43"/>
      <c r="M132" s="229" t="s">
        <v>1</v>
      </c>
      <c r="N132" s="230" t="s">
        <v>40</v>
      </c>
      <c r="O132" s="86"/>
      <c r="P132" s="231">
        <f>O132*H132</f>
        <v>0</v>
      </c>
      <c r="Q132" s="231">
        <v>0.0026800000000000001</v>
      </c>
      <c r="R132" s="231">
        <f>Q132*H132</f>
        <v>1.54904</v>
      </c>
      <c r="S132" s="231">
        <v>0</v>
      </c>
      <c r="T132" s="232">
        <f>S132*H132</f>
        <v>0</v>
      </c>
      <c r="AR132" s="233" t="s">
        <v>133</v>
      </c>
      <c r="AT132" s="233" t="s">
        <v>128</v>
      </c>
      <c r="AU132" s="233" t="s">
        <v>134</v>
      </c>
      <c r="AY132" s="17" t="s">
        <v>125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134</v>
      </c>
      <c r="BK132" s="234">
        <f>ROUND(I132*H132,0)</f>
        <v>0</v>
      </c>
      <c r="BL132" s="17" t="s">
        <v>133</v>
      </c>
      <c r="BM132" s="233" t="s">
        <v>296</v>
      </c>
    </row>
    <row r="133" s="1" customFormat="1" ht="16.5" customHeight="1">
      <c r="B133" s="38"/>
      <c r="C133" s="223" t="s">
        <v>139</v>
      </c>
      <c r="D133" s="223" t="s">
        <v>128</v>
      </c>
      <c r="E133" s="224" t="s">
        <v>297</v>
      </c>
      <c r="F133" s="225" t="s">
        <v>298</v>
      </c>
      <c r="G133" s="226" t="s">
        <v>211</v>
      </c>
      <c r="H133" s="227">
        <v>77.590000000000003</v>
      </c>
      <c r="I133" s="228"/>
      <c r="J133" s="227">
        <f>ROUND(I133*H133,0)</f>
        <v>0</v>
      </c>
      <c r="K133" s="225" t="s">
        <v>1</v>
      </c>
      <c r="L133" s="43"/>
      <c r="M133" s="229" t="s">
        <v>1</v>
      </c>
      <c r="N133" s="230" t="s">
        <v>40</v>
      </c>
      <c r="O133" s="86"/>
      <c r="P133" s="231">
        <f>O133*H133</f>
        <v>0</v>
      </c>
      <c r="Q133" s="231">
        <v>0.0089999999999999993</v>
      </c>
      <c r="R133" s="231">
        <f>Q133*H133</f>
        <v>0.69830999999999999</v>
      </c>
      <c r="S133" s="231">
        <v>0</v>
      </c>
      <c r="T133" s="232">
        <f>S133*H133</f>
        <v>0</v>
      </c>
      <c r="AR133" s="233" t="s">
        <v>133</v>
      </c>
      <c r="AT133" s="233" t="s">
        <v>128</v>
      </c>
      <c r="AU133" s="233" t="s">
        <v>134</v>
      </c>
      <c r="AY133" s="17" t="s">
        <v>125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134</v>
      </c>
      <c r="BK133" s="234">
        <f>ROUND(I133*H133,0)</f>
        <v>0</v>
      </c>
      <c r="BL133" s="17" t="s">
        <v>133</v>
      </c>
      <c r="BM133" s="233" t="s">
        <v>299</v>
      </c>
    </row>
    <row r="134" s="12" customFormat="1">
      <c r="B134" s="235"/>
      <c r="C134" s="236"/>
      <c r="D134" s="237" t="s">
        <v>143</v>
      </c>
      <c r="E134" s="246" t="s">
        <v>1</v>
      </c>
      <c r="F134" s="238" t="s">
        <v>300</v>
      </c>
      <c r="G134" s="236"/>
      <c r="H134" s="239">
        <v>77.590000000000003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143</v>
      </c>
      <c r="AU134" s="245" t="s">
        <v>134</v>
      </c>
      <c r="AV134" s="12" t="s">
        <v>134</v>
      </c>
      <c r="AW134" s="12" t="s">
        <v>31</v>
      </c>
      <c r="AX134" s="12" t="s">
        <v>8</v>
      </c>
      <c r="AY134" s="245" t="s">
        <v>125</v>
      </c>
    </row>
    <row r="135" s="11" customFormat="1" ht="22.8" customHeight="1">
      <c r="B135" s="207"/>
      <c r="C135" s="208"/>
      <c r="D135" s="209" t="s">
        <v>73</v>
      </c>
      <c r="E135" s="221" t="s">
        <v>176</v>
      </c>
      <c r="F135" s="221" t="s">
        <v>301</v>
      </c>
      <c r="G135" s="208"/>
      <c r="H135" s="208"/>
      <c r="I135" s="211"/>
      <c r="J135" s="222">
        <f>BK135</f>
        <v>0</v>
      </c>
      <c r="K135" s="208"/>
      <c r="L135" s="213"/>
      <c r="M135" s="214"/>
      <c r="N135" s="215"/>
      <c r="O135" s="215"/>
      <c r="P135" s="216">
        <f>SUM(P136:P148)</f>
        <v>0</v>
      </c>
      <c r="Q135" s="215"/>
      <c r="R135" s="216">
        <f>SUM(R136:R148)</f>
        <v>0.0041999999999999997</v>
      </c>
      <c r="S135" s="215"/>
      <c r="T135" s="217">
        <f>SUM(T136:T148)</f>
        <v>26.588000000000001</v>
      </c>
      <c r="AR135" s="218" t="s">
        <v>8</v>
      </c>
      <c r="AT135" s="219" t="s">
        <v>73</v>
      </c>
      <c r="AU135" s="219" t="s">
        <v>8</v>
      </c>
      <c r="AY135" s="218" t="s">
        <v>125</v>
      </c>
      <c r="BK135" s="220">
        <f>SUM(BK136:BK148)</f>
        <v>0</v>
      </c>
    </row>
    <row r="136" s="1" customFormat="1" ht="24" customHeight="1">
      <c r="B136" s="38"/>
      <c r="C136" s="223" t="s">
        <v>133</v>
      </c>
      <c r="D136" s="223" t="s">
        <v>128</v>
      </c>
      <c r="E136" s="224" t="s">
        <v>302</v>
      </c>
      <c r="F136" s="225" t="s">
        <v>303</v>
      </c>
      <c r="G136" s="226" t="s">
        <v>166</v>
      </c>
      <c r="H136" s="227">
        <v>910</v>
      </c>
      <c r="I136" s="228"/>
      <c r="J136" s="227">
        <f>ROUND(I136*H136,0)</f>
        <v>0</v>
      </c>
      <c r="K136" s="225" t="s">
        <v>132</v>
      </c>
      <c r="L136" s="43"/>
      <c r="M136" s="229" t="s">
        <v>1</v>
      </c>
      <c r="N136" s="230" t="s">
        <v>40</v>
      </c>
      <c r="O136" s="86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133</v>
      </c>
      <c r="AT136" s="233" t="s">
        <v>128</v>
      </c>
      <c r="AU136" s="233" t="s">
        <v>134</v>
      </c>
      <c r="AY136" s="17" t="s">
        <v>125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134</v>
      </c>
      <c r="BK136" s="234">
        <f>ROUND(I136*H136,0)</f>
        <v>0</v>
      </c>
      <c r="BL136" s="17" t="s">
        <v>133</v>
      </c>
      <c r="BM136" s="233" t="s">
        <v>304</v>
      </c>
    </row>
    <row r="137" s="12" customFormat="1">
      <c r="B137" s="235"/>
      <c r="C137" s="236"/>
      <c r="D137" s="237" t="s">
        <v>143</v>
      </c>
      <c r="E137" s="246" t="s">
        <v>1</v>
      </c>
      <c r="F137" s="238" t="s">
        <v>305</v>
      </c>
      <c r="G137" s="236"/>
      <c r="H137" s="239">
        <v>910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143</v>
      </c>
      <c r="AU137" s="245" t="s">
        <v>134</v>
      </c>
      <c r="AV137" s="12" t="s">
        <v>134</v>
      </c>
      <c r="AW137" s="12" t="s">
        <v>31</v>
      </c>
      <c r="AX137" s="12" t="s">
        <v>8</v>
      </c>
      <c r="AY137" s="245" t="s">
        <v>125</v>
      </c>
    </row>
    <row r="138" s="1" customFormat="1" ht="24" customHeight="1">
      <c r="B138" s="38"/>
      <c r="C138" s="223" t="s">
        <v>148</v>
      </c>
      <c r="D138" s="223" t="s">
        <v>128</v>
      </c>
      <c r="E138" s="224" t="s">
        <v>306</v>
      </c>
      <c r="F138" s="225" t="s">
        <v>307</v>
      </c>
      <c r="G138" s="226" t="s">
        <v>166</v>
      </c>
      <c r="H138" s="227">
        <v>81900</v>
      </c>
      <c r="I138" s="228"/>
      <c r="J138" s="227">
        <f>ROUND(I138*H138,0)</f>
        <v>0</v>
      </c>
      <c r="K138" s="225" t="s">
        <v>132</v>
      </c>
      <c r="L138" s="43"/>
      <c r="M138" s="229" t="s">
        <v>1</v>
      </c>
      <c r="N138" s="230" t="s">
        <v>40</v>
      </c>
      <c r="O138" s="86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133</v>
      </c>
      <c r="AT138" s="233" t="s">
        <v>128</v>
      </c>
      <c r="AU138" s="233" t="s">
        <v>134</v>
      </c>
      <c r="AY138" s="17" t="s">
        <v>125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134</v>
      </c>
      <c r="BK138" s="234">
        <f>ROUND(I138*H138,0)</f>
        <v>0</v>
      </c>
      <c r="BL138" s="17" t="s">
        <v>133</v>
      </c>
      <c r="BM138" s="233" t="s">
        <v>308</v>
      </c>
    </row>
    <row r="139" s="12" customFormat="1">
      <c r="B139" s="235"/>
      <c r="C139" s="236"/>
      <c r="D139" s="237" t="s">
        <v>143</v>
      </c>
      <c r="E139" s="236"/>
      <c r="F139" s="238" t="s">
        <v>309</v>
      </c>
      <c r="G139" s="236"/>
      <c r="H139" s="239">
        <v>81900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143</v>
      </c>
      <c r="AU139" s="245" t="s">
        <v>134</v>
      </c>
      <c r="AV139" s="12" t="s">
        <v>134</v>
      </c>
      <c r="AW139" s="12" t="s">
        <v>4</v>
      </c>
      <c r="AX139" s="12" t="s">
        <v>8</v>
      </c>
      <c r="AY139" s="245" t="s">
        <v>125</v>
      </c>
    </row>
    <row r="140" s="1" customFormat="1" ht="24" customHeight="1">
      <c r="B140" s="38"/>
      <c r="C140" s="223" t="s">
        <v>157</v>
      </c>
      <c r="D140" s="223" t="s">
        <v>128</v>
      </c>
      <c r="E140" s="224" t="s">
        <v>310</v>
      </c>
      <c r="F140" s="225" t="s">
        <v>311</v>
      </c>
      <c r="G140" s="226" t="s">
        <v>166</v>
      </c>
      <c r="H140" s="227">
        <v>910</v>
      </c>
      <c r="I140" s="228"/>
      <c r="J140" s="227">
        <f>ROUND(I140*H140,0)</f>
        <v>0</v>
      </c>
      <c r="K140" s="225" t="s">
        <v>132</v>
      </c>
      <c r="L140" s="43"/>
      <c r="M140" s="229" t="s">
        <v>1</v>
      </c>
      <c r="N140" s="230" t="s">
        <v>40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133</v>
      </c>
      <c r="AT140" s="233" t="s">
        <v>128</v>
      </c>
      <c r="AU140" s="233" t="s">
        <v>134</v>
      </c>
      <c r="AY140" s="17" t="s">
        <v>125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134</v>
      </c>
      <c r="BK140" s="234">
        <f>ROUND(I140*H140,0)</f>
        <v>0</v>
      </c>
      <c r="BL140" s="17" t="s">
        <v>133</v>
      </c>
      <c r="BM140" s="233" t="s">
        <v>312</v>
      </c>
    </row>
    <row r="141" s="1" customFormat="1" ht="24" customHeight="1">
      <c r="B141" s="38"/>
      <c r="C141" s="223" t="s">
        <v>163</v>
      </c>
      <c r="D141" s="223" t="s">
        <v>128</v>
      </c>
      <c r="E141" s="224" t="s">
        <v>313</v>
      </c>
      <c r="F141" s="225" t="s">
        <v>314</v>
      </c>
      <c r="G141" s="226" t="s">
        <v>166</v>
      </c>
      <c r="H141" s="227">
        <v>70</v>
      </c>
      <c r="I141" s="228"/>
      <c r="J141" s="227">
        <f>ROUND(I141*H141,0)</f>
        <v>0</v>
      </c>
      <c r="K141" s="225" t="s">
        <v>1</v>
      </c>
      <c r="L141" s="43"/>
      <c r="M141" s="229" t="s">
        <v>1</v>
      </c>
      <c r="N141" s="230" t="s">
        <v>40</v>
      </c>
      <c r="O141" s="86"/>
      <c r="P141" s="231">
        <f>O141*H141</f>
        <v>0</v>
      </c>
      <c r="Q141" s="231">
        <v>6.0000000000000002E-05</v>
      </c>
      <c r="R141" s="231">
        <f>Q141*H141</f>
        <v>0.0041999999999999997</v>
      </c>
      <c r="S141" s="231">
        <v>0</v>
      </c>
      <c r="T141" s="232">
        <f>S141*H141</f>
        <v>0</v>
      </c>
      <c r="AR141" s="233" t="s">
        <v>133</v>
      </c>
      <c r="AT141" s="233" t="s">
        <v>128</v>
      </c>
      <c r="AU141" s="233" t="s">
        <v>134</v>
      </c>
      <c r="AY141" s="17" t="s">
        <v>125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134</v>
      </c>
      <c r="BK141" s="234">
        <f>ROUND(I141*H141,0)</f>
        <v>0</v>
      </c>
      <c r="BL141" s="17" t="s">
        <v>133</v>
      </c>
      <c r="BM141" s="233" t="s">
        <v>315</v>
      </c>
    </row>
    <row r="142" s="12" customFormat="1">
      <c r="B142" s="235"/>
      <c r="C142" s="236"/>
      <c r="D142" s="237" t="s">
        <v>143</v>
      </c>
      <c r="E142" s="246" t="s">
        <v>1</v>
      </c>
      <c r="F142" s="238" t="s">
        <v>316</v>
      </c>
      <c r="G142" s="236"/>
      <c r="H142" s="239">
        <v>70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143</v>
      </c>
      <c r="AU142" s="245" t="s">
        <v>134</v>
      </c>
      <c r="AV142" s="12" t="s">
        <v>134</v>
      </c>
      <c r="AW142" s="12" t="s">
        <v>31</v>
      </c>
      <c r="AX142" s="12" t="s">
        <v>8</v>
      </c>
      <c r="AY142" s="245" t="s">
        <v>125</v>
      </c>
    </row>
    <row r="143" s="1" customFormat="1" ht="24" customHeight="1">
      <c r="B143" s="38"/>
      <c r="C143" s="223" t="s">
        <v>169</v>
      </c>
      <c r="D143" s="223" t="s">
        <v>128</v>
      </c>
      <c r="E143" s="224" t="s">
        <v>317</v>
      </c>
      <c r="F143" s="225" t="s">
        <v>318</v>
      </c>
      <c r="G143" s="226" t="s">
        <v>166</v>
      </c>
      <c r="H143" s="227">
        <v>578</v>
      </c>
      <c r="I143" s="228"/>
      <c r="J143" s="227">
        <f>ROUND(I143*H143,0)</f>
        <v>0</v>
      </c>
      <c r="K143" s="225" t="s">
        <v>1</v>
      </c>
      <c r="L143" s="43"/>
      <c r="M143" s="229" t="s">
        <v>1</v>
      </c>
      <c r="N143" s="230" t="s">
        <v>40</v>
      </c>
      <c r="O143" s="86"/>
      <c r="P143" s="231">
        <f>O143*H143</f>
        <v>0</v>
      </c>
      <c r="Q143" s="231">
        <v>0</v>
      </c>
      <c r="R143" s="231">
        <f>Q143*H143</f>
        <v>0</v>
      </c>
      <c r="S143" s="231">
        <v>0.045999999999999999</v>
      </c>
      <c r="T143" s="232">
        <f>S143*H143</f>
        <v>26.588000000000001</v>
      </c>
      <c r="AR143" s="233" t="s">
        <v>133</v>
      </c>
      <c r="AT143" s="233" t="s">
        <v>128</v>
      </c>
      <c r="AU143" s="233" t="s">
        <v>134</v>
      </c>
      <c r="AY143" s="17" t="s">
        <v>125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7" t="s">
        <v>134</v>
      </c>
      <c r="BK143" s="234">
        <f>ROUND(I143*H143,0)</f>
        <v>0</v>
      </c>
      <c r="BL143" s="17" t="s">
        <v>133</v>
      </c>
      <c r="BM143" s="233" t="s">
        <v>319</v>
      </c>
    </row>
    <row r="144" s="12" customFormat="1">
      <c r="B144" s="235"/>
      <c r="C144" s="236"/>
      <c r="D144" s="237" t="s">
        <v>143</v>
      </c>
      <c r="E144" s="246" t="s">
        <v>1</v>
      </c>
      <c r="F144" s="238" t="s">
        <v>289</v>
      </c>
      <c r="G144" s="236"/>
      <c r="H144" s="239">
        <v>129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143</v>
      </c>
      <c r="AU144" s="245" t="s">
        <v>134</v>
      </c>
      <c r="AV144" s="12" t="s">
        <v>134</v>
      </c>
      <c r="AW144" s="12" t="s">
        <v>31</v>
      </c>
      <c r="AX144" s="12" t="s">
        <v>74</v>
      </c>
      <c r="AY144" s="245" t="s">
        <v>125</v>
      </c>
    </row>
    <row r="145" s="12" customFormat="1">
      <c r="B145" s="235"/>
      <c r="C145" s="236"/>
      <c r="D145" s="237" t="s">
        <v>143</v>
      </c>
      <c r="E145" s="246" t="s">
        <v>1</v>
      </c>
      <c r="F145" s="238" t="s">
        <v>290</v>
      </c>
      <c r="G145" s="236"/>
      <c r="H145" s="239">
        <v>162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143</v>
      </c>
      <c r="AU145" s="245" t="s">
        <v>134</v>
      </c>
      <c r="AV145" s="12" t="s">
        <v>134</v>
      </c>
      <c r="AW145" s="12" t="s">
        <v>31</v>
      </c>
      <c r="AX145" s="12" t="s">
        <v>74</v>
      </c>
      <c r="AY145" s="245" t="s">
        <v>125</v>
      </c>
    </row>
    <row r="146" s="12" customFormat="1">
      <c r="B146" s="235"/>
      <c r="C146" s="236"/>
      <c r="D146" s="237" t="s">
        <v>143</v>
      </c>
      <c r="E146" s="246" t="s">
        <v>1</v>
      </c>
      <c r="F146" s="238" t="s">
        <v>291</v>
      </c>
      <c r="G146" s="236"/>
      <c r="H146" s="239">
        <v>149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143</v>
      </c>
      <c r="AU146" s="245" t="s">
        <v>134</v>
      </c>
      <c r="AV146" s="12" t="s">
        <v>134</v>
      </c>
      <c r="AW146" s="12" t="s">
        <v>31</v>
      </c>
      <c r="AX146" s="12" t="s">
        <v>74</v>
      </c>
      <c r="AY146" s="245" t="s">
        <v>125</v>
      </c>
    </row>
    <row r="147" s="12" customFormat="1">
      <c r="B147" s="235"/>
      <c r="C147" s="236"/>
      <c r="D147" s="237" t="s">
        <v>143</v>
      </c>
      <c r="E147" s="246" t="s">
        <v>1</v>
      </c>
      <c r="F147" s="238" t="s">
        <v>292</v>
      </c>
      <c r="G147" s="236"/>
      <c r="H147" s="239">
        <v>138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143</v>
      </c>
      <c r="AU147" s="245" t="s">
        <v>134</v>
      </c>
      <c r="AV147" s="12" t="s">
        <v>134</v>
      </c>
      <c r="AW147" s="12" t="s">
        <v>31</v>
      </c>
      <c r="AX147" s="12" t="s">
        <v>74</v>
      </c>
      <c r="AY147" s="245" t="s">
        <v>125</v>
      </c>
    </row>
    <row r="148" s="13" customFormat="1">
      <c r="B148" s="261"/>
      <c r="C148" s="262"/>
      <c r="D148" s="237" t="s">
        <v>143</v>
      </c>
      <c r="E148" s="263" t="s">
        <v>1</v>
      </c>
      <c r="F148" s="264" t="s">
        <v>293</v>
      </c>
      <c r="G148" s="262"/>
      <c r="H148" s="265">
        <v>578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AT148" s="271" t="s">
        <v>143</v>
      </c>
      <c r="AU148" s="271" t="s">
        <v>134</v>
      </c>
      <c r="AV148" s="13" t="s">
        <v>133</v>
      </c>
      <c r="AW148" s="13" t="s">
        <v>31</v>
      </c>
      <c r="AX148" s="13" t="s">
        <v>8</v>
      </c>
      <c r="AY148" s="271" t="s">
        <v>125</v>
      </c>
    </row>
    <row r="149" s="11" customFormat="1" ht="22.8" customHeight="1">
      <c r="B149" s="207"/>
      <c r="C149" s="208"/>
      <c r="D149" s="209" t="s">
        <v>73</v>
      </c>
      <c r="E149" s="221" t="s">
        <v>126</v>
      </c>
      <c r="F149" s="221" t="s">
        <v>127</v>
      </c>
      <c r="G149" s="208"/>
      <c r="H149" s="208"/>
      <c r="I149" s="211"/>
      <c r="J149" s="222">
        <f>BK149</f>
        <v>0</v>
      </c>
      <c r="K149" s="208"/>
      <c r="L149" s="213"/>
      <c r="M149" s="214"/>
      <c r="N149" s="215"/>
      <c r="O149" s="215"/>
      <c r="P149" s="216">
        <f>SUM(P150:P155)</f>
        <v>0</v>
      </c>
      <c r="Q149" s="215"/>
      <c r="R149" s="216">
        <f>SUM(R150:R155)</f>
        <v>0</v>
      </c>
      <c r="S149" s="215"/>
      <c r="T149" s="217">
        <f>SUM(T150:T155)</f>
        <v>0</v>
      </c>
      <c r="AR149" s="218" t="s">
        <v>8</v>
      </c>
      <c r="AT149" s="219" t="s">
        <v>73</v>
      </c>
      <c r="AU149" s="219" t="s">
        <v>8</v>
      </c>
      <c r="AY149" s="218" t="s">
        <v>125</v>
      </c>
      <c r="BK149" s="220">
        <f>SUM(BK150:BK155)</f>
        <v>0</v>
      </c>
    </row>
    <row r="150" s="1" customFormat="1" ht="24" customHeight="1">
      <c r="B150" s="38"/>
      <c r="C150" s="223" t="s">
        <v>176</v>
      </c>
      <c r="D150" s="223" t="s">
        <v>128</v>
      </c>
      <c r="E150" s="224" t="s">
        <v>320</v>
      </c>
      <c r="F150" s="225" t="s">
        <v>321</v>
      </c>
      <c r="G150" s="226" t="s">
        <v>160</v>
      </c>
      <c r="H150" s="227">
        <v>6</v>
      </c>
      <c r="I150" s="228"/>
      <c r="J150" s="227">
        <f>ROUND(I150*H150,0)</f>
        <v>0</v>
      </c>
      <c r="K150" s="225" t="s">
        <v>132</v>
      </c>
      <c r="L150" s="43"/>
      <c r="M150" s="229" t="s">
        <v>1</v>
      </c>
      <c r="N150" s="230" t="s">
        <v>40</v>
      </c>
      <c r="O150" s="8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133</v>
      </c>
      <c r="AT150" s="233" t="s">
        <v>128</v>
      </c>
      <c r="AU150" s="233" t="s">
        <v>134</v>
      </c>
      <c r="AY150" s="17" t="s">
        <v>125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134</v>
      </c>
      <c r="BK150" s="234">
        <f>ROUND(I150*H150,0)</f>
        <v>0</v>
      </c>
      <c r="BL150" s="17" t="s">
        <v>133</v>
      </c>
      <c r="BM150" s="233" t="s">
        <v>322</v>
      </c>
    </row>
    <row r="151" s="1" customFormat="1" ht="24" customHeight="1">
      <c r="B151" s="38"/>
      <c r="C151" s="223" t="s">
        <v>181</v>
      </c>
      <c r="D151" s="223" t="s">
        <v>128</v>
      </c>
      <c r="E151" s="224" t="s">
        <v>129</v>
      </c>
      <c r="F151" s="225" t="s">
        <v>130</v>
      </c>
      <c r="G151" s="226" t="s">
        <v>131</v>
      </c>
      <c r="H151" s="227">
        <v>26.68</v>
      </c>
      <c r="I151" s="228"/>
      <c r="J151" s="227">
        <f>ROUND(I151*H151,0)</f>
        <v>0</v>
      </c>
      <c r="K151" s="225" t="s">
        <v>132</v>
      </c>
      <c r="L151" s="43"/>
      <c r="M151" s="229" t="s">
        <v>1</v>
      </c>
      <c r="N151" s="230" t="s">
        <v>40</v>
      </c>
      <c r="O151" s="86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133</v>
      </c>
      <c r="AT151" s="233" t="s">
        <v>128</v>
      </c>
      <c r="AU151" s="233" t="s">
        <v>134</v>
      </c>
      <c r="AY151" s="17" t="s">
        <v>125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134</v>
      </c>
      <c r="BK151" s="234">
        <f>ROUND(I151*H151,0)</f>
        <v>0</v>
      </c>
      <c r="BL151" s="17" t="s">
        <v>133</v>
      </c>
      <c r="BM151" s="233" t="s">
        <v>323</v>
      </c>
    </row>
    <row r="152" s="1" customFormat="1" ht="24" customHeight="1">
      <c r="B152" s="38"/>
      <c r="C152" s="223" t="s">
        <v>186</v>
      </c>
      <c r="D152" s="223" t="s">
        <v>128</v>
      </c>
      <c r="E152" s="224" t="s">
        <v>136</v>
      </c>
      <c r="F152" s="225" t="s">
        <v>137</v>
      </c>
      <c r="G152" s="226" t="s">
        <v>131</v>
      </c>
      <c r="H152" s="227">
        <v>26.68</v>
      </c>
      <c r="I152" s="228"/>
      <c r="J152" s="227">
        <f>ROUND(I152*H152,0)</f>
        <v>0</v>
      </c>
      <c r="K152" s="225" t="s">
        <v>132</v>
      </c>
      <c r="L152" s="43"/>
      <c r="M152" s="229" t="s">
        <v>1</v>
      </c>
      <c r="N152" s="230" t="s">
        <v>40</v>
      </c>
      <c r="O152" s="86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133</v>
      </c>
      <c r="AT152" s="233" t="s">
        <v>128</v>
      </c>
      <c r="AU152" s="233" t="s">
        <v>134</v>
      </c>
      <c r="AY152" s="17" t="s">
        <v>125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7" t="s">
        <v>134</v>
      </c>
      <c r="BK152" s="234">
        <f>ROUND(I152*H152,0)</f>
        <v>0</v>
      </c>
      <c r="BL152" s="17" t="s">
        <v>133</v>
      </c>
      <c r="BM152" s="233" t="s">
        <v>324</v>
      </c>
    </row>
    <row r="153" s="1" customFormat="1" ht="24" customHeight="1">
      <c r="B153" s="38"/>
      <c r="C153" s="223" t="s">
        <v>191</v>
      </c>
      <c r="D153" s="223" t="s">
        <v>128</v>
      </c>
      <c r="E153" s="224" t="s">
        <v>140</v>
      </c>
      <c r="F153" s="225" t="s">
        <v>141</v>
      </c>
      <c r="G153" s="226" t="s">
        <v>131</v>
      </c>
      <c r="H153" s="227">
        <v>266.80000000000001</v>
      </c>
      <c r="I153" s="228"/>
      <c r="J153" s="227">
        <f>ROUND(I153*H153,0)</f>
        <v>0</v>
      </c>
      <c r="K153" s="225" t="s">
        <v>132</v>
      </c>
      <c r="L153" s="43"/>
      <c r="M153" s="229" t="s">
        <v>1</v>
      </c>
      <c r="N153" s="230" t="s">
        <v>40</v>
      </c>
      <c r="O153" s="86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133</v>
      </c>
      <c r="AT153" s="233" t="s">
        <v>128</v>
      </c>
      <c r="AU153" s="233" t="s">
        <v>134</v>
      </c>
      <c r="AY153" s="17" t="s">
        <v>125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134</v>
      </c>
      <c r="BK153" s="234">
        <f>ROUND(I153*H153,0)</f>
        <v>0</v>
      </c>
      <c r="BL153" s="17" t="s">
        <v>133</v>
      </c>
      <c r="BM153" s="233" t="s">
        <v>325</v>
      </c>
    </row>
    <row r="154" s="12" customFormat="1">
      <c r="B154" s="235"/>
      <c r="C154" s="236"/>
      <c r="D154" s="237" t="s">
        <v>143</v>
      </c>
      <c r="E154" s="236"/>
      <c r="F154" s="238" t="s">
        <v>326</v>
      </c>
      <c r="G154" s="236"/>
      <c r="H154" s="239">
        <v>266.80000000000001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143</v>
      </c>
      <c r="AU154" s="245" t="s">
        <v>134</v>
      </c>
      <c r="AV154" s="12" t="s">
        <v>134</v>
      </c>
      <c r="AW154" s="12" t="s">
        <v>4</v>
      </c>
      <c r="AX154" s="12" t="s">
        <v>8</v>
      </c>
      <c r="AY154" s="245" t="s">
        <v>125</v>
      </c>
    </row>
    <row r="155" s="1" customFormat="1" ht="24" customHeight="1">
      <c r="B155" s="38"/>
      <c r="C155" s="223" t="s">
        <v>196</v>
      </c>
      <c r="D155" s="223" t="s">
        <v>128</v>
      </c>
      <c r="E155" s="224" t="s">
        <v>149</v>
      </c>
      <c r="F155" s="225" t="s">
        <v>150</v>
      </c>
      <c r="G155" s="226" t="s">
        <v>131</v>
      </c>
      <c r="H155" s="227">
        <v>26.68</v>
      </c>
      <c r="I155" s="228"/>
      <c r="J155" s="227">
        <f>ROUND(I155*H155,0)</f>
        <v>0</v>
      </c>
      <c r="K155" s="225" t="s">
        <v>132</v>
      </c>
      <c r="L155" s="43"/>
      <c r="M155" s="229" t="s">
        <v>1</v>
      </c>
      <c r="N155" s="230" t="s">
        <v>40</v>
      </c>
      <c r="O155" s="86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133</v>
      </c>
      <c r="AT155" s="233" t="s">
        <v>128</v>
      </c>
      <c r="AU155" s="233" t="s">
        <v>134</v>
      </c>
      <c r="AY155" s="17" t="s">
        <v>125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134</v>
      </c>
      <c r="BK155" s="234">
        <f>ROUND(I155*H155,0)</f>
        <v>0</v>
      </c>
      <c r="BL155" s="17" t="s">
        <v>133</v>
      </c>
      <c r="BM155" s="233" t="s">
        <v>327</v>
      </c>
    </row>
    <row r="156" s="11" customFormat="1" ht="22.8" customHeight="1">
      <c r="B156" s="207"/>
      <c r="C156" s="208"/>
      <c r="D156" s="209" t="s">
        <v>73</v>
      </c>
      <c r="E156" s="221" t="s">
        <v>328</v>
      </c>
      <c r="F156" s="221" t="s">
        <v>329</v>
      </c>
      <c r="G156" s="208"/>
      <c r="H156" s="208"/>
      <c r="I156" s="211"/>
      <c r="J156" s="222">
        <f>BK156</f>
        <v>0</v>
      </c>
      <c r="K156" s="208"/>
      <c r="L156" s="213"/>
      <c r="M156" s="214"/>
      <c r="N156" s="215"/>
      <c r="O156" s="215"/>
      <c r="P156" s="216">
        <f>P157</f>
        <v>0</v>
      </c>
      <c r="Q156" s="215"/>
      <c r="R156" s="216">
        <f>R157</f>
        <v>0</v>
      </c>
      <c r="S156" s="215"/>
      <c r="T156" s="217">
        <f>T157</f>
        <v>0</v>
      </c>
      <c r="AR156" s="218" t="s">
        <v>8</v>
      </c>
      <c r="AT156" s="219" t="s">
        <v>73</v>
      </c>
      <c r="AU156" s="219" t="s">
        <v>8</v>
      </c>
      <c r="AY156" s="218" t="s">
        <v>125</v>
      </c>
      <c r="BK156" s="220">
        <f>BK157</f>
        <v>0</v>
      </c>
    </row>
    <row r="157" s="1" customFormat="1" ht="16.5" customHeight="1">
      <c r="B157" s="38"/>
      <c r="C157" s="223" t="s">
        <v>200</v>
      </c>
      <c r="D157" s="223" t="s">
        <v>128</v>
      </c>
      <c r="E157" s="224" t="s">
        <v>330</v>
      </c>
      <c r="F157" s="225" t="s">
        <v>331</v>
      </c>
      <c r="G157" s="226" t="s">
        <v>131</v>
      </c>
      <c r="H157" s="227">
        <v>19.809999999999999</v>
      </c>
      <c r="I157" s="228"/>
      <c r="J157" s="227">
        <f>ROUND(I157*H157,0)</f>
        <v>0</v>
      </c>
      <c r="K157" s="225" t="s">
        <v>132</v>
      </c>
      <c r="L157" s="43"/>
      <c r="M157" s="229" t="s">
        <v>1</v>
      </c>
      <c r="N157" s="230" t="s">
        <v>40</v>
      </c>
      <c r="O157" s="86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133</v>
      </c>
      <c r="AT157" s="233" t="s">
        <v>128</v>
      </c>
      <c r="AU157" s="233" t="s">
        <v>134</v>
      </c>
      <c r="AY157" s="17" t="s">
        <v>125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134</v>
      </c>
      <c r="BK157" s="234">
        <f>ROUND(I157*H157,0)</f>
        <v>0</v>
      </c>
      <c r="BL157" s="17" t="s">
        <v>133</v>
      </c>
      <c r="BM157" s="233" t="s">
        <v>332</v>
      </c>
    </row>
    <row r="158" s="11" customFormat="1" ht="25.92" customHeight="1">
      <c r="B158" s="207"/>
      <c r="C158" s="208"/>
      <c r="D158" s="209" t="s">
        <v>73</v>
      </c>
      <c r="E158" s="210" t="s">
        <v>153</v>
      </c>
      <c r="F158" s="210" t="s">
        <v>154</v>
      </c>
      <c r="G158" s="208"/>
      <c r="H158" s="208"/>
      <c r="I158" s="211"/>
      <c r="J158" s="212">
        <f>BK158</f>
        <v>0</v>
      </c>
      <c r="K158" s="208"/>
      <c r="L158" s="213"/>
      <c r="M158" s="214"/>
      <c r="N158" s="215"/>
      <c r="O158" s="215"/>
      <c r="P158" s="216">
        <f>P159</f>
        <v>0</v>
      </c>
      <c r="Q158" s="215"/>
      <c r="R158" s="216">
        <f>R159</f>
        <v>0.042320299999999998</v>
      </c>
      <c r="S158" s="215"/>
      <c r="T158" s="217">
        <f>T159</f>
        <v>0.089461899999999997</v>
      </c>
      <c r="AR158" s="218" t="s">
        <v>134</v>
      </c>
      <c r="AT158" s="219" t="s">
        <v>73</v>
      </c>
      <c r="AU158" s="219" t="s">
        <v>74</v>
      </c>
      <c r="AY158" s="218" t="s">
        <v>125</v>
      </c>
      <c r="BK158" s="220">
        <f>BK159</f>
        <v>0</v>
      </c>
    </row>
    <row r="159" s="11" customFormat="1" ht="22.8" customHeight="1">
      <c r="B159" s="207"/>
      <c r="C159" s="208"/>
      <c r="D159" s="209" t="s">
        <v>73</v>
      </c>
      <c r="E159" s="221" t="s">
        <v>204</v>
      </c>
      <c r="F159" s="221" t="s">
        <v>205</v>
      </c>
      <c r="G159" s="208"/>
      <c r="H159" s="208"/>
      <c r="I159" s="211"/>
      <c r="J159" s="222">
        <f>BK159</f>
        <v>0</v>
      </c>
      <c r="K159" s="208"/>
      <c r="L159" s="213"/>
      <c r="M159" s="214"/>
      <c r="N159" s="215"/>
      <c r="O159" s="215"/>
      <c r="P159" s="216">
        <f>SUM(P160:P163)</f>
        <v>0</v>
      </c>
      <c r="Q159" s="215"/>
      <c r="R159" s="216">
        <f>SUM(R160:R163)</f>
        <v>0.042320299999999998</v>
      </c>
      <c r="S159" s="215"/>
      <c r="T159" s="217">
        <f>SUM(T160:T163)</f>
        <v>0.089461899999999997</v>
      </c>
      <c r="AR159" s="218" t="s">
        <v>134</v>
      </c>
      <c r="AT159" s="219" t="s">
        <v>73</v>
      </c>
      <c r="AU159" s="219" t="s">
        <v>8</v>
      </c>
      <c r="AY159" s="218" t="s">
        <v>125</v>
      </c>
      <c r="BK159" s="220">
        <f>SUM(BK160:BK163)</f>
        <v>0</v>
      </c>
    </row>
    <row r="160" s="1" customFormat="1" ht="16.5" customHeight="1">
      <c r="B160" s="38"/>
      <c r="C160" s="223" t="s">
        <v>9</v>
      </c>
      <c r="D160" s="223" t="s">
        <v>128</v>
      </c>
      <c r="E160" s="224" t="s">
        <v>333</v>
      </c>
      <c r="F160" s="225" t="s">
        <v>334</v>
      </c>
      <c r="G160" s="226" t="s">
        <v>211</v>
      </c>
      <c r="H160" s="227">
        <v>53.57</v>
      </c>
      <c r="I160" s="228"/>
      <c r="J160" s="227">
        <f>ROUND(I160*H160,0)</f>
        <v>0</v>
      </c>
      <c r="K160" s="225" t="s">
        <v>132</v>
      </c>
      <c r="L160" s="43"/>
      <c r="M160" s="229" t="s">
        <v>1</v>
      </c>
      <c r="N160" s="230" t="s">
        <v>40</v>
      </c>
      <c r="O160" s="86"/>
      <c r="P160" s="231">
        <f>O160*H160</f>
        <v>0</v>
      </c>
      <c r="Q160" s="231">
        <v>0</v>
      </c>
      <c r="R160" s="231">
        <f>Q160*H160</f>
        <v>0</v>
      </c>
      <c r="S160" s="231">
        <v>0.00167</v>
      </c>
      <c r="T160" s="232">
        <f>S160*H160</f>
        <v>0.089461899999999997</v>
      </c>
      <c r="AR160" s="233" t="s">
        <v>161</v>
      </c>
      <c r="AT160" s="233" t="s">
        <v>128</v>
      </c>
      <c r="AU160" s="233" t="s">
        <v>134</v>
      </c>
      <c r="AY160" s="17" t="s">
        <v>125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134</v>
      </c>
      <c r="BK160" s="234">
        <f>ROUND(I160*H160,0)</f>
        <v>0</v>
      </c>
      <c r="BL160" s="17" t="s">
        <v>161</v>
      </c>
      <c r="BM160" s="233" t="s">
        <v>335</v>
      </c>
    </row>
    <row r="161" s="12" customFormat="1">
      <c r="B161" s="235"/>
      <c r="C161" s="236"/>
      <c r="D161" s="237" t="s">
        <v>143</v>
      </c>
      <c r="E161" s="246" t="s">
        <v>1</v>
      </c>
      <c r="F161" s="238" t="s">
        <v>336</v>
      </c>
      <c r="G161" s="236"/>
      <c r="H161" s="239">
        <v>53.57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143</v>
      </c>
      <c r="AU161" s="245" t="s">
        <v>134</v>
      </c>
      <c r="AV161" s="12" t="s">
        <v>134</v>
      </c>
      <c r="AW161" s="12" t="s">
        <v>31</v>
      </c>
      <c r="AX161" s="12" t="s">
        <v>8</v>
      </c>
      <c r="AY161" s="245" t="s">
        <v>125</v>
      </c>
    </row>
    <row r="162" s="1" customFormat="1" ht="24" customHeight="1">
      <c r="B162" s="38"/>
      <c r="C162" s="223" t="s">
        <v>161</v>
      </c>
      <c r="D162" s="223" t="s">
        <v>128</v>
      </c>
      <c r="E162" s="224" t="s">
        <v>337</v>
      </c>
      <c r="F162" s="225" t="s">
        <v>338</v>
      </c>
      <c r="G162" s="226" t="s">
        <v>211</v>
      </c>
      <c r="H162" s="227">
        <v>53.57</v>
      </c>
      <c r="I162" s="228"/>
      <c r="J162" s="227">
        <f>ROUND(I162*H162,0)</f>
        <v>0</v>
      </c>
      <c r="K162" s="225" t="s">
        <v>1</v>
      </c>
      <c r="L162" s="43"/>
      <c r="M162" s="229" t="s">
        <v>1</v>
      </c>
      <c r="N162" s="230" t="s">
        <v>40</v>
      </c>
      <c r="O162" s="86"/>
      <c r="P162" s="231">
        <f>O162*H162</f>
        <v>0</v>
      </c>
      <c r="Q162" s="231">
        <v>0.00079000000000000001</v>
      </c>
      <c r="R162" s="231">
        <f>Q162*H162</f>
        <v>0.042320299999999998</v>
      </c>
      <c r="S162" s="231">
        <v>0</v>
      </c>
      <c r="T162" s="232">
        <f>S162*H162</f>
        <v>0</v>
      </c>
      <c r="AR162" s="233" t="s">
        <v>161</v>
      </c>
      <c r="AT162" s="233" t="s">
        <v>128</v>
      </c>
      <c r="AU162" s="233" t="s">
        <v>134</v>
      </c>
      <c r="AY162" s="17" t="s">
        <v>125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134</v>
      </c>
      <c r="BK162" s="234">
        <f>ROUND(I162*H162,0)</f>
        <v>0</v>
      </c>
      <c r="BL162" s="17" t="s">
        <v>161</v>
      </c>
      <c r="BM162" s="233" t="s">
        <v>339</v>
      </c>
    </row>
    <row r="163" s="1" customFormat="1" ht="24" customHeight="1">
      <c r="B163" s="38"/>
      <c r="C163" s="223" t="s">
        <v>214</v>
      </c>
      <c r="D163" s="223" t="s">
        <v>128</v>
      </c>
      <c r="E163" s="224" t="s">
        <v>249</v>
      </c>
      <c r="F163" s="225" t="s">
        <v>250</v>
      </c>
      <c r="G163" s="226" t="s">
        <v>131</v>
      </c>
      <c r="H163" s="227">
        <v>0.040000000000000001</v>
      </c>
      <c r="I163" s="228"/>
      <c r="J163" s="227">
        <f>ROUND(I163*H163,0)</f>
        <v>0</v>
      </c>
      <c r="K163" s="225" t="s">
        <v>132</v>
      </c>
      <c r="L163" s="43"/>
      <c r="M163" s="256" t="s">
        <v>1</v>
      </c>
      <c r="N163" s="257" t="s">
        <v>40</v>
      </c>
      <c r="O163" s="258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AR163" s="233" t="s">
        <v>161</v>
      </c>
      <c r="AT163" s="233" t="s">
        <v>128</v>
      </c>
      <c r="AU163" s="233" t="s">
        <v>134</v>
      </c>
      <c r="AY163" s="17" t="s">
        <v>125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134</v>
      </c>
      <c r="BK163" s="234">
        <f>ROUND(I163*H163,0)</f>
        <v>0</v>
      </c>
      <c r="BL163" s="17" t="s">
        <v>161</v>
      </c>
      <c r="BM163" s="233" t="s">
        <v>340</v>
      </c>
    </row>
    <row r="164" s="1" customFormat="1" ht="6.96" customHeight="1">
      <c r="B164" s="61"/>
      <c r="C164" s="62"/>
      <c r="D164" s="62"/>
      <c r="E164" s="62"/>
      <c r="F164" s="62"/>
      <c r="G164" s="62"/>
      <c r="H164" s="62"/>
      <c r="I164" s="173"/>
      <c r="J164" s="62"/>
      <c r="K164" s="62"/>
      <c r="L164" s="43"/>
    </row>
  </sheetData>
  <sheetProtection sheet="1" autoFilter="0" formatColumns="0" formatRows="0" objects="1" scenarios="1" spinCount="100000" saltValue="xac0I+X6gnkao95ahnvVxAPXQ1VC46DiUECvbxqthGxAP7UITp/3GYnhVdSMLSUZvosJwb/eZQ3ci0p/JYqkoA==" hashValue="rnlcrEx0ONZqbrvfZqv54Xfi2+T6K4CdORr0uwsqVRTK6EubdjJeoNrHAQ9eneCqu3NBoXG72DgDACUk4K7Lnw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</v>
      </c>
    </row>
    <row r="4" ht="24.96" customHeight="1">
      <c r="B4" s="20"/>
      <c r="D4" s="135" t="s">
        <v>95</v>
      </c>
      <c r="L4" s="20"/>
      <c r="M4" s="136" t="s">
        <v>11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Bytový dům Českých bratří 595, Zřízení 8 malometrážních bytových jednotek</v>
      </c>
      <c r="F7" s="137"/>
      <c r="G7" s="137"/>
      <c r="H7" s="137"/>
      <c r="L7" s="20"/>
    </row>
    <row r="8" s="1" customFormat="1" ht="12" customHeight="1">
      <c r="B8" s="43"/>
      <c r="D8" s="137" t="s">
        <v>96</v>
      </c>
      <c r="I8" s="139"/>
      <c r="L8" s="43"/>
    </row>
    <row r="9" s="1" customFormat="1" ht="36.96" customHeight="1">
      <c r="B9" s="43"/>
      <c r="E9" s="140" t="s">
        <v>341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31. 5. 2018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ROUND(J150,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ROUND((SUM(BE150:BE1409)),  2)</f>
        <v>0</v>
      </c>
      <c r="I33" s="154">
        <v>0.20999999999999999</v>
      </c>
      <c r="J33" s="153">
        <f>ROUND(((SUM(BE150:BE1409))*I33),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ROUND((SUM(BF150:BF1409)),  2)</f>
        <v>0</v>
      </c>
      <c r="I34" s="154">
        <v>0.14999999999999999</v>
      </c>
      <c r="J34" s="153">
        <f>ROUND(((SUM(BF150:BF1409))*I34),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ROUND((SUM(BG150:BG1409)),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ROUND((SUM(BH150:BH1409)),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ROUND((SUM(BI150:BI1409)),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98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Bytový dům Českých bratří 595, Zřízení 8 malometrážních bytových jednotek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96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SO-03 - Vnitřní úpravy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 xml:space="preserve"> </v>
      </c>
      <c r="G89" s="39"/>
      <c r="H89" s="39"/>
      <c r="I89" s="142" t="s">
        <v>22</v>
      </c>
      <c r="J89" s="74" t="str">
        <f>IF(J12="","",J12)</f>
        <v>31. 5. 2018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99</v>
      </c>
      <c r="D94" s="179"/>
      <c r="E94" s="179"/>
      <c r="F94" s="179"/>
      <c r="G94" s="179"/>
      <c r="H94" s="179"/>
      <c r="I94" s="180"/>
      <c r="J94" s="181" t="s">
        <v>100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101</v>
      </c>
      <c r="D96" s="39"/>
      <c r="E96" s="39"/>
      <c r="F96" s="39"/>
      <c r="G96" s="39"/>
      <c r="H96" s="39"/>
      <c r="I96" s="139"/>
      <c r="J96" s="105">
        <f>J150</f>
        <v>0</v>
      </c>
      <c r="K96" s="39"/>
      <c r="L96" s="43"/>
      <c r="AU96" s="17" t="s">
        <v>102</v>
      </c>
    </row>
    <row r="97" s="8" customFormat="1" ht="24.96" customHeight="1">
      <c r="B97" s="183"/>
      <c r="C97" s="184"/>
      <c r="D97" s="185" t="s">
        <v>103</v>
      </c>
      <c r="E97" s="186"/>
      <c r="F97" s="186"/>
      <c r="G97" s="186"/>
      <c r="H97" s="186"/>
      <c r="I97" s="187"/>
      <c r="J97" s="188">
        <f>J151</f>
        <v>0</v>
      </c>
      <c r="K97" s="184"/>
      <c r="L97" s="189"/>
    </row>
    <row r="98" s="9" customFormat="1" ht="19.92" customHeight="1">
      <c r="B98" s="190"/>
      <c r="C98" s="191"/>
      <c r="D98" s="192" t="s">
        <v>342</v>
      </c>
      <c r="E98" s="193"/>
      <c r="F98" s="193"/>
      <c r="G98" s="193"/>
      <c r="H98" s="193"/>
      <c r="I98" s="194"/>
      <c r="J98" s="195">
        <f>J152</f>
        <v>0</v>
      </c>
      <c r="K98" s="191"/>
      <c r="L98" s="196"/>
    </row>
    <row r="99" s="9" customFormat="1" ht="19.92" customHeight="1">
      <c r="B99" s="190"/>
      <c r="C99" s="191"/>
      <c r="D99" s="192" t="s">
        <v>343</v>
      </c>
      <c r="E99" s="193"/>
      <c r="F99" s="193"/>
      <c r="G99" s="193"/>
      <c r="H99" s="193"/>
      <c r="I99" s="194"/>
      <c r="J99" s="195">
        <f>J198</f>
        <v>0</v>
      </c>
      <c r="K99" s="191"/>
      <c r="L99" s="196"/>
    </row>
    <row r="100" s="9" customFormat="1" ht="19.92" customHeight="1">
      <c r="B100" s="190"/>
      <c r="C100" s="191"/>
      <c r="D100" s="192" t="s">
        <v>282</v>
      </c>
      <c r="E100" s="193"/>
      <c r="F100" s="193"/>
      <c r="G100" s="193"/>
      <c r="H100" s="193"/>
      <c r="I100" s="194"/>
      <c r="J100" s="195">
        <f>J207</f>
        <v>0</v>
      </c>
      <c r="K100" s="191"/>
      <c r="L100" s="196"/>
    </row>
    <row r="101" s="9" customFormat="1" ht="19.92" customHeight="1">
      <c r="B101" s="190"/>
      <c r="C101" s="191"/>
      <c r="D101" s="192" t="s">
        <v>344</v>
      </c>
      <c r="E101" s="193"/>
      <c r="F101" s="193"/>
      <c r="G101" s="193"/>
      <c r="H101" s="193"/>
      <c r="I101" s="194"/>
      <c r="J101" s="195">
        <f>J457</f>
        <v>0</v>
      </c>
      <c r="K101" s="191"/>
      <c r="L101" s="196"/>
    </row>
    <row r="102" s="9" customFormat="1" ht="19.92" customHeight="1">
      <c r="B102" s="190"/>
      <c r="C102" s="191"/>
      <c r="D102" s="192" t="s">
        <v>104</v>
      </c>
      <c r="E102" s="193"/>
      <c r="F102" s="193"/>
      <c r="G102" s="193"/>
      <c r="H102" s="193"/>
      <c r="I102" s="194"/>
      <c r="J102" s="195">
        <f>J541</f>
        <v>0</v>
      </c>
      <c r="K102" s="191"/>
      <c r="L102" s="196"/>
    </row>
    <row r="103" s="9" customFormat="1" ht="19.92" customHeight="1">
      <c r="B103" s="190"/>
      <c r="C103" s="191"/>
      <c r="D103" s="192" t="s">
        <v>284</v>
      </c>
      <c r="E103" s="193"/>
      <c r="F103" s="193"/>
      <c r="G103" s="193"/>
      <c r="H103" s="193"/>
      <c r="I103" s="194"/>
      <c r="J103" s="195">
        <f>J551</f>
        <v>0</v>
      </c>
      <c r="K103" s="191"/>
      <c r="L103" s="196"/>
    </row>
    <row r="104" s="8" customFormat="1" ht="24.96" customHeight="1">
      <c r="B104" s="183"/>
      <c r="C104" s="184"/>
      <c r="D104" s="185" t="s">
        <v>105</v>
      </c>
      <c r="E104" s="186"/>
      <c r="F104" s="186"/>
      <c r="G104" s="186"/>
      <c r="H104" s="186"/>
      <c r="I104" s="187"/>
      <c r="J104" s="188">
        <f>J553</f>
        <v>0</v>
      </c>
      <c r="K104" s="184"/>
      <c r="L104" s="189"/>
    </row>
    <row r="105" s="9" customFormat="1" ht="19.92" customHeight="1">
      <c r="B105" s="190"/>
      <c r="C105" s="191"/>
      <c r="D105" s="192" t="s">
        <v>345</v>
      </c>
      <c r="E105" s="193"/>
      <c r="F105" s="193"/>
      <c r="G105" s="193"/>
      <c r="H105" s="193"/>
      <c r="I105" s="194"/>
      <c r="J105" s="195">
        <f>J554</f>
        <v>0</v>
      </c>
      <c r="K105" s="191"/>
      <c r="L105" s="196"/>
    </row>
    <row r="106" s="9" customFormat="1" ht="19.92" customHeight="1">
      <c r="B106" s="190"/>
      <c r="C106" s="191"/>
      <c r="D106" s="192" t="s">
        <v>346</v>
      </c>
      <c r="E106" s="193"/>
      <c r="F106" s="193"/>
      <c r="G106" s="193"/>
      <c r="H106" s="193"/>
      <c r="I106" s="194"/>
      <c r="J106" s="195">
        <f>J587</f>
        <v>0</v>
      </c>
      <c r="K106" s="191"/>
      <c r="L106" s="196"/>
    </row>
    <row r="107" s="9" customFormat="1" ht="19.92" customHeight="1">
      <c r="B107" s="190"/>
      <c r="C107" s="191"/>
      <c r="D107" s="192" t="s">
        <v>347</v>
      </c>
      <c r="E107" s="193"/>
      <c r="F107" s="193"/>
      <c r="G107" s="193"/>
      <c r="H107" s="193"/>
      <c r="I107" s="194"/>
      <c r="J107" s="195">
        <f>J593</f>
        <v>0</v>
      </c>
      <c r="K107" s="191"/>
      <c r="L107" s="196"/>
    </row>
    <row r="108" s="9" customFormat="1" ht="19.92" customHeight="1">
      <c r="B108" s="190"/>
      <c r="C108" s="191"/>
      <c r="D108" s="192" t="s">
        <v>348</v>
      </c>
      <c r="E108" s="193"/>
      <c r="F108" s="193"/>
      <c r="G108" s="193"/>
      <c r="H108" s="193"/>
      <c r="I108" s="194"/>
      <c r="J108" s="195">
        <f>J633</f>
        <v>0</v>
      </c>
      <c r="K108" s="191"/>
      <c r="L108" s="196"/>
    </row>
    <row r="109" s="9" customFormat="1" ht="19.92" customHeight="1">
      <c r="B109" s="190"/>
      <c r="C109" s="191"/>
      <c r="D109" s="192" t="s">
        <v>349</v>
      </c>
      <c r="E109" s="193"/>
      <c r="F109" s="193"/>
      <c r="G109" s="193"/>
      <c r="H109" s="193"/>
      <c r="I109" s="194"/>
      <c r="J109" s="195">
        <f>J678</f>
        <v>0</v>
      </c>
      <c r="K109" s="191"/>
      <c r="L109" s="196"/>
    </row>
    <row r="110" s="9" customFormat="1" ht="19.92" customHeight="1">
      <c r="B110" s="190"/>
      <c r="C110" s="191"/>
      <c r="D110" s="192" t="s">
        <v>350</v>
      </c>
      <c r="E110" s="193"/>
      <c r="F110" s="193"/>
      <c r="G110" s="193"/>
      <c r="H110" s="193"/>
      <c r="I110" s="194"/>
      <c r="J110" s="195">
        <f>J704</f>
        <v>0</v>
      </c>
      <c r="K110" s="191"/>
      <c r="L110" s="196"/>
    </row>
    <row r="111" s="9" customFormat="1" ht="19.92" customHeight="1">
      <c r="B111" s="190"/>
      <c r="C111" s="191"/>
      <c r="D111" s="192" t="s">
        <v>351</v>
      </c>
      <c r="E111" s="193"/>
      <c r="F111" s="193"/>
      <c r="G111" s="193"/>
      <c r="H111" s="193"/>
      <c r="I111" s="194"/>
      <c r="J111" s="195">
        <f>J737</f>
        <v>0</v>
      </c>
      <c r="K111" s="191"/>
      <c r="L111" s="196"/>
    </row>
    <row r="112" s="9" customFormat="1" ht="19.92" customHeight="1">
      <c r="B112" s="190"/>
      <c r="C112" s="191"/>
      <c r="D112" s="192" t="s">
        <v>352</v>
      </c>
      <c r="E112" s="193"/>
      <c r="F112" s="193"/>
      <c r="G112" s="193"/>
      <c r="H112" s="193"/>
      <c r="I112" s="194"/>
      <c r="J112" s="195">
        <f>J748</f>
        <v>0</v>
      </c>
      <c r="K112" s="191"/>
      <c r="L112" s="196"/>
    </row>
    <row r="113" s="9" customFormat="1" ht="19.92" customHeight="1">
      <c r="B113" s="190"/>
      <c r="C113" s="191"/>
      <c r="D113" s="192" t="s">
        <v>353</v>
      </c>
      <c r="E113" s="193"/>
      <c r="F113" s="193"/>
      <c r="G113" s="193"/>
      <c r="H113" s="193"/>
      <c r="I113" s="194"/>
      <c r="J113" s="195">
        <f>J760</f>
        <v>0</v>
      </c>
      <c r="K113" s="191"/>
      <c r="L113" s="196"/>
    </row>
    <row r="114" s="9" customFormat="1" ht="19.92" customHeight="1">
      <c r="B114" s="190"/>
      <c r="C114" s="191"/>
      <c r="D114" s="192" t="s">
        <v>354</v>
      </c>
      <c r="E114" s="193"/>
      <c r="F114" s="193"/>
      <c r="G114" s="193"/>
      <c r="H114" s="193"/>
      <c r="I114" s="194"/>
      <c r="J114" s="195">
        <f>J784</f>
        <v>0</v>
      </c>
      <c r="K114" s="191"/>
      <c r="L114" s="196"/>
    </row>
    <row r="115" s="9" customFormat="1" ht="19.92" customHeight="1">
      <c r="B115" s="190"/>
      <c r="C115" s="191"/>
      <c r="D115" s="192" t="s">
        <v>355</v>
      </c>
      <c r="E115" s="193"/>
      <c r="F115" s="193"/>
      <c r="G115" s="193"/>
      <c r="H115" s="193"/>
      <c r="I115" s="194"/>
      <c r="J115" s="195">
        <f>J805</f>
        <v>0</v>
      </c>
      <c r="K115" s="191"/>
      <c r="L115" s="196"/>
    </row>
    <row r="116" s="9" customFormat="1" ht="19.92" customHeight="1">
      <c r="B116" s="190"/>
      <c r="C116" s="191"/>
      <c r="D116" s="192" t="s">
        <v>356</v>
      </c>
      <c r="E116" s="193"/>
      <c r="F116" s="193"/>
      <c r="G116" s="193"/>
      <c r="H116" s="193"/>
      <c r="I116" s="194"/>
      <c r="J116" s="195">
        <f>J845</f>
        <v>0</v>
      </c>
      <c r="K116" s="191"/>
      <c r="L116" s="196"/>
    </row>
    <row r="117" s="9" customFormat="1" ht="19.92" customHeight="1">
      <c r="B117" s="190"/>
      <c r="C117" s="191"/>
      <c r="D117" s="192" t="s">
        <v>357</v>
      </c>
      <c r="E117" s="193"/>
      <c r="F117" s="193"/>
      <c r="G117" s="193"/>
      <c r="H117" s="193"/>
      <c r="I117" s="194"/>
      <c r="J117" s="195">
        <f>J956</f>
        <v>0</v>
      </c>
      <c r="K117" s="191"/>
      <c r="L117" s="196"/>
    </row>
    <row r="118" s="9" customFormat="1" ht="19.92" customHeight="1">
      <c r="B118" s="190"/>
      <c r="C118" s="191"/>
      <c r="D118" s="192" t="s">
        <v>106</v>
      </c>
      <c r="E118" s="193"/>
      <c r="F118" s="193"/>
      <c r="G118" s="193"/>
      <c r="H118" s="193"/>
      <c r="I118" s="194"/>
      <c r="J118" s="195">
        <f>J958</f>
        <v>0</v>
      </c>
      <c r="K118" s="191"/>
      <c r="L118" s="196"/>
    </row>
    <row r="119" s="9" customFormat="1" ht="19.92" customHeight="1">
      <c r="B119" s="190"/>
      <c r="C119" s="191"/>
      <c r="D119" s="192" t="s">
        <v>358</v>
      </c>
      <c r="E119" s="193"/>
      <c r="F119" s="193"/>
      <c r="G119" s="193"/>
      <c r="H119" s="193"/>
      <c r="I119" s="194"/>
      <c r="J119" s="195">
        <f>J976</f>
        <v>0</v>
      </c>
      <c r="K119" s="191"/>
      <c r="L119" s="196"/>
    </row>
    <row r="120" s="9" customFormat="1" ht="19.92" customHeight="1">
      <c r="B120" s="190"/>
      <c r="C120" s="191"/>
      <c r="D120" s="192" t="s">
        <v>359</v>
      </c>
      <c r="E120" s="193"/>
      <c r="F120" s="193"/>
      <c r="G120" s="193"/>
      <c r="H120" s="193"/>
      <c r="I120" s="194"/>
      <c r="J120" s="195">
        <f>J1057</f>
        <v>0</v>
      </c>
      <c r="K120" s="191"/>
      <c r="L120" s="196"/>
    </row>
    <row r="121" s="9" customFormat="1" ht="19.92" customHeight="1">
      <c r="B121" s="190"/>
      <c r="C121" s="191"/>
      <c r="D121" s="192" t="s">
        <v>109</v>
      </c>
      <c r="E121" s="193"/>
      <c r="F121" s="193"/>
      <c r="G121" s="193"/>
      <c r="H121" s="193"/>
      <c r="I121" s="194"/>
      <c r="J121" s="195">
        <f>J1154</f>
        <v>0</v>
      </c>
      <c r="K121" s="191"/>
      <c r="L121" s="196"/>
    </row>
    <row r="122" s="9" customFormat="1" ht="19.92" customHeight="1">
      <c r="B122" s="190"/>
      <c r="C122" s="191"/>
      <c r="D122" s="192" t="s">
        <v>360</v>
      </c>
      <c r="E122" s="193"/>
      <c r="F122" s="193"/>
      <c r="G122" s="193"/>
      <c r="H122" s="193"/>
      <c r="I122" s="194"/>
      <c r="J122" s="195">
        <f>J1157</f>
        <v>0</v>
      </c>
      <c r="K122" s="191"/>
      <c r="L122" s="196"/>
    </row>
    <row r="123" s="9" customFormat="1" ht="19.92" customHeight="1">
      <c r="B123" s="190"/>
      <c r="C123" s="191"/>
      <c r="D123" s="192" t="s">
        <v>361</v>
      </c>
      <c r="E123" s="193"/>
      <c r="F123" s="193"/>
      <c r="G123" s="193"/>
      <c r="H123" s="193"/>
      <c r="I123" s="194"/>
      <c r="J123" s="195">
        <f>J1181</f>
        <v>0</v>
      </c>
      <c r="K123" s="191"/>
      <c r="L123" s="196"/>
    </row>
    <row r="124" s="9" customFormat="1" ht="19.92" customHeight="1">
      <c r="B124" s="190"/>
      <c r="C124" s="191"/>
      <c r="D124" s="192" t="s">
        <v>362</v>
      </c>
      <c r="E124" s="193"/>
      <c r="F124" s="193"/>
      <c r="G124" s="193"/>
      <c r="H124" s="193"/>
      <c r="I124" s="194"/>
      <c r="J124" s="195">
        <f>J1200</f>
        <v>0</v>
      </c>
      <c r="K124" s="191"/>
      <c r="L124" s="196"/>
    </row>
    <row r="125" s="9" customFormat="1" ht="19.92" customHeight="1">
      <c r="B125" s="190"/>
      <c r="C125" s="191"/>
      <c r="D125" s="192" t="s">
        <v>363</v>
      </c>
      <c r="E125" s="193"/>
      <c r="F125" s="193"/>
      <c r="G125" s="193"/>
      <c r="H125" s="193"/>
      <c r="I125" s="194"/>
      <c r="J125" s="195">
        <f>J1209</f>
        <v>0</v>
      </c>
      <c r="K125" s="191"/>
      <c r="L125" s="196"/>
    </row>
    <row r="126" s="9" customFormat="1" ht="19.92" customHeight="1">
      <c r="B126" s="190"/>
      <c r="C126" s="191"/>
      <c r="D126" s="192" t="s">
        <v>364</v>
      </c>
      <c r="E126" s="193"/>
      <c r="F126" s="193"/>
      <c r="G126" s="193"/>
      <c r="H126" s="193"/>
      <c r="I126" s="194"/>
      <c r="J126" s="195">
        <f>J1239</f>
        <v>0</v>
      </c>
      <c r="K126" s="191"/>
      <c r="L126" s="196"/>
    </row>
    <row r="127" s="9" customFormat="1" ht="19.92" customHeight="1">
      <c r="B127" s="190"/>
      <c r="C127" s="191"/>
      <c r="D127" s="192" t="s">
        <v>365</v>
      </c>
      <c r="E127" s="193"/>
      <c r="F127" s="193"/>
      <c r="G127" s="193"/>
      <c r="H127" s="193"/>
      <c r="I127" s="194"/>
      <c r="J127" s="195">
        <f>J1296</f>
        <v>0</v>
      </c>
      <c r="K127" s="191"/>
      <c r="L127" s="196"/>
    </row>
    <row r="128" s="8" customFormat="1" ht="24.96" customHeight="1">
      <c r="B128" s="183"/>
      <c r="C128" s="184"/>
      <c r="D128" s="185" t="s">
        <v>366</v>
      </c>
      <c r="E128" s="186"/>
      <c r="F128" s="186"/>
      <c r="G128" s="186"/>
      <c r="H128" s="186"/>
      <c r="I128" s="187"/>
      <c r="J128" s="188">
        <f>J1375</f>
        <v>0</v>
      </c>
      <c r="K128" s="184"/>
      <c r="L128" s="189"/>
    </row>
    <row r="129" s="9" customFormat="1" ht="19.92" customHeight="1">
      <c r="B129" s="190"/>
      <c r="C129" s="191"/>
      <c r="D129" s="192" t="s">
        <v>367</v>
      </c>
      <c r="E129" s="193"/>
      <c r="F129" s="193"/>
      <c r="G129" s="193"/>
      <c r="H129" s="193"/>
      <c r="I129" s="194"/>
      <c r="J129" s="195">
        <f>J1376</f>
        <v>0</v>
      </c>
      <c r="K129" s="191"/>
      <c r="L129" s="196"/>
    </row>
    <row r="130" s="9" customFormat="1" ht="19.92" customHeight="1">
      <c r="B130" s="190"/>
      <c r="C130" s="191"/>
      <c r="D130" s="192" t="s">
        <v>368</v>
      </c>
      <c r="E130" s="193"/>
      <c r="F130" s="193"/>
      <c r="G130" s="193"/>
      <c r="H130" s="193"/>
      <c r="I130" s="194"/>
      <c r="J130" s="195">
        <f>J1400</f>
        <v>0</v>
      </c>
      <c r="K130" s="191"/>
      <c r="L130" s="196"/>
    </row>
    <row r="131" s="1" customFormat="1" ht="21.84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" customFormat="1" ht="6.96" customHeight="1">
      <c r="B132" s="61"/>
      <c r="C132" s="62"/>
      <c r="D132" s="62"/>
      <c r="E132" s="62"/>
      <c r="F132" s="62"/>
      <c r="G132" s="62"/>
      <c r="H132" s="62"/>
      <c r="I132" s="173"/>
      <c r="J132" s="62"/>
      <c r="K132" s="62"/>
      <c r="L132" s="43"/>
    </row>
    <row r="136" s="1" customFormat="1" ht="6.96" customHeight="1">
      <c r="B136" s="63"/>
      <c r="C136" s="64"/>
      <c r="D136" s="64"/>
      <c r="E136" s="64"/>
      <c r="F136" s="64"/>
      <c r="G136" s="64"/>
      <c r="H136" s="64"/>
      <c r="I136" s="176"/>
      <c r="J136" s="64"/>
      <c r="K136" s="64"/>
      <c r="L136" s="43"/>
    </row>
    <row r="137" s="1" customFormat="1" ht="24.96" customHeight="1">
      <c r="B137" s="38"/>
      <c r="C137" s="23" t="s">
        <v>110</v>
      </c>
      <c r="D137" s="39"/>
      <c r="E137" s="39"/>
      <c r="F137" s="39"/>
      <c r="G137" s="39"/>
      <c r="H137" s="39"/>
      <c r="I137" s="139"/>
      <c r="J137" s="39"/>
      <c r="K137" s="39"/>
      <c r="L137" s="43"/>
    </row>
    <row r="138" s="1" customFormat="1" ht="6.96" customHeight="1">
      <c r="B138" s="38"/>
      <c r="C138" s="39"/>
      <c r="D138" s="39"/>
      <c r="E138" s="39"/>
      <c r="F138" s="39"/>
      <c r="G138" s="39"/>
      <c r="H138" s="39"/>
      <c r="I138" s="139"/>
      <c r="J138" s="39"/>
      <c r="K138" s="39"/>
      <c r="L138" s="43"/>
    </row>
    <row r="139" s="1" customFormat="1" ht="12" customHeight="1">
      <c r="B139" s="38"/>
      <c r="C139" s="32" t="s">
        <v>16</v>
      </c>
      <c r="D139" s="39"/>
      <c r="E139" s="39"/>
      <c r="F139" s="39"/>
      <c r="G139" s="39"/>
      <c r="H139" s="39"/>
      <c r="I139" s="139"/>
      <c r="J139" s="39"/>
      <c r="K139" s="39"/>
      <c r="L139" s="43"/>
    </row>
    <row r="140" s="1" customFormat="1" ht="16.5" customHeight="1">
      <c r="B140" s="38"/>
      <c r="C140" s="39"/>
      <c r="D140" s="39"/>
      <c r="E140" s="177" t="str">
        <f>E7</f>
        <v>Bytový dům Českých bratří 595, Zřízení 8 malometrážních bytových jednotek</v>
      </c>
      <c r="F140" s="32"/>
      <c r="G140" s="32"/>
      <c r="H140" s="32"/>
      <c r="I140" s="139"/>
      <c r="J140" s="39"/>
      <c r="K140" s="39"/>
      <c r="L140" s="43"/>
    </row>
    <row r="141" s="1" customFormat="1" ht="12" customHeight="1">
      <c r="B141" s="38"/>
      <c r="C141" s="32" t="s">
        <v>96</v>
      </c>
      <c r="D141" s="39"/>
      <c r="E141" s="39"/>
      <c r="F141" s="39"/>
      <c r="G141" s="39"/>
      <c r="H141" s="39"/>
      <c r="I141" s="139"/>
      <c r="J141" s="39"/>
      <c r="K141" s="39"/>
      <c r="L141" s="43"/>
    </row>
    <row r="142" s="1" customFormat="1" ht="16.5" customHeight="1">
      <c r="B142" s="38"/>
      <c r="C142" s="39"/>
      <c r="D142" s="39"/>
      <c r="E142" s="71" t="str">
        <f>E9</f>
        <v>SO-03 - Vnitřní úpravy</v>
      </c>
      <c r="F142" s="39"/>
      <c r="G142" s="39"/>
      <c r="H142" s="39"/>
      <c r="I142" s="139"/>
      <c r="J142" s="39"/>
      <c r="K142" s="39"/>
      <c r="L142" s="43"/>
    </row>
    <row r="143" s="1" customFormat="1" ht="6.96" customHeight="1">
      <c r="B143" s="38"/>
      <c r="C143" s="39"/>
      <c r="D143" s="39"/>
      <c r="E143" s="39"/>
      <c r="F143" s="39"/>
      <c r="G143" s="39"/>
      <c r="H143" s="39"/>
      <c r="I143" s="139"/>
      <c r="J143" s="39"/>
      <c r="K143" s="39"/>
      <c r="L143" s="43"/>
    </row>
    <row r="144" s="1" customFormat="1" ht="12" customHeight="1">
      <c r="B144" s="38"/>
      <c r="C144" s="32" t="s">
        <v>20</v>
      </c>
      <c r="D144" s="39"/>
      <c r="E144" s="39"/>
      <c r="F144" s="27" t="str">
        <f>F12</f>
        <v xml:space="preserve"> </v>
      </c>
      <c r="G144" s="39"/>
      <c r="H144" s="39"/>
      <c r="I144" s="142" t="s">
        <v>22</v>
      </c>
      <c r="J144" s="74" t="str">
        <f>IF(J12="","",J12)</f>
        <v>31. 5. 2018</v>
      </c>
      <c r="K144" s="39"/>
      <c r="L144" s="43"/>
    </row>
    <row r="145" s="1" customFormat="1" ht="6.96" customHeight="1">
      <c r="B145" s="38"/>
      <c r="C145" s="39"/>
      <c r="D145" s="39"/>
      <c r="E145" s="39"/>
      <c r="F145" s="39"/>
      <c r="G145" s="39"/>
      <c r="H145" s="39"/>
      <c r="I145" s="139"/>
      <c r="J145" s="39"/>
      <c r="K145" s="39"/>
      <c r="L145" s="43"/>
    </row>
    <row r="146" s="1" customFormat="1" ht="15.15" customHeight="1">
      <c r="B146" s="38"/>
      <c r="C146" s="32" t="s">
        <v>24</v>
      </c>
      <c r="D146" s="39"/>
      <c r="E146" s="39"/>
      <c r="F146" s="27" t="str">
        <f>E15</f>
        <v xml:space="preserve"> </v>
      </c>
      <c r="G146" s="39"/>
      <c r="H146" s="39"/>
      <c r="I146" s="142" t="s">
        <v>30</v>
      </c>
      <c r="J146" s="36" t="str">
        <f>E21</f>
        <v xml:space="preserve"> </v>
      </c>
      <c r="K146" s="39"/>
      <c r="L146" s="43"/>
    </row>
    <row r="147" s="1" customFormat="1" ht="15.15" customHeight="1">
      <c r="B147" s="38"/>
      <c r="C147" s="32" t="s">
        <v>28</v>
      </c>
      <c r="D147" s="39"/>
      <c r="E147" s="39"/>
      <c r="F147" s="27" t="str">
        <f>IF(E18="","",E18)</f>
        <v>Vyplň údaj</v>
      </c>
      <c r="G147" s="39"/>
      <c r="H147" s="39"/>
      <c r="I147" s="142" t="s">
        <v>32</v>
      </c>
      <c r="J147" s="36" t="str">
        <f>E24</f>
        <v xml:space="preserve"> </v>
      </c>
      <c r="K147" s="39"/>
      <c r="L147" s="43"/>
    </row>
    <row r="148" s="1" customFormat="1" ht="10.32" customHeight="1">
      <c r="B148" s="38"/>
      <c r="C148" s="39"/>
      <c r="D148" s="39"/>
      <c r="E148" s="39"/>
      <c r="F148" s="39"/>
      <c r="G148" s="39"/>
      <c r="H148" s="39"/>
      <c r="I148" s="139"/>
      <c r="J148" s="39"/>
      <c r="K148" s="39"/>
      <c r="L148" s="43"/>
    </row>
    <row r="149" s="10" customFormat="1" ht="29.28" customHeight="1">
      <c r="B149" s="197"/>
      <c r="C149" s="198" t="s">
        <v>111</v>
      </c>
      <c r="D149" s="199" t="s">
        <v>59</v>
      </c>
      <c r="E149" s="199" t="s">
        <v>55</v>
      </c>
      <c r="F149" s="199" t="s">
        <v>56</v>
      </c>
      <c r="G149" s="199" t="s">
        <v>112</v>
      </c>
      <c r="H149" s="199" t="s">
        <v>113</v>
      </c>
      <c r="I149" s="200" t="s">
        <v>114</v>
      </c>
      <c r="J149" s="199" t="s">
        <v>100</v>
      </c>
      <c r="K149" s="201" t="s">
        <v>115</v>
      </c>
      <c r="L149" s="202"/>
      <c r="M149" s="95" t="s">
        <v>1</v>
      </c>
      <c r="N149" s="96" t="s">
        <v>38</v>
      </c>
      <c r="O149" s="96" t="s">
        <v>116</v>
      </c>
      <c r="P149" s="96" t="s">
        <v>117</v>
      </c>
      <c r="Q149" s="96" t="s">
        <v>118</v>
      </c>
      <c r="R149" s="96" t="s">
        <v>119</v>
      </c>
      <c r="S149" s="96" t="s">
        <v>120</v>
      </c>
      <c r="T149" s="97" t="s">
        <v>121</v>
      </c>
    </row>
    <row r="150" s="1" customFormat="1" ht="22.8" customHeight="1">
      <c r="B150" s="38"/>
      <c r="C150" s="102" t="s">
        <v>122</v>
      </c>
      <c r="D150" s="39"/>
      <c r="E150" s="39"/>
      <c r="F150" s="39"/>
      <c r="G150" s="39"/>
      <c r="H150" s="39"/>
      <c r="I150" s="139"/>
      <c r="J150" s="203">
        <f>BK150</f>
        <v>0</v>
      </c>
      <c r="K150" s="39"/>
      <c r="L150" s="43"/>
      <c r="M150" s="98"/>
      <c r="N150" s="99"/>
      <c r="O150" s="99"/>
      <c r="P150" s="204">
        <f>P151+P553+P1375</f>
        <v>0</v>
      </c>
      <c r="Q150" s="99"/>
      <c r="R150" s="204">
        <f>R151+R553+R1375</f>
        <v>141.587970205771</v>
      </c>
      <c r="S150" s="99"/>
      <c r="T150" s="205">
        <f>T151+T553+T1375</f>
        <v>176.05177719999998</v>
      </c>
      <c r="AT150" s="17" t="s">
        <v>73</v>
      </c>
      <c r="AU150" s="17" t="s">
        <v>102</v>
      </c>
      <c r="BK150" s="206">
        <f>BK151+BK553+BK1375</f>
        <v>0</v>
      </c>
    </row>
    <row r="151" s="11" customFormat="1" ht="25.92" customHeight="1">
      <c r="B151" s="207"/>
      <c r="C151" s="208"/>
      <c r="D151" s="209" t="s">
        <v>73</v>
      </c>
      <c r="E151" s="210" t="s">
        <v>123</v>
      </c>
      <c r="F151" s="210" t="s">
        <v>124</v>
      </c>
      <c r="G151" s="208"/>
      <c r="H151" s="208"/>
      <c r="I151" s="211"/>
      <c r="J151" s="212">
        <f>BK151</f>
        <v>0</v>
      </c>
      <c r="K151" s="208"/>
      <c r="L151" s="213"/>
      <c r="M151" s="214"/>
      <c r="N151" s="215"/>
      <c r="O151" s="215"/>
      <c r="P151" s="216">
        <f>P152+P198+P207+P457+P541+P551</f>
        <v>0</v>
      </c>
      <c r="Q151" s="215"/>
      <c r="R151" s="216">
        <f>R152+R198+R207+R457+R541+R551</f>
        <v>74.709575119999997</v>
      </c>
      <c r="S151" s="215"/>
      <c r="T151" s="217">
        <f>T152+T198+T207+T457+T541+T551</f>
        <v>144.27616999999998</v>
      </c>
      <c r="AR151" s="218" t="s">
        <v>8</v>
      </c>
      <c r="AT151" s="219" t="s">
        <v>73</v>
      </c>
      <c r="AU151" s="219" t="s">
        <v>74</v>
      </c>
      <c r="AY151" s="218" t="s">
        <v>125</v>
      </c>
      <c r="BK151" s="220">
        <f>BK152+BK198+BK207+BK457+BK541+BK551</f>
        <v>0</v>
      </c>
    </row>
    <row r="152" s="11" customFormat="1" ht="22.8" customHeight="1">
      <c r="B152" s="207"/>
      <c r="C152" s="208"/>
      <c r="D152" s="209" t="s">
        <v>73</v>
      </c>
      <c r="E152" s="221" t="s">
        <v>139</v>
      </c>
      <c r="F152" s="221" t="s">
        <v>369</v>
      </c>
      <c r="G152" s="208"/>
      <c r="H152" s="208"/>
      <c r="I152" s="211"/>
      <c r="J152" s="222">
        <f>BK152</f>
        <v>0</v>
      </c>
      <c r="K152" s="208"/>
      <c r="L152" s="213"/>
      <c r="M152" s="214"/>
      <c r="N152" s="215"/>
      <c r="O152" s="215"/>
      <c r="P152" s="216">
        <f>SUM(P153:P197)</f>
        <v>0</v>
      </c>
      <c r="Q152" s="215"/>
      <c r="R152" s="216">
        <f>SUM(R153:R197)</f>
        <v>29.719933199999993</v>
      </c>
      <c r="S152" s="215"/>
      <c r="T152" s="217">
        <f>SUM(T153:T197)</f>
        <v>0</v>
      </c>
      <c r="AR152" s="218" t="s">
        <v>8</v>
      </c>
      <c r="AT152" s="219" t="s">
        <v>73</v>
      </c>
      <c r="AU152" s="219" t="s">
        <v>8</v>
      </c>
      <c r="AY152" s="218" t="s">
        <v>125</v>
      </c>
      <c r="BK152" s="220">
        <f>SUM(BK153:BK197)</f>
        <v>0</v>
      </c>
    </row>
    <row r="153" s="1" customFormat="1" ht="24" customHeight="1">
      <c r="B153" s="38"/>
      <c r="C153" s="223" t="s">
        <v>8</v>
      </c>
      <c r="D153" s="223" t="s">
        <v>128</v>
      </c>
      <c r="E153" s="224" t="s">
        <v>370</v>
      </c>
      <c r="F153" s="225" t="s">
        <v>371</v>
      </c>
      <c r="G153" s="226" t="s">
        <v>238</v>
      </c>
      <c r="H153" s="227">
        <v>32</v>
      </c>
      <c r="I153" s="228"/>
      <c r="J153" s="227">
        <f>ROUND(I153*H153,0)</f>
        <v>0</v>
      </c>
      <c r="K153" s="225" t="s">
        <v>132</v>
      </c>
      <c r="L153" s="43"/>
      <c r="M153" s="229" t="s">
        <v>1</v>
      </c>
      <c r="N153" s="230" t="s">
        <v>40</v>
      </c>
      <c r="O153" s="86"/>
      <c r="P153" s="231">
        <f>O153*H153</f>
        <v>0</v>
      </c>
      <c r="Q153" s="231">
        <v>0.012619999999999999</v>
      </c>
      <c r="R153" s="231">
        <f>Q153*H153</f>
        <v>0.40383999999999998</v>
      </c>
      <c r="S153" s="231">
        <v>0</v>
      </c>
      <c r="T153" s="232">
        <f>S153*H153</f>
        <v>0</v>
      </c>
      <c r="AR153" s="233" t="s">
        <v>133</v>
      </c>
      <c r="AT153" s="233" t="s">
        <v>128</v>
      </c>
      <c r="AU153" s="233" t="s">
        <v>134</v>
      </c>
      <c r="AY153" s="17" t="s">
        <v>125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134</v>
      </c>
      <c r="BK153" s="234">
        <f>ROUND(I153*H153,0)</f>
        <v>0</v>
      </c>
      <c r="BL153" s="17" t="s">
        <v>133</v>
      </c>
      <c r="BM153" s="233" t="s">
        <v>372</v>
      </c>
    </row>
    <row r="154" s="12" customFormat="1">
      <c r="B154" s="235"/>
      <c r="C154" s="236"/>
      <c r="D154" s="237" t="s">
        <v>143</v>
      </c>
      <c r="E154" s="246" t="s">
        <v>1</v>
      </c>
      <c r="F154" s="238" t="s">
        <v>373</v>
      </c>
      <c r="G154" s="236"/>
      <c r="H154" s="239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143</v>
      </c>
      <c r="AU154" s="245" t="s">
        <v>134</v>
      </c>
      <c r="AV154" s="12" t="s">
        <v>134</v>
      </c>
      <c r="AW154" s="12" t="s">
        <v>31</v>
      </c>
      <c r="AX154" s="12" t="s">
        <v>8</v>
      </c>
      <c r="AY154" s="245" t="s">
        <v>125</v>
      </c>
    </row>
    <row r="155" s="1" customFormat="1" ht="24" customHeight="1">
      <c r="B155" s="38"/>
      <c r="C155" s="223" t="s">
        <v>134</v>
      </c>
      <c r="D155" s="223" t="s">
        <v>128</v>
      </c>
      <c r="E155" s="224" t="s">
        <v>374</v>
      </c>
      <c r="F155" s="225" t="s">
        <v>375</v>
      </c>
      <c r="G155" s="226" t="s">
        <v>238</v>
      </c>
      <c r="H155" s="227">
        <v>77</v>
      </c>
      <c r="I155" s="228"/>
      <c r="J155" s="227">
        <f>ROUND(I155*H155,0)</f>
        <v>0</v>
      </c>
      <c r="K155" s="225" t="s">
        <v>132</v>
      </c>
      <c r="L155" s="43"/>
      <c r="M155" s="229" t="s">
        <v>1</v>
      </c>
      <c r="N155" s="230" t="s">
        <v>40</v>
      </c>
      <c r="O155" s="86"/>
      <c r="P155" s="231">
        <f>O155*H155</f>
        <v>0</v>
      </c>
      <c r="Q155" s="231">
        <v>0.048430000000000001</v>
      </c>
      <c r="R155" s="231">
        <f>Q155*H155</f>
        <v>3.7291099999999999</v>
      </c>
      <c r="S155" s="231">
        <v>0</v>
      </c>
      <c r="T155" s="232">
        <f>S155*H155</f>
        <v>0</v>
      </c>
      <c r="AR155" s="233" t="s">
        <v>133</v>
      </c>
      <c r="AT155" s="233" t="s">
        <v>128</v>
      </c>
      <c r="AU155" s="233" t="s">
        <v>134</v>
      </c>
      <c r="AY155" s="17" t="s">
        <v>125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134</v>
      </c>
      <c r="BK155" s="234">
        <f>ROUND(I155*H155,0)</f>
        <v>0</v>
      </c>
      <c r="BL155" s="17" t="s">
        <v>133</v>
      </c>
      <c r="BM155" s="233" t="s">
        <v>376</v>
      </c>
    </row>
    <row r="156" s="12" customFormat="1">
      <c r="B156" s="235"/>
      <c r="C156" s="236"/>
      <c r="D156" s="237" t="s">
        <v>143</v>
      </c>
      <c r="E156" s="246" t="s">
        <v>1</v>
      </c>
      <c r="F156" s="238" t="s">
        <v>377</v>
      </c>
      <c r="G156" s="236"/>
      <c r="H156" s="239">
        <v>77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143</v>
      </c>
      <c r="AU156" s="245" t="s">
        <v>134</v>
      </c>
      <c r="AV156" s="12" t="s">
        <v>134</v>
      </c>
      <c r="AW156" s="12" t="s">
        <v>31</v>
      </c>
      <c r="AX156" s="12" t="s">
        <v>8</v>
      </c>
      <c r="AY156" s="245" t="s">
        <v>125</v>
      </c>
    </row>
    <row r="157" s="1" customFormat="1" ht="24" customHeight="1">
      <c r="B157" s="38"/>
      <c r="C157" s="223" t="s">
        <v>139</v>
      </c>
      <c r="D157" s="223" t="s">
        <v>128</v>
      </c>
      <c r="E157" s="224" t="s">
        <v>378</v>
      </c>
      <c r="F157" s="225" t="s">
        <v>379</v>
      </c>
      <c r="G157" s="226" t="s">
        <v>238</v>
      </c>
      <c r="H157" s="227">
        <v>7</v>
      </c>
      <c r="I157" s="228"/>
      <c r="J157" s="227">
        <f>ROUND(I157*H157,0)</f>
        <v>0</v>
      </c>
      <c r="K157" s="225" t="s">
        <v>132</v>
      </c>
      <c r="L157" s="43"/>
      <c r="M157" s="229" t="s">
        <v>1</v>
      </c>
      <c r="N157" s="230" t="s">
        <v>40</v>
      </c>
      <c r="O157" s="86"/>
      <c r="P157" s="231">
        <f>O157*H157</f>
        <v>0</v>
      </c>
      <c r="Q157" s="231">
        <v>0.32623000000000002</v>
      </c>
      <c r="R157" s="231">
        <f>Q157*H157</f>
        <v>2.2836100000000004</v>
      </c>
      <c r="S157" s="231">
        <v>0</v>
      </c>
      <c r="T157" s="232">
        <f>S157*H157</f>
        <v>0</v>
      </c>
      <c r="AR157" s="233" t="s">
        <v>133</v>
      </c>
      <c r="AT157" s="233" t="s">
        <v>128</v>
      </c>
      <c r="AU157" s="233" t="s">
        <v>134</v>
      </c>
      <c r="AY157" s="17" t="s">
        <v>125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134</v>
      </c>
      <c r="BK157" s="234">
        <f>ROUND(I157*H157,0)</f>
        <v>0</v>
      </c>
      <c r="BL157" s="17" t="s">
        <v>133</v>
      </c>
      <c r="BM157" s="233" t="s">
        <v>380</v>
      </c>
    </row>
    <row r="158" s="12" customFormat="1">
      <c r="B158" s="235"/>
      <c r="C158" s="236"/>
      <c r="D158" s="237" t="s">
        <v>143</v>
      </c>
      <c r="E158" s="246" t="s">
        <v>1</v>
      </c>
      <c r="F158" s="238" t="s">
        <v>381</v>
      </c>
      <c r="G158" s="236"/>
      <c r="H158" s="239">
        <v>7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143</v>
      </c>
      <c r="AU158" s="245" t="s">
        <v>134</v>
      </c>
      <c r="AV158" s="12" t="s">
        <v>134</v>
      </c>
      <c r="AW158" s="12" t="s">
        <v>31</v>
      </c>
      <c r="AX158" s="12" t="s">
        <v>8</v>
      </c>
      <c r="AY158" s="245" t="s">
        <v>125</v>
      </c>
    </row>
    <row r="159" s="1" customFormat="1" ht="24" customHeight="1">
      <c r="B159" s="38"/>
      <c r="C159" s="223" t="s">
        <v>133</v>
      </c>
      <c r="D159" s="223" t="s">
        <v>128</v>
      </c>
      <c r="E159" s="224" t="s">
        <v>382</v>
      </c>
      <c r="F159" s="225" t="s">
        <v>383</v>
      </c>
      <c r="G159" s="226" t="s">
        <v>238</v>
      </c>
      <c r="H159" s="227">
        <v>1</v>
      </c>
      <c r="I159" s="228"/>
      <c r="J159" s="227">
        <f>ROUND(I159*H159,0)</f>
        <v>0</v>
      </c>
      <c r="K159" s="225" t="s">
        <v>132</v>
      </c>
      <c r="L159" s="43"/>
      <c r="M159" s="229" t="s">
        <v>1</v>
      </c>
      <c r="N159" s="230" t="s">
        <v>40</v>
      </c>
      <c r="O159" s="86"/>
      <c r="P159" s="231">
        <f>O159*H159</f>
        <v>0</v>
      </c>
      <c r="Q159" s="231">
        <v>0.39563999999999999</v>
      </c>
      <c r="R159" s="231">
        <f>Q159*H159</f>
        <v>0.39563999999999999</v>
      </c>
      <c r="S159" s="231">
        <v>0</v>
      </c>
      <c r="T159" s="232">
        <f>S159*H159</f>
        <v>0</v>
      </c>
      <c r="AR159" s="233" t="s">
        <v>133</v>
      </c>
      <c r="AT159" s="233" t="s">
        <v>128</v>
      </c>
      <c r="AU159" s="233" t="s">
        <v>134</v>
      </c>
      <c r="AY159" s="17" t="s">
        <v>125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134</v>
      </c>
      <c r="BK159" s="234">
        <f>ROUND(I159*H159,0)</f>
        <v>0</v>
      </c>
      <c r="BL159" s="17" t="s">
        <v>133</v>
      </c>
      <c r="BM159" s="233" t="s">
        <v>384</v>
      </c>
    </row>
    <row r="160" s="1" customFormat="1" ht="24" customHeight="1">
      <c r="B160" s="38"/>
      <c r="C160" s="223" t="s">
        <v>148</v>
      </c>
      <c r="D160" s="223" t="s">
        <v>128</v>
      </c>
      <c r="E160" s="224" t="s">
        <v>385</v>
      </c>
      <c r="F160" s="225" t="s">
        <v>386</v>
      </c>
      <c r="G160" s="226" t="s">
        <v>160</v>
      </c>
      <c r="H160" s="227">
        <v>6.0300000000000002</v>
      </c>
      <c r="I160" s="228"/>
      <c r="J160" s="227">
        <f>ROUND(I160*H160,0)</f>
        <v>0</v>
      </c>
      <c r="K160" s="225" t="s">
        <v>132</v>
      </c>
      <c r="L160" s="43"/>
      <c r="M160" s="229" t="s">
        <v>1</v>
      </c>
      <c r="N160" s="230" t="s">
        <v>40</v>
      </c>
      <c r="O160" s="86"/>
      <c r="P160" s="231">
        <f>O160*H160</f>
        <v>0</v>
      </c>
      <c r="Q160" s="231">
        <v>1.8775</v>
      </c>
      <c r="R160" s="231">
        <f>Q160*H160</f>
        <v>11.321325</v>
      </c>
      <c r="S160" s="231">
        <v>0</v>
      </c>
      <c r="T160" s="232">
        <f>S160*H160</f>
        <v>0</v>
      </c>
      <c r="AR160" s="233" t="s">
        <v>133</v>
      </c>
      <c r="AT160" s="233" t="s">
        <v>128</v>
      </c>
      <c r="AU160" s="233" t="s">
        <v>134</v>
      </c>
      <c r="AY160" s="17" t="s">
        <v>125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134</v>
      </c>
      <c r="BK160" s="234">
        <f>ROUND(I160*H160,0)</f>
        <v>0</v>
      </c>
      <c r="BL160" s="17" t="s">
        <v>133</v>
      </c>
      <c r="BM160" s="233" t="s">
        <v>387</v>
      </c>
    </row>
    <row r="161" s="12" customFormat="1">
      <c r="B161" s="235"/>
      <c r="C161" s="236"/>
      <c r="D161" s="237" t="s">
        <v>143</v>
      </c>
      <c r="E161" s="246" t="s">
        <v>1</v>
      </c>
      <c r="F161" s="238" t="s">
        <v>388</v>
      </c>
      <c r="G161" s="236"/>
      <c r="H161" s="239">
        <v>3.4100000000000001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143</v>
      </c>
      <c r="AU161" s="245" t="s">
        <v>134</v>
      </c>
      <c r="AV161" s="12" t="s">
        <v>134</v>
      </c>
      <c r="AW161" s="12" t="s">
        <v>31</v>
      </c>
      <c r="AX161" s="12" t="s">
        <v>74</v>
      </c>
      <c r="AY161" s="245" t="s">
        <v>125</v>
      </c>
    </row>
    <row r="162" s="12" customFormat="1">
      <c r="B162" s="235"/>
      <c r="C162" s="236"/>
      <c r="D162" s="237" t="s">
        <v>143</v>
      </c>
      <c r="E162" s="246" t="s">
        <v>1</v>
      </c>
      <c r="F162" s="238" t="s">
        <v>389</v>
      </c>
      <c r="G162" s="236"/>
      <c r="H162" s="239">
        <v>2.0299999999999998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143</v>
      </c>
      <c r="AU162" s="245" t="s">
        <v>134</v>
      </c>
      <c r="AV162" s="12" t="s">
        <v>134</v>
      </c>
      <c r="AW162" s="12" t="s">
        <v>31</v>
      </c>
      <c r="AX162" s="12" t="s">
        <v>74</v>
      </c>
      <c r="AY162" s="245" t="s">
        <v>125</v>
      </c>
    </row>
    <row r="163" s="12" customFormat="1">
      <c r="B163" s="235"/>
      <c r="C163" s="236"/>
      <c r="D163" s="237" t="s">
        <v>143</v>
      </c>
      <c r="E163" s="246" t="s">
        <v>1</v>
      </c>
      <c r="F163" s="238" t="s">
        <v>390</v>
      </c>
      <c r="G163" s="236"/>
      <c r="H163" s="239">
        <v>0.58999999999999997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143</v>
      </c>
      <c r="AU163" s="245" t="s">
        <v>134</v>
      </c>
      <c r="AV163" s="12" t="s">
        <v>134</v>
      </c>
      <c r="AW163" s="12" t="s">
        <v>31</v>
      </c>
      <c r="AX163" s="12" t="s">
        <v>74</v>
      </c>
      <c r="AY163" s="245" t="s">
        <v>125</v>
      </c>
    </row>
    <row r="164" s="13" customFormat="1">
      <c r="B164" s="261"/>
      <c r="C164" s="262"/>
      <c r="D164" s="237" t="s">
        <v>143</v>
      </c>
      <c r="E164" s="263" t="s">
        <v>1</v>
      </c>
      <c r="F164" s="264" t="s">
        <v>293</v>
      </c>
      <c r="G164" s="262"/>
      <c r="H164" s="265">
        <v>6.0299999999999994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AT164" s="271" t="s">
        <v>143</v>
      </c>
      <c r="AU164" s="271" t="s">
        <v>134</v>
      </c>
      <c r="AV164" s="13" t="s">
        <v>133</v>
      </c>
      <c r="AW164" s="13" t="s">
        <v>31</v>
      </c>
      <c r="AX164" s="13" t="s">
        <v>8</v>
      </c>
      <c r="AY164" s="271" t="s">
        <v>125</v>
      </c>
    </row>
    <row r="165" s="1" customFormat="1" ht="24" customHeight="1">
      <c r="B165" s="38"/>
      <c r="C165" s="223" t="s">
        <v>157</v>
      </c>
      <c r="D165" s="223" t="s">
        <v>128</v>
      </c>
      <c r="E165" s="224" t="s">
        <v>391</v>
      </c>
      <c r="F165" s="225" t="s">
        <v>392</v>
      </c>
      <c r="G165" s="226" t="s">
        <v>166</v>
      </c>
      <c r="H165" s="227">
        <v>9.7599999999999998</v>
      </c>
      <c r="I165" s="228"/>
      <c r="J165" s="227">
        <f>ROUND(I165*H165,0)</f>
        <v>0</v>
      </c>
      <c r="K165" s="225" t="s">
        <v>1</v>
      </c>
      <c r="L165" s="43"/>
      <c r="M165" s="229" t="s">
        <v>1</v>
      </c>
      <c r="N165" s="230" t="s">
        <v>40</v>
      </c>
      <c r="O165" s="86"/>
      <c r="P165" s="231">
        <f>O165*H165</f>
        <v>0</v>
      </c>
      <c r="Q165" s="231">
        <v>0.25059999999999999</v>
      </c>
      <c r="R165" s="231">
        <f>Q165*H165</f>
        <v>2.445856</v>
      </c>
      <c r="S165" s="231">
        <v>0</v>
      </c>
      <c r="T165" s="232">
        <f>S165*H165</f>
        <v>0</v>
      </c>
      <c r="AR165" s="233" t="s">
        <v>133</v>
      </c>
      <c r="AT165" s="233" t="s">
        <v>128</v>
      </c>
      <c r="AU165" s="233" t="s">
        <v>134</v>
      </c>
      <c r="AY165" s="17" t="s">
        <v>125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134</v>
      </c>
      <c r="BK165" s="234">
        <f>ROUND(I165*H165,0)</f>
        <v>0</v>
      </c>
      <c r="BL165" s="17" t="s">
        <v>133</v>
      </c>
      <c r="BM165" s="233" t="s">
        <v>393</v>
      </c>
    </row>
    <row r="166" s="12" customFormat="1">
      <c r="B166" s="235"/>
      <c r="C166" s="236"/>
      <c r="D166" s="237" t="s">
        <v>143</v>
      </c>
      <c r="E166" s="246" t="s">
        <v>1</v>
      </c>
      <c r="F166" s="238" t="s">
        <v>394</v>
      </c>
      <c r="G166" s="236"/>
      <c r="H166" s="239">
        <v>2.6800000000000002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143</v>
      </c>
      <c r="AU166" s="245" t="s">
        <v>134</v>
      </c>
      <c r="AV166" s="12" t="s">
        <v>134</v>
      </c>
      <c r="AW166" s="12" t="s">
        <v>31</v>
      </c>
      <c r="AX166" s="12" t="s">
        <v>74</v>
      </c>
      <c r="AY166" s="245" t="s">
        <v>125</v>
      </c>
    </row>
    <row r="167" s="12" customFormat="1">
      <c r="B167" s="235"/>
      <c r="C167" s="236"/>
      <c r="D167" s="237" t="s">
        <v>143</v>
      </c>
      <c r="E167" s="246" t="s">
        <v>1</v>
      </c>
      <c r="F167" s="238" t="s">
        <v>395</v>
      </c>
      <c r="G167" s="236"/>
      <c r="H167" s="239">
        <v>5.0999999999999996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143</v>
      </c>
      <c r="AU167" s="245" t="s">
        <v>134</v>
      </c>
      <c r="AV167" s="12" t="s">
        <v>134</v>
      </c>
      <c r="AW167" s="12" t="s">
        <v>31</v>
      </c>
      <c r="AX167" s="12" t="s">
        <v>74</v>
      </c>
      <c r="AY167" s="245" t="s">
        <v>125</v>
      </c>
    </row>
    <row r="168" s="12" customFormat="1">
      <c r="B168" s="235"/>
      <c r="C168" s="236"/>
      <c r="D168" s="237" t="s">
        <v>143</v>
      </c>
      <c r="E168" s="246" t="s">
        <v>1</v>
      </c>
      <c r="F168" s="238" t="s">
        <v>396</v>
      </c>
      <c r="G168" s="236"/>
      <c r="H168" s="239">
        <v>1.98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143</v>
      </c>
      <c r="AU168" s="245" t="s">
        <v>134</v>
      </c>
      <c r="AV168" s="12" t="s">
        <v>134</v>
      </c>
      <c r="AW168" s="12" t="s">
        <v>31</v>
      </c>
      <c r="AX168" s="12" t="s">
        <v>74</v>
      </c>
      <c r="AY168" s="245" t="s">
        <v>125</v>
      </c>
    </row>
    <row r="169" s="13" customFormat="1">
      <c r="B169" s="261"/>
      <c r="C169" s="262"/>
      <c r="D169" s="237" t="s">
        <v>143</v>
      </c>
      <c r="E169" s="263" t="s">
        <v>1</v>
      </c>
      <c r="F169" s="264" t="s">
        <v>293</v>
      </c>
      <c r="G169" s="262"/>
      <c r="H169" s="265">
        <v>9.7599999999999998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AT169" s="271" t="s">
        <v>143</v>
      </c>
      <c r="AU169" s="271" t="s">
        <v>134</v>
      </c>
      <c r="AV169" s="13" t="s">
        <v>133</v>
      </c>
      <c r="AW169" s="13" t="s">
        <v>31</v>
      </c>
      <c r="AX169" s="13" t="s">
        <v>8</v>
      </c>
      <c r="AY169" s="271" t="s">
        <v>125</v>
      </c>
    </row>
    <row r="170" s="1" customFormat="1" ht="16.5" customHeight="1">
      <c r="B170" s="38"/>
      <c r="C170" s="223" t="s">
        <v>163</v>
      </c>
      <c r="D170" s="223" t="s">
        <v>128</v>
      </c>
      <c r="E170" s="224" t="s">
        <v>397</v>
      </c>
      <c r="F170" s="225" t="s">
        <v>398</v>
      </c>
      <c r="G170" s="226" t="s">
        <v>238</v>
      </c>
      <c r="H170" s="227">
        <v>8</v>
      </c>
      <c r="I170" s="228"/>
      <c r="J170" s="227">
        <f>ROUND(I170*H170,0)</f>
        <v>0</v>
      </c>
      <c r="K170" s="225" t="s">
        <v>132</v>
      </c>
      <c r="L170" s="43"/>
      <c r="M170" s="229" t="s">
        <v>1</v>
      </c>
      <c r="N170" s="230" t="s">
        <v>40</v>
      </c>
      <c r="O170" s="86"/>
      <c r="P170" s="231">
        <f>O170*H170</f>
        <v>0</v>
      </c>
      <c r="Q170" s="231">
        <v>0.017940000000000001</v>
      </c>
      <c r="R170" s="231">
        <f>Q170*H170</f>
        <v>0.14352000000000001</v>
      </c>
      <c r="S170" s="231">
        <v>0</v>
      </c>
      <c r="T170" s="232">
        <f>S170*H170</f>
        <v>0</v>
      </c>
      <c r="AR170" s="233" t="s">
        <v>133</v>
      </c>
      <c r="AT170" s="233" t="s">
        <v>128</v>
      </c>
      <c r="AU170" s="233" t="s">
        <v>134</v>
      </c>
      <c r="AY170" s="17" t="s">
        <v>125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134</v>
      </c>
      <c r="BK170" s="234">
        <f>ROUND(I170*H170,0)</f>
        <v>0</v>
      </c>
      <c r="BL170" s="17" t="s">
        <v>133</v>
      </c>
      <c r="BM170" s="233" t="s">
        <v>399</v>
      </c>
    </row>
    <row r="171" s="12" customFormat="1">
      <c r="B171" s="235"/>
      <c r="C171" s="236"/>
      <c r="D171" s="237" t="s">
        <v>143</v>
      </c>
      <c r="E171" s="246" t="s">
        <v>1</v>
      </c>
      <c r="F171" s="238" t="s">
        <v>400</v>
      </c>
      <c r="G171" s="236"/>
      <c r="H171" s="239">
        <v>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143</v>
      </c>
      <c r="AU171" s="245" t="s">
        <v>134</v>
      </c>
      <c r="AV171" s="12" t="s">
        <v>134</v>
      </c>
      <c r="AW171" s="12" t="s">
        <v>31</v>
      </c>
      <c r="AX171" s="12" t="s">
        <v>8</v>
      </c>
      <c r="AY171" s="245" t="s">
        <v>125</v>
      </c>
    </row>
    <row r="172" s="1" customFormat="1" ht="16.5" customHeight="1">
      <c r="B172" s="38"/>
      <c r="C172" s="223" t="s">
        <v>169</v>
      </c>
      <c r="D172" s="223" t="s">
        <v>128</v>
      </c>
      <c r="E172" s="224" t="s">
        <v>401</v>
      </c>
      <c r="F172" s="225" t="s">
        <v>402</v>
      </c>
      <c r="G172" s="226" t="s">
        <v>238</v>
      </c>
      <c r="H172" s="227">
        <v>1</v>
      </c>
      <c r="I172" s="228"/>
      <c r="J172" s="227">
        <f>ROUND(I172*H172,0)</f>
        <v>0</v>
      </c>
      <c r="K172" s="225" t="s">
        <v>132</v>
      </c>
      <c r="L172" s="43"/>
      <c r="M172" s="229" t="s">
        <v>1</v>
      </c>
      <c r="N172" s="230" t="s">
        <v>40</v>
      </c>
      <c r="O172" s="86"/>
      <c r="P172" s="231">
        <f>O172*H172</f>
        <v>0</v>
      </c>
      <c r="Q172" s="231">
        <v>0.036549999999999999</v>
      </c>
      <c r="R172" s="231">
        <f>Q172*H172</f>
        <v>0.036549999999999999</v>
      </c>
      <c r="S172" s="231">
        <v>0</v>
      </c>
      <c r="T172" s="232">
        <f>S172*H172</f>
        <v>0</v>
      </c>
      <c r="AR172" s="233" t="s">
        <v>133</v>
      </c>
      <c r="AT172" s="233" t="s">
        <v>128</v>
      </c>
      <c r="AU172" s="233" t="s">
        <v>134</v>
      </c>
      <c r="AY172" s="17" t="s">
        <v>125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134</v>
      </c>
      <c r="BK172" s="234">
        <f>ROUND(I172*H172,0)</f>
        <v>0</v>
      </c>
      <c r="BL172" s="17" t="s">
        <v>133</v>
      </c>
      <c r="BM172" s="233" t="s">
        <v>403</v>
      </c>
    </row>
    <row r="173" s="12" customFormat="1">
      <c r="B173" s="235"/>
      <c r="C173" s="236"/>
      <c r="D173" s="237" t="s">
        <v>143</v>
      </c>
      <c r="E173" s="246" t="s">
        <v>1</v>
      </c>
      <c r="F173" s="238" t="s">
        <v>404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143</v>
      </c>
      <c r="AU173" s="245" t="s">
        <v>134</v>
      </c>
      <c r="AV173" s="12" t="s">
        <v>134</v>
      </c>
      <c r="AW173" s="12" t="s">
        <v>31</v>
      </c>
      <c r="AX173" s="12" t="s">
        <v>8</v>
      </c>
      <c r="AY173" s="245" t="s">
        <v>125</v>
      </c>
    </row>
    <row r="174" s="1" customFormat="1" ht="16.5" customHeight="1">
      <c r="B174" s="38"/>
      <c r="C174" s="223" t="s">
        <v>176</v>
      </c>
      <c r="D174" s="223" t="s">
        <v>128</v>
      </c>
      <c r="E174" s="224" t="s">
        <v>405</v>
      </c>
      <c r="F174" s="225" t="s">
        <v>406</v>
      </c>
      <c r="G174" s="226" t="s">
        <v>238</v>
      </c>
      <c r="H174" s="227">
        <v>14</v>
      </c>
      <c r="I174" s="228"/>
      <c r="J174" s="227">
        <f>ROUND(I174*H174,0)</f>
        <v>0</v>
      </c>
      <c r="K174" s="225" t="s">
        <v>132</v>
      </c>
      <c r="L174" s="43"/>
      <c r="M174" s="229" t="s">
        <v>1</v>
      </c>
      <c r="N174" s="230" t="s">
        <v>40</v>
      </c>
      <c r="O174" s="86"/>
      <c r="P174" s="231">
        <f>O174*H174</f>
        <v>0</v>
      </c>
      <c r="Q174" s="231">
        <v>0.04555</v>
      </c>
      <c r="R174" s="231">
        <f>Q174*H174</f>
        <v>0.63770000000000004</v>
      </c>
      <c r="S174" s="231">
        <v>0</v>
      </c>
      <c r="T174" s="232">
        <f>S174*H174</f>
        <v>0</v>
      </c>
      <c r="AR174" s="233" t="s">
        <v>133</v>
      </c>
      <c r="AT174" s="233" t="s">
        <v>128</v>
      </c>
      <c r="AU174" s="233" t="s">
        <v>134</v>
      </c>
      <c r="AY174" s="17" t="s">
        <v>125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134</v>
      </c>
      <c r="BK174" s="234">
        <f>ROUND(I174*H174,0)</f>
        <v>0</v>
      </c>
      <c r="BL174" s="17" t="s">
        <v>133</v>
      </c>
      <c r="BM174" s="233" t="s">
        <v>407</v>
      </c>
    </row>
    <row r="175" s="12" customFormat="1">
      <c r="B175" s="235"/>
      <c r="C175" s="236"/>
      <c r="D175" s="237" t="s">
        <v>143</v>
      </c>
      <c r="E175" s="246" t="s">
        <v>1</v>
      </c>
      <c r="F175" s="238" t="s">
        <v>408</v>
      </c>
      <c r="G175" s="236"/>
      <c r="H175" s="239">
        <v>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143</v>
      </c>
      <c r="AU175" s="245" t="s">
        <v>134</v>
      </c>
      <c r="AV175" s="12" t="s">
        <v>134</v>
      </c>
      <c r="AW175" s="12" t="s">
        <v>31</v>
      </c>
      <c r="AX175" s="12" t="s">
        <v>74</v>
      </c>
      <c r="AY175" s="245" t="s">
        <v>125</v>
      </c>
    </row>
    <row r="176" s="12" customFormat="1">
      <c r="B176" s="235"/>
      <c r="C176" s="236"/>
      <c r="D176" s="237" t="s">
        <v>143</v>
      </c>
      <c r="E176" s="246" t="s">
        <v>1</v>
      </c>
      <c r="F176" s="238" t="s">
        <v>409</v>
      </c>
      <c r="G176" s="236"/>
      <c r="H176" s="239">
        <v>12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143</v>
      </c>
      <c r="AU176" s="245" t="s">
        <v>134</v>
      </c>
      <c r="AV176" s="12" t="s">
        <v>134</v>
      </c>
      <c r="AW176" s="12" t="s">
        <v>31</v>
      </c>
      <c r="AX176" s="12" t="s">
        <v>74</v>
      </c>
      <c r="AY176" s="245" t="s">
        <v>125</v>
      </c>
    </row>
    <row r="177" s="13" customFormat="1">
      <c r="B177" s="261"/>
      <c r="C177" s="262"/>
      <c r="D177" s="237" t="s">
        <v>143</v>
      </c>
      <c r="E177" s="263" t="s">
        <v>1</v>
      </c>
      <c r="F177" s="264" t="s">
        <v>293</v>
      </c>
      <c r="G177" s="262"/>
      <c r="H177" s="265">
        <v>14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143</v>
      </c>
      <c r="AU177" s="271" t="s">
        <v>134</v>
      </c>
      <c r="AV177" s="13" t="s">
        <v>133</v>
      </c>
      <c r="AW177" s="13" t="s">
        <v>31</v>
      </c>
      <c r="AX177" s="13" t="s">
        <v>8</v>
      </c>
      <c r="AY177" s="271" t="s">
        <v>125</v>
      </c>
    </row>
    <row r="178" s="1" customFormat="1" ht="16.5" customHeight="1">
      <c r="B178" s="38"/>
      <c r="C178" s="223" t="s">
        <v>181</v>
      </c>
      <c r="D178" s="223" t="s">
        <v>128</v>
      </c>
      <c r="E178" s="224" t="s">
        <v>410</v>
      </c>
      <c r="F178" s="225" t="s">
        <v>411</v>
      </c>
      <c r="G178" s="226" t="s">
        <v>238</v>
      </c>
      <c r="H178" s="227">
        <v>4</v>
      </c>
      <c r="I178" s="228"/>
      <c r="J178" s="227">
        <f>ROUND(I178*H178,0)</f>
        <v>0</v>
      </c>
      <c r="K178" s="225" t="s">
        <v>132</v>
      </c>
      <c r="L178" s="43"/>
      <c r="M178" s="229" t="s">
        <v>1</v>
      </c>
      <c r="N178" s="230" t="s">
        <v>40</v>
      </c>
      <c r="O178" s="86"/>
      <c r="P178" s="231">
        <f>O178*H178</f>
        <v>0</v>
      </c>
      <c r="Q178" s="231">
        <v>0.054550000000000001</v>
      </c>
      <c r="R178" s="231">
        <f>Q178*H178</f>
        <v>0.21820000000000001</v>
      </c>
      <c r="S178" s="231">
        <v>0</v>
      </c>
      <c r="T178" s="232">
        <f>S178*H178</f>
        <v>0</v>
      </c>
      <c r="AR178" s="233" t="s">
        <v>133</v>
      </c>
      <c r="AT178" s="233" t="s">
        <v>128</v>
      </c>
      <c r="AU178" s="233" t="s">
        <v>134</v>
      </c>
      <c r="AY178" s="17" t="s">
        <v>125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134</v>
      </c>
      <c r="BK178" s="234">
        <f>ROUND(I178*H178,0)</f>
        <v>0</v>
      </c>
      <c r="BL178" s="17" t="s">
        <v>133</v>
      </c>
      <c r="BM178" s="233" t="s">
        <v>412</v>
      </c>
    </row>
    <row r="179" s="12" customFormat="1">
      <c r="B179" s="235"/>
      <c r="C179" s="236"/>
      <c r="D179" s="237" t="s">
        <v>143</v>
      </c>
      <c r="E179" s="246" t="s">
        <v>1</v>
      </c>
      <c r="F179" s="238" t="s">
        <v>413</v>
      </c>
      <c r="G179" s="236"/>
      <c r="H179" s="239">
        <v>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143</v>
      </c>
      <c r="AU179" s="245" t="s">
        <v>134</v>
      </c>
      <c r="AV179" s="12" t="s">
        <v>134</v>
      </c>
      <c r="AW179" s="12" t="s">
        <v>31</v>
      </c>
      <c r="AX179" s="12" t="s">
        <v>8</v>
      </c>
      <c r="AY179" s="245" t="s">
        <v>125</v>
      </c>
    </row>
    <row r="180" s="1" customFormat="1" ht="24" customHeight="1">
      <c r="B180" s="38"/>
      <c r="C180" s="223" t="s">
        <v>186</v>
      </c>
      <c r="D180" s="223" t="s">
        <v>128</v>
      </c>
      <c r="E180" s="224" t="s">
        <v>414</v>
      </c>
      <c r="F180" s="225" t="s">
        <v>415</v>
      </c>
      <c r="G180" s="226" t="s">
        <v>131</v>
      </c>
      <c r="H180" s="227">
        <v>0.33000000000000002</v>
      </c>
      <c r="I180" s="228"/>
      <c r="J180" s="227">
        <f>ROUND(I180*H180,0)</f>
        <v>0</v>
      </c>
      <c r="K180" s="225" t="s">
        <v>132</v>
      </c>
      <c r="L180" s="43"/>
      <c r="M180" s="229" t="s">
        <v>1</v>
      </c>
      <c r="N180" s="230" t="s">
        <v>40</v>
      </c>
      <c r="O180" s="86"/>
      <c r="P180" s="231">
        <f>O180*H180</f>
        <v>0</v>
      </c>
      <c r="Q180" s="231">
        <v>0.019539999999999998</v>
      </c>
      <c r="R180" s="231">
        <f>Q180*H180</f>
        <v>0.0064481999999999994</v>
      </c>
      <c r="S180" s="231">
        <v>0</v>
      </c>
      <c r="T180" s="232">
        <f>S180*H180</f>
        <v>0</v>
      </c>
      <c r="AR180" s="233" t="s">
        <v>133</v>
      </c>
      <c r="AT180" s="233" t="s">
        <v>128</v>
      </c>
      <c r="AU180" s="233" t="s">
        <v>134</v>
      </c>
      <c r="AY180" s="17" t="s">
        <v>125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7" t="s">
        <v>134</v>
      </c>
      <c r="BK180" s="234">
        <f>ROUND(I180*H180,0)</f>
        <v>0</v>
      </c>
      <c r="BL180" s="17" t="s">
        <v>133</v>
      </c>
      <c r="BM180" s="233" t="s">
        <v>416</v>
      </c>
    </row>
    <row r="181" s="12" customFormat="1">
      <c r="B181" s="235"/>
      <c r="C181" s="236"/>
      <c r="D181" s="237" t="s">
        <v>143</v>
      </c>
      <c r="E181" s="246" t="s">
        <v>1</v>
      </c>
      <c r="F181" s="238" t="s">
        <v>417</v>
      </c>
      <c r="G181" s="236"/>
      <c r="H181" s="239">
        <v>0.33000000000000002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143</v>
      </c>
      <c r="AU181" s="245" t="s">
        <v>134</v>
      </c>
      <c r="AV181" s="12" t="s">
        <v>134</v>
      </c>
      <c r="AW181" s="12" t="s">
        <v>31</v>
      </c>
      <c r="AX181" s="12" t="s">
        <v>8</v>
      </c>
      <c r="AY181" s="245" t="s">
        <v>125</v>
      </c>
    </row>
    <row r="182" s="1" customFormat="1" ht="16.5" customHeight="1">
      <c r="B182" s="38"/>
      <c r="C182" s="247" t="s">
        <v>191</v>
      </c>
      <c r="D182" s="247" t="s">
        <v>170</v>
      </c>
      <c r="E182" s="248" t="s">
        <v>418</v>
      </c>
      <c r="F182" s="249" t="s">
        <v>419</v>
      </c>
      <c r="G182" s="250" t="s">
        <v>131</v>
      </c>
      <c r="H182" s="251">
        <v>0.33000000000000002</v>
      </c>
      <c r="I182" s="252"/>
      <c r="J182" s="251">
        <f>ROUND(I182*H182,0)</f>
        <v>0</v>
      </c>
      <c r="K182" s="249" t="s">
        <v>132</v>
      </c>
      <c r="L182" s="253"/>
      <c r="M182" s="254" t="s">
        <v>1</v>
      </c>
      <c r="N182" s="255" t="s">
        <v>40</v>
      </c>
      <c r="O182" s="86"/>
      <c r="P182" s="231">
        <f>O182*H182</f>
        <v>0</v>
      </c>
      <c r="Q182" s="231">
        <v>1</v>
      </c>
      <c r="R182" s="231">
        <f>Q182*H182</f>
        <v>0.33000000000000002</v>
      </c>
      <c r="S182" s="231">
        <v>0</v>
      </c>
      <c r="T182" s="232">
        <f>S182*H182</f>
        <v>0</v>
      </c>
      <c r="AR182" s="233" t="s">
        <v>169</v>
      </c>
      <c r="AT182" s="233" t="s">
        <v>170</v>
      </c>
      <c r="AU182" s="233" t="s">
        <v>134</v>
      </c>
      <c r="AY182" s="17" t="s">
        <v>125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7" t="s">
        <v>134</v>
      </c>
      <c r="BK182" s="234">
        <f>ROUND(I182*H182,0)</f>
        <v>0</v>
      </c>
      <c r="BL182" s="17" t="s">
        <v>133</v>
      </c>
      <c r="BM182" s="233" t="s">
        <v>420</v>
      </c>
    </row>
    <row r="183" s="1" customFormat="1" ht="24" customHeight="1">
      <c r="B183" s="38"/>
      <c r="C183" s="223" t="s">
        <v>196</v>
      </c>
      <c r="D183" s="223" t="s">
        <v>128</v>
      </c>
      <c r="E183" s="224" t="s">
        <v>421</v>
      </c>
      <c r="F183" s="225" t="s">
        <v>422</v>
      </c>
      <c r="G183" s="226" t="s">
        <v>166</v>
      </c>
      <c r="H183" s="227">
        <v>4.6200000000000001</v>
      </c>
      <c r="I183" s="228"/>
      <c r="J183" s="227">
        <f>ROUND(I183*H183,0)</f>
        <v>0</v>
      </c>
      <c r="K183" s="225" t="s">
        <v>132</v>
      </c>
      <c r="L183" s="43"/>
      <c r="M183" s="229" t="s">
        <v>1</v>
      </c>
      <c r="N183" s="230" t="s">
        <v>40</v>
      </c>
      <c r="O183" s="86"/>
      <c r="P183" s="231">
        <f>O183*H183</f>
        <v>0</v>
      </c>
      <c r="Q183" s="231">
        <v>0.12335</v>
      </c>
      <c r="R183" s="231">
        <f>Q183*H183</f>
        <v>0.56987699999999997</v>
      </c>
      <c r="S183" s="231">
        <v>0</v>
      </c>
      <c r="T183" s="232">
        <f>S183*H183</f>
        <v>0</v>
      </c>
      <c r="AR183" s="233" t="s">
        <v>133</v>
      </c>
      <c r="AT183" s="233" t="s">
        <v>128</v>
      </c>
      <c r="AU183" s="233" t="s">
        <v>134</v>
      </c>
      <c r="AY183" s="17" t="s">
        <v>125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134</v>
      </c>
      <c r="BK183" s="234">
        <f>ROUND(I183*H183,0)</f>
        <v>0</v>
      </c>
      <c r="BL183" s="17" t="s">
        <v>133</v>
      </c>
      <c r="BM183" s="233" t="s">
        <v>423</v>
      </c>
    </row>
    <row r="184" s="12" customFormat="1">
      <c r="B184" s="235"/>
      <c r="C184" s="236"/>
      <c r="D184" s="237" t="s">
        <v>143</v>
      </c>
      <c r="E184" s="246" t="s">
        <v>1</v>
      </c>
      <c r="F184" s="238" t="s">
        <v>424</v>
      </c>
      <c r="G184" s="236"/>
      <c r="H184" s="239">
        <v>4.6200000000000001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143</v>
      </c>
      <c r="AU184" s="245" t="s">
        <v>134</v>
      </c>
      <c r="AV184" s="12" t="s">
        <v>134</v>
      </c>
      <c r="AW184" s="12" t="s">
        <v>31</v>
      </c>
      <c r="AX184" s="12" t="s">
        <v>8</v>
      </c>
      <c r="AY184" s="245" t="s">
        <v>125</v>
      </c>
    </row>
    <row r="185" s="1" customFormat="1" ht="24" customHeight="1">
      <c r="B185" s="38"/>
      <c r="C185" s="223" t="s">
        <v>200</v>
      </c>
      <c r="D185" s="223" t="s">
        <v>128</v>
      </c>
      <c r="E185" s="224" t="s">
        <v>425</v>
      </c>
      <c r="F185" s="225" t="s">
        <v>426</v>
      </c>
      <c r="G185" s="226" t="s">
        <v>166</v>
      </c>
      <c r="H185" s="227">
        <v>11.18</v>
      </c>
      <c r="I185" s="228"/>
      <c r="J185" s="227">
        <f>ROUND(I185*H185,0)</f>
        <v>0</v>
      </c>
      <c r="K185" s="225" t="s">
        <v>132</v>
      </c>
      <c r="L185" s="43"/>
      <c r="M185" s="229" t="s">
        <v>1</v>
      </c>
      <c r="N185" s="230" t="s">
        <v>40</v>
      </c>
      <c r="O185" s="86"/>
      <c r="P185" s="231">
        <f>O185*H185</f>
        <v>0</v>
      </c>
      <c r="Q185" s="231">
        <v>0.25364999999999999</v>
      </c>
      <c r="R185" s="231">
        <f>Q185*H185</f>
        <v>2.835807</v>
      </c>
      <c r="S185" s="231">
        <v>0</v>
      </c>
      <c r="T185" s="232">
        <f>S185*H185</f>
        <v>0</v>
      </c>
      <c r="AR185" s="233" t="s">
        <v>133</v>
      </c>
      <c r="AT185" s="233" t="s">
        <v>128</v>
      </c>
      <c r="AU185" s="233" t="s">
        <v>134</v>
      </c>
      <c r="AY185" s="17" t="s">
        <v>125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7" t="s">
        <v>134</v>
      </c>
      <c r="BK185" s="234">
        <f>ROUND(I185*H185,0)</f>
        <v>0</v>
      </c>
      <c r="BL185" s="17" t="s">
        <v>133</v>
      </c>
      <c r="BM185" s="233" t="s">
        <v>427</v>
      </c>
    </row>
    <row r="186" s="12" customFormat="1">
      <c r="B186" s="235"/>
      <c r="C186" s="236"/>
      <c r="D186" s="237" t="s">
        <v>143</v>
      </c>
      <c r="E186" s="246" t="s">
        <v>1</v>
      </c>
      <c r="F186" s="238" t="s">
        <v>428</v>
      </c>
      <c r="G186" s="236"/>
      <c r="H186" s="239">
        <v>4.1399999999999997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143</v>
      </c>
      <c r="AU186" s="245" t="s">
        <v>134</v>
      </c>
      <c r="AV186" s="12" t="s">
        <v>134</v>
      </c>
      <c r="AW186" s="12" t="s">
        <v>31</v>
      </c>
      <c r="AX186" s="12" t="s">
        <v>74</v>
      </c>
      <c r="AY186" s="245" t="s">
        <v>125</v>
      </c>
    </row>
    <row r="187" s="12" customFormat="1">
      <c r="B187" s="235"/>
      <c r="C187" s="236"/>
      <c r="D187" s="237" t="s">
        <v>143</v>
      </c>
      <c r="E187" s="246" t="s">
        <v>1</v>
      </c>
      <c r="F187" s="238" t="s">
        <v>429</v>
      </c>
      <c r="G187" s="236"/>
      <c r="H187" s="239">
        <v>4.8399999999999999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143</v>
      </c>
      <c r="AU187" s="245" t="s">
        <v>134</v>
      </c>
      <c r="AV187" s="12" t="s">
        <v>134</v>
      </c>
      <c r="AW187" s="12" t="s">
        <v>31</v>
      </c>
      <c r="AX187" s="12" t="s">
        <v>74</v>
      </c>
      <c r="AY187" s="245" t="s">
        <v>125</v>
      </c>
    </row>
    <row r="188" s="12" customFormat="1">
      <c r="B188" s="235"/>
      <c r="C188" s="236"/>
      <c r="D188" s="237" t="s">
        <v>143</v>
      </c>
      <c r="E188" s="246" t="s">
        <v>1</v>
      </c>
      <c r="F188" s="238" t="s">
        <v>430</v>
      </c>
      <c r="G188" s="236"/>
      <c r="H188" s="239">
        <v>2.2000000000000002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143</v>
      </c>
      <c r="AU188" s="245" t="s">
        <v>134</v>
      </c>
      <c r="AV188" s="12" t="s">
        <v>134</v>
      </c>
      <c r="AW188" s="12" t="s">
        <v>31</v>
      </c>
      <c r="AX188" s="12" t="s">
        <v>74</v>
      </c>
      <c r="AY188" s="245" t="s">
        <v>125</v>
      </c>
    </row>
    <row r="189" s="13" customFormat="1">
      <c r="B189" s="261"/>
      <c r="C189" s="262"/>
      <c r="D189" s="237" t="s">
        <v>143</v>
      </c>
      <c r="E189" s="263" t="s">
        <v>1</v>
      </c>
      <c r="F189" s="264" t="s">
        <v>293</v>
      </c>
      <c r="G189" s="262"/>
      <c r="H189" s="265">
        <v>11.18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143</v>
      </c>
      <c r="AU189" s="271" t="s">
        <v>134</v>
      </c>
      <c r="AV189" s="13" t="s">
        <v>133</v>
      </c>
      <c r="AW189" s="13" t="s">
        <v>31</v>
      </c>
      <c r="AX189" s="13" t="s">
        <v>8</v>
      </c>
      <c r="AY189" s="271" t="s">
        <v>125</v>
      </c>
    </row>
    <row r="190" s="1" customFormat="1" ht="24" customHeight="1">
      <c r="B190" s="38"/>
      <c r="C190" s="223" t="s">
        <v>9</v>
      </c>
      <c r="D190" s="223" t="s">
        <v>128</v>
      </c>
      <c r="E190" s="224" t="s">
        <v>431</v>
      </c>
      <c r="F190" s="225" t="s">
        <v>432</v>
      </c>
      <c r="G190" s="226" t="s">
        <v>166</v>
      </c>
      <c r="H190" s="227">
        <v>55.93</v>
      </c>
      <c r="I190" s="228"/>
      <c r="J190" s="227">
        <f>ROUND(I190*H190,0)</f>
        <v>0</v>
      </c>
      <c r="K190" s="225" t="s">
        <v>132</v>
      </c>
      <c r="L190" s="43"/>
      <c r="M190" s="229" t="s">
        <v>1</v>
      </c>
      <c r="N190" s="230" t="s">
        <v>40</v>
      </c>
      <c r="O190" s="86"/>
      <c r="P190" s="231">
        <f>O190*H190</f>
        <v>0</v>
      </c>
      <c r="Q190" s="231">
        <v>0.068430000000000005</v>
      </c>
      <c r="R190" s="231">
        <f>Q190*H190</f>
        <v>3.8272899000000002</v>
      </c>
      <c r="S190" s="231">
        <v>0</v>
      </c>
      <c r="T190" s="232">
        <f>S190*H190</f>
        <v>0</v>
      </c>
      <c r="AR190" s="233" t="s">
        <v>133</v>
      </c>
      <c r="AT190" s="233" t="s">
        <v>128</v>
      </c>
      <c r="AU190" s="233" t="s">
        <v>134</v>
      </c>
      <c r="AY190" s="17" t="s">
        <v>125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134</v>
      </c>
      <c r="BK190" s="234">
        <f>ROUND(I190*H190,0)</f>
        <v>0</v>
      </c>
      <c r="BL190" s="17" t="s">
        <v>133</v>
      </c>
      <c r="BM190" s="233" t="s">
        <v>433</v>
      </c>
    </row>
    <row r="191" s="12" customFormat="1">
      <c r="B191" s="235"/>
      <c r="C191" s="236"/>
      <c r="D191" s="237" t="s">
        <v>143</v>
      </c>
      <c r="E191" s="246" t="s">
        <v>1</v>
      </c>
      <c r="F191" s="238" t="s">
        <v>434</v>
      </c>
      <c r="G191" s="236"/>
      <c r="H191" s="239">
        <v>55.93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143</v>
      </c>
      <c r="AU191" s="245" t="s">
        <v>134</v>
      </c>
      <c r="AV191" s="12" t="s">
        <v>134</v>
      </c>
      <c r="AW191" s="12" t="s">
        <v>31</v>
      </c>
      <c r="AX191" s="12" t="s">
        <v>8</v>
      </c>
      <c r="AY191" s="245" t="s">
        <v>125</v>
      </c>
    </row>
    <row r="192" s="1" customFormat="1" ht="24" customHeight="1">
      <c r="B192" s="38"/>
      <c r="C192" s="223" t="s">
        <v>161</v>
      </c>
      <c r="D192" s="223" t="s">
        <v>128</v>
      </c>
      <c r="E192" s="224" t="s">
        <v>435</v>
      </c>
      <c r="F192" s="225" t="s">
        <v>436</v>
      </c>
      <c r="G192" s="226" t="s">
        <v>166</v>
      </c>
      <c r="H192" s="227">
        <v>5.1500000000000004</v>
      </c>
      <c r="I192" s="228"/>
      <c r="J192" s="227">
        <f>ROUND(I192*H192,0)</f>
        <v>0</v>
      </c>
      <c r="K192" s="225" t="s">
        <v>132</v>
      </c>
      <c r="L192" s="43"/>
      <c r="M192" s="229" t="s">
        <v>1</v>
      </c>
      <c r="N192" s="230" t="s">
        <v>40</v>
      </c>
      <c r="O192" s="86"/>
      <c r="P192" s="231">
        <f>O192*H192</f>
        <v>0</v>
      </c>
      <c r="Q192" s="231">
        <v>0.087309999999999999</v>
      </c>
      <c r="R192" s="231">
        <f>Q192*H192</f>
        <v>0.4496465</v>
      </c>
      <c r="S192" s="231">
        <v>0</v>
      </c>
      <c r="T192" s="232">
        <f>S192*H192</f>
        <v>0</v>
      </c>
      <c r="AR192" s="233" t="s">
        <v>133</v>
      </c>
      <c r="AT192" s="233" t="s">
        <v>128</v>
      </c>
      <c r="AU192" s="233" t="s">
        <v>134</v>
      </c>
      <c r="AY192" s="17" t="s">
        <v>125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7" t="s">
        <v>134</v>
      </c>
      <c r="BK192" s="234">
        <f>ROUND(I192*H192,0)</f>
        <v>0</v>
      </c>
      <c r="BL192" s="17" t="s">
        <v>133</v>
      </c>
      <c r="BM192" s="233" t="s">
        <v>437</v>
      </c>
    </row>
    <row r="193" s="12" customFormat="1">
      <c r="B193" s="235"/>
      <c r="C193" s="236"/>
      <c r="D193" s="237" t="s">
        <v>143</v>
      </c>
      <c r="E193" s="246" t="s">
        <v>1</v>
      </c>
      <c r="F193" s="238" t="s">
        <v>438</v>
      </c>
      <c r="G193" s="236"/>
      <c r="H193" s="239">
        <v>2.8900000000000001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143</v>
      </c>
      <c r="AU193" s="245" t="s">
        <v>134</v>
      </c>
      <c r="AV193" s="12" t="s">
        <v>134</v>
      </c>
      <c r="AW193" s="12" t="s">
        <v>31</v>
      </c>
      <c r="AX193" s="12" t="s">
        <v>74</v>
      </c>
      <c r="AY193" s="245" t="s">
        <v>125</v>
      </c>
    </row>
    <row r="194" s="12" customFormat="1">
      <c r="B194" s="235"/>
      <c r="C194" s="236"/>
      <c r="D194" s="237" t="s">
        <v>143</v>
      </c>
      <c r="E194" s="246" t="s">
        <v>1</v>
      </c>
      <c r="F194" s="238" t="s">
        <v>439</v>
      </c>
      <c r="G194" s="236"/>
      <c r="H194" s="239">
        <v>2.2599999999999998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143</v>
      </c>
      <c r="AU194" s="245" t="s">
        <v>134</v>
      </c>
      <c r="AV194" s="12" t="s">
        <v>134</v>
      </c>
      <c r="AW194" s="12" t="s">
        <v>31</v>
      </c>
      <c r="AX194" s="12" t="s">
        <v>74</v>
      </c>
      <c r="AY194" s="245" t="s">
        <v>125</v>
      </c>
    </row>
    <row r="195" s="13" customFormat="1">
      <c r="B195" s="261"/>
      <c r="C195" s="262"/>
      <c r="D195" s="237" t="s">
        <v>143</v>
      </c>
      <c r="E195" s="263" t="s">
        <v>1</v>
      </c>
      <c r="F195" s="264" t="s">
        <v>293</v>
      </c>
      <c r="G195" s="262"/>
      <c r="H195" s="265">
        <v>5.1500000000000004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AT195" s="271" t="s">
        <v>143</v>
      </c>
      <c r="AU195" s="271" t="s">
        <v>134</v>
      </c>
      <c r="AV195" s="13" t="s">
        <v>133</v>
      </c>
      <c r="AW195" s="13" t="s">
        <v>31</v>
      </c>
      <c r="AX195" s="13" t="s">
        <v>8</v>
      </c>
      <c r="AY195" s="271" t="s">
        <v>125</v>
      </c>
    </row>
    <row r="196" s="1" customFormat="1" ht="16.5" customHeight="1">
      <c r="B196" s="38"/>
      <c r="C196" s="223" t="s">
        <v>214</v>
      </c>
      <c r="D196" s="223" t="s">
        <v>128</v>
      </c>
      <c r="E196" s="224" t="s">
        <v>440</v>
      </c>
      <c r="F196" s="225" t="s">
        <v>441</v>
      </c>
      <c r="G196" s="226" t="s">
        <v>166</v>
      </c>
      <c r="H196" s="227">
        <v>0.32000000000000001</v>
      </c>
      <c r="I196" s="228"/>
      <c r="J196" s="227">
        <f>ROUND(I196*H196,0)</f>
        <v>0</v>
      </c>
      <c r="K196" s="225" t="s">
        <v>132</v>
      </c>
      <c r="L196" s="43"/>
      <c r="M196" s="229" t="s">
        <v>1</v>
      </c>
      <c r="N196" s="230" t="s">
        <v>40</v>
      </c>
      <c r="O196" s="86"/>
      <c r="P196" s="231">
        <f>O196*H196</f>
        <v>0</v>
      </c>
      <c r="Q196" s="231">
        <v>0.26723000000000002</v>
      </c>
      <c r="R196" s="231">
        <f>Q196*H196</f>
        <v>0.085513600000000009</v>
      </c>
      <c r="S196" s="231">
        <v>0</v>
      </c>
      <c r="T196" s="232">
        <f>S196*H196</f>
        <v>0</v>
      </c>
      <c r="AR196" s="233" t="s">
        <v>133</v>
      </c>
      <c r="AT196" s="233" t="s">
        <v>128</v>
      </c>
      <c r="AU196" s="233" t="s">
        <v>134</v>
      </c>
      <c r="AY196" s="17" t="s">
        <v>125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7" t="s">
        <v>134</v>
      </c>
      <c r="BK196" s="234">
        <f>ROUND(I196*H196,0)</f>
        <v>0</v>
      </c>
      <c r="BL196" s="17" t="s">
        <v>133</v>
      </c>
      <c r="BM196" s="233" t="s">
        <v>442</v>
      </c>
    </row>
    <row r="197" s="12" customFormat="1">
      <c r="B197" s="235"/>
      <c r="C197" s="236"/>
      <c r="D197" s="237" t="s">
        <v>143</v>
      </c>
      <c r="E197" s="246" t="s">
        <v>1</v>
      </c>
      <c r="F197" s="238" t="s">
        <v>443</v>
      </c>
      <c r="G197" s="236"/>
      <c r="H197" s="239">
        <v>0.32000000000000001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143</v>
      </c>
      <c r="AU197" s="245" t="s">
        <v>134</v>
      </c>
      <c r="AV197" s="12" t="s">
        <v>134</v>
      </c>
      <c r="AW197" s="12" t="s">
        <v>31</v>
      </c>
      <c r="AX197" s="12" t="s">
        <v>8</v>
      </c>
      <c r="AY197" s="245" t="s">
        <v>125</v>
      </c>
    </row>
    <row r="198" s="11" customFormat="1" ht="22.8" customHeight="1">
      <c r="B198" s="207"/>
      <c r="C198" s="208"/>
      <c r="D198" s="209" t="s">
        <v>73</v>
      </c>
      <c r="E198" s="221" t="s">
        <v>133</v>
      </c>
      <c r="F198" s="221" t="s">
        <v>444</v>
      </c>
      <c r="G198" s="208"/>
      <c r="H198" s="208"/>
      <c r="I198" s="211"/>
      <c r="J198" s="222">
        <f>BK198</f>
        <v>0</v>
      </c>
      <c r="K198" s="208"/>
      <c r="L198" s="213"/>
      <c r="M198" s="214"/>
      <c r="N198" s="215"/>
      <c r="O198" s="215"/>
      <c r="P198" s="216">
        <f>SUM(P199:P206)</f>
        <v>0</v>
      </c>
      <c r="Q198" s="215"/>
      <c r="R198" s="216">
        <f>SUM(R199:R206)</f>
        <v>6.1978217000000004</v>
      </c>
      <c r="S198" s="215"/>
      <c r="T198" s="217">
        <f>SUM(T199:T206)</f>
        <v>0</v>
      </c>
      <c r="AR198" s="218" t="s">
        <v>8</v>
      </c>
      <c r="AT198" s="219" t="s">
        <v>73</v>
      </c>
      <c r="AU198" s="219" t="s">
        <v>8</v>
      </c>
      <c r="AY198" s="218" t="s">
        <v>125</v>
      </c>
      <c r="BK198" s="220">
        <f>SUM(BK199:BK206)</f>
        <v>0</v>
      </c>
    </row>
    <row r="199" s="1" customFormat="1" ht="24" customHeight="1">
      <c r="B199" s="38"/>
      <c r="C199" s="223" t="s">
        <v>219</v>
      </c>
      <c r="D199" s="223" t="s">
        <v>128</v>
      </c>
      <c r="E199" s="224" t="s">
        <v>445</v>
      </c>
      <c r="F199" s="225" t="s">
        <v>446</v>
      </c>
      <c r="G199" s="226" t="s">
        <v>166</v>
      </c>
      <c r="H199" s="227">
        <v>6.0099999999999998</v>
      </c>
      <c r="I199" s="228"/>
      <c r="J199" s="227">
        <f>ROUND(I199*H199,0)</f>
        <v>0</v>
      </c>
      <c r="K199" s="225" t="s">
        <v>132</v>
      </c>
      <c r="L199" s="43"/>
      <c r="M199" s="229" t="s">
        <v>1</v>
      </c>
      <c r="N199" s="230" t="s">
        <v>40</v>
      </c>
      <c r="O199" s="86"/>
      <c r="P199" s="231">
        <f>O199*H199</f>
        <v>0</v>
      </c>
      <c r="Q199" s="231">
        <v>0.37007000000000001</v>
      </c>
      <c r="R199" s="231">
        <f>Q199*H199</f>
        <v>2.2241206999999998</v>
      </c>
      <c r="S199" s="231">
        <v>0</v>
      </c>
      <c r="T199" s="232">
        <f>S199*H199</f>
        <v>0</v>
      </c>
      <c r="AR199" s="233" t="s">
        <v>133</v>
      </c>
      <c r="AT199" s="233" t="s">
        <v>128</v>
      </c>
      <c r="AU199" s="233" t="s">
        <v>134</v>
      </c>
      <c r="AY199" s="17" t="s">
        <v>125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7" t="s">
        <v>134</v>
      </c>
      <c r="BK199" s="234">
        <f>ROUND(I199*H199,0)</f>
        <v>0</v>
      </c>
      <c r="BL199" s="17" t="s">
        <v>133</v>
      </c>
      <c r="BM199" s="233" t="s">
        <v>447</v>
      </c>
    </row>
    <row r="200" s="12" customFormat="1">
      <c r="B200" s="235"/>
      <c r="C200" s="236"/>
      <c r="D200" s="237" t="s">
        <v>143</v>
      </c>
      <c r="E200" s="246" t="s">
        <v>1</v>
      </c>
      <c r="F200" s="238" t="s">
        <v>448</v>
      </c>
      <c r="G200" s="236"/>
      <c r="H200" s="239">
        <v>6.0099999999999998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143</v>
      </c>
      <c r="AU200" s="245" t="s">
        <v>134</v>
      </c>
      <c r="AV200" s="12" t="s">
        <v>134</v>
      </c>
      <c r="AW200" s="12" t="s">
        <v>31</v>
      </c>
      <c r="AX200" s="12" t="s">
        <v>8</v>
      </c>
      <c r="AY200" s="245" t="s">
        <v>125</v>
      </c>
    </row>
    <row r="201" s="1" customFormat="1" ht="24" customHeight="1">
      <c r="B201" s="38"/>
      <c r="C201" s="223" t="s">
        <v>223</v>
      </c>
      <c r="D201" s="223" t="s">
        <v>128</v>
      </c>
      <c r="E201" s="224" t="s">
        <v>449</v>
      </c>
      <c r="F201" s="225" t="s">
        <v>450</v>
      </c>
      <c r="G201" s="226" t="s">
        <v>166</v>
      </c>
      <c r="H201" s="227">
        <v>6.8200000000000003</v>
      </c>
      <c r="I201" s="228"/>
      <c r="J201" s="227">
        <f>ROUND(I201*H201,0)</f>
        <v>0</v>
      </c>
      <c r="K201" s="225" t="s">
        <v>132</v>
      </c>
      <c r="L201" s="43"/>
      <c r="M201" s="229" t="s">
        <v>1</v>
      </c>
      <c r="N201" s="230" t="s">
        <v>40</v>
      </c>
      <c r="O201" s="86"/>
      <c r="P201" s="231">
        <f>O201*H201</f>
        <v>0</v>
      </c>
      <c r="Q201" s="231">
        <v>0.35654999999999998</v>
      </c>
      <c r="R201" s="231">
        <f>Q201*H201</f>
        <v>2.4316710000000001</v>
      </c>
      <c r="S201" s="231">
        <v>0</v>
      </c>
      <c r="T201" s="232">
        <f>S201*H201</f>
        <v>0</v>
      </c>
      <c r="AR201" s="233" t="s">
        <v>133</v>
      </c>
      <c r="AT201" s="233" t="s">
        <v>128</v>
      </c>
      <c r="AU201" s="233" t="s">
        <v>134</v>
      </c>
      <c r="AY201" s="17" t="s">
        <v>125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134</v>
      </c>
      <c r="BK201" s="234">
        <f>ROUND(I201*H201,0)</f>
        <v>0</v>
      </c>
      <c r="BL201" s="17" t="s">
        <v>133</v>
      </c>
      <c r="BM201" s="233" t="s">
        <v>451</v>
      </c>
    </row>
    <row r="202" s="12" customFormat="1">
      <c r="B202" s="235"/>
      <c r="C202" s="236"/>
      <c r="D202" s="237" t="s">
        <v>143</v>
      </c>
      <c r="E202" s="246" t="s">
        <v>1</v>
      </c>
      <c r="F202" s="238" t="s">
        <v>452</v>
      </c>
      <c r="G202" s="236"/>
      <c r="H202" s="239">
        <v>6.8200000000000003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143</v>
      </c>
      <c r="AU202" s="245" t="s">
        <v>134</v>
      </c>
      <c r="AV202" s="12" t="s">
        <v>134</v>
      </c>
      <c r="AW202" s="12" t="s">
        <v>31</v>
      </c>
      <c r="AX202" s="12" t="s">
        <v>8</v>
      </c>
      <c r="AY202" s="245" t="s">
        <v>125</v>
      </c>
    </row>
    <row r="203" s="1" customFormat="1" ht="24" customHeight="1">
      <c r="B203" s="38"/>
      <c r="C203" s="223" t="s">
        <v>227</v>
      </c>
      <c r="D203" s="223" t="s">
        <v>128</v>
      </c>
      <c r="E203" s="224" t="s">
        <v>453</v>
      </c>
      <c r="F203" s="225" t="s">
        <v>454</v>
      </c>
      <c r="G203" s="226" t="s">
        <v>238</v>
      </c>
      <c r="H203" s="227">
        <v>21</v>
      </c>
      <c r="I203" s="228"/>
      <c r="J203" s="227">
        <f>ROUND(I203*H203,0)</f>
        <v>0</v>
      </c>
      <c r="K203" s="225" t="s">
        <v>132</v>
      </c>
      <c r="L203" s="43"/>
      <c r="M203" s="229" t="s">
        <v>1</v>
      </c>
      <c r="N203" s="230" t="s">
        <v>40</v>
      </c>
      <c r="O203" s="86"/>
      <c r="P203" s="231">
        <f>O203*H203</f>
        <v>0</v>
      </c>
      <c r="Q203" s="231">
        <v>0.073429999999999995</v>
      </c>
      <c r="R203" s="231">
        <f>Q203*H203</f>
        <v>1.54203</v>
      </c>
      <c r="S203" s="231">
        <v>0</v>
      </c>
      <c r="T203" s="232">
        <f>S203*H203</f>
        <v>0</v>
      </c>
      <c r="AR203" s="233" t="s">
        <v>133</v>
      </c>
      <c r="AT203" s="233" t="s">
        <v>128</v>
      </c>
      <c r="AU203" s="233" t="s">
        <v>134</v>
      </c>
      <c r="AY203" s="17" t="s">
        <v>125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7" t="s">
        <v>134</v>
      </c>
      <c r="BK203" s="234">
        <f>ROUND(I203*H203,0)</f>
        <v>0</v>
      </c>
      <c r="BL203" s="17" t="s">
        <v>133</v>
      </c>
      <c r="BM203" s="233" t="s">
        <v>455</v>
      </c>
    </row>
    <row r="204" s="12" customFormat="1">
      <c r="B204" s="235"/>
      <c r="C204" s="236"/>
      <c r="D204" s="237" t="s">
        <v>143</v>
      </c>
      <c r="E204" s="246" t="s">
        <v>1</v>
      </c>
      <c r="F204" s="238" t="s">
        <v>456</v>
      </c>
      <c r="G204" s="236"/>
      <c r="H204" s="239">
        <v>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143</v>
      </c>
      <c r="AU204" s="245" t="s">
        <v>134</v>
      </c>
      <c r="AV204" s="12" t="s">
        <v>134</v>
      </c>
      <c r="AW204" s="12" t="s">
        <v>31</v>
      </c>
      <c r="AX204" s="12" t="s">
        <v>74</v>
      </c>
      <c r="AY204" s="245" t="s">
        <v>125</v>
      </c>
    </row>
    <row r="205" s="12" customFormat="1">
      <c r="B205" s="235"/>
      <c r="C205" s="236"/>
      <c r="D205" s="237" t="s">
        <v>143</v>
      </c>
      <c r="E205" s="246" t="s">
        <v>1</v>
      </c>
      <c r="F205" s="238" t="s">
        <v>457</v>
      </c>
      <c r="G205" s="236"/>
      <c r="H205" s="239">
        <v>15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143</v>
      </c>
      <c r="AU205" s="245" t="s">
        <v>134</v>
      </c>
      <c r="AV205" s="12" t="s">
        <v>134</v>
      </c>
      <c r="AW205" s="12" t="s">
        <v>31</v>
      </c>
      <c r="AX205" s="12" t="s">
        <v>74</v>
      </c>
      <c r="AY205" s="245" t="s">
        <v>125</v>
      </c>
    </row>
    <row r="206" s="13" customFormat="1">
      <c r="B206" s="261"/>
      <c r="C206" s="262"/>
      <c r="D206" s="237" t="s">
        <v>143</v>
      </c>
      <c r="E206" s="263" t="s">
        <v>1</v>
      </c>
      <c r="F206" s="264" t="s">
        <v>293</v>
      </c>
      <c r="G206" s="262"/>
      <c r="H206" s="265">
        <v>21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143</v>
      </c>
      <c r="AU206" s="271" t="s">
        <v>134</v>
      </c>
      <c r="AV206" s="13" t="s">
        <v>133</v>
      </c>
      <c r="AW206" s="13" t="s">
        <v>31</v>
      </c>
      <c r="AX206" s="13" t="s">
        <v>8</v>
      </c>
      <c r="AY206" s="271" t="s">
        <v>125</v>
      </c>
    </row>
    <row r="207" s="11" customFormat="1" ht="22.8" customHeight="1">
      <c r="B207" s="207"/>
      <c r="C207" s="208"/>
      <c r="D207" s="209" t="s">
        <v>73</v>
      </c>
      <c r="E207" s="221" t="s">
        <v>157</v>
      </c>
      <c r="F207" s="221" t="s">
        <v>285</v>
      </c>
      <c r="G207" s="208"/>
      <c r="H207" s="208"/>
      <c r="I207" s="211"/>
      <c r="J207" s="222">
        <f>BK207</f>
        <v>0</v>
      </c>
      <c r="K207" s="208"/>
      <c r="L207" s="213"/>
      <c r="M207" s="214"/>
      <c r="N207" s="215"/>
      <c r="O207" s="215"/>
      <c r="P207" s="216">
        <f>SUM(P208:P456)</f>
        <v>0</v>
      </c>
      <c r="Q207" s="215"/>
      <c r="R207" s="216">
        <f>SUM(R208:R456)</f>
        <v>37.782848699999995</v>
      </c>
      <c r="S207" s="215"/>
      <c r="T207" s="217">
        <f>SUM(T208:T456)</f>
        <v>0</v>
      </c>
      <c r="AR207" s="218" t="s">
        <v>8</v>
      </c>
      <c r="AT207" s="219" t="s">
        <v>73</v>
      </c>
      <c r="AU207" s="219" t="s">
        <v>8</v>
      </c>
      <c r="AY207" s="218" t="s">
        <v>125</v>
      </c>
      <c r="BK207" s="220">
        <f>SUM(BK208:BK456)</f>
        <v>0</v>
      </c>
    </row>
    <row r="208" s="1" customFormat="1" ht="24" customHeight="1">
      <c r="B208" s="38"/>
      <c r="C208" s="223" t="s">
        <v>7</v>
      </c>
      <c r="D208" s="223" t="s">
        <v>128</v>
      </c>
      <c r="E208" s="224" t="s">
        <v>458</v>
      </c>
      <c r="F208" s="225" t="s">
        <v>459</v>
      </c>
      <c r="G208" s="226" t="s">
        <v>166</v>
      </c>
      <c r="H208" s="227">
        <v>224.97999999999999</v>
      </c>
      <c r="I208" s="228"/>
      <c r="J208" s="227">
        <f>ROUND(I208*H208,0)</f>
        <v>0</v>
      </c>
      <c r="K208" s="225" t="s">
        <v>132</v>
      </c>
      <c r="L208" s="43"/>
      <c r="M208" s="229" t="s">
        <v>1</v>
      </c>
      <c r="N208" s="230" t="s">
        <v>40</v>
      </c>
      <c r="O208" s="86"/>
      <c r="P208" s="231">
        <f>O208*H208</f>
        <v>0</v>
      </c>
      <c r="Q208" s="231">
        <v>0.00025999999999999998</v>
      </c>
      <c r="R208" s="231">
        <f>Q208*H208</f>
        <v>0.058494799999999993</v>
      </c>
      <c r="S208" s="231">
        <v>0</v>
      </c>
      <c r="T208" s="232">
        <f>S208*H208</f>
        <v>0</v>
      </c>
      <c r="AR208" s="233" t="s">
        <v>133</v>
      </c>
      <c r="AT208" s="233" t="s">
        <v>128</v>
      </c>
      <c r="AU208" s="233" t="s">
        <v>134</v>
      </c>
      <c r="AY208" s="17" t="s">
        <v>125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7" t="s">
        <v>134</v>
      </c>
      <c r="BK208" s="234">
        <f>ROUND(I208*H208,0)</f>
        <v>0</v>
      </c>
      <c r="BL208" s="17" t="s">
        <v>133</v>
      </c>
      <c r="BM208" s="233" t="s">
        <v>460</v>
      </c>
    </row>
    <row r="209" s="12" customFormat="1">
      <c r="B209" s="235"/>
      <c r="C209" s="236"/>
      <c r="D209" s="237" t="s">
        <v>143</v>
      </c>
      <c r="E209" s="246" t="s">
        <v>1</v>
      </c>
      <c r="F209" s="238" t="s">
        <v>461</v>
      </c>
      <c r="G209" s="236"/>
      <c r="H209" s="239">
        <v>114.22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143</v>
      </c>
      <c r="AU209" s="245" t="s">
        <v>134</v>
      </c>
      <c r="AV209" s="12" t="s">
        <v>134</v>
      </c>
      <c r="AW209" s="12" t="s">
        <v>31</v>
      </c>
      <c r="AX209" s="12" t="s">
        <v>74</v>
      </c>
      <c r="AY209" s="245" t="s">
        <v>125</v>
      </c>
    </row>
    <row r="210" s="12" customFormat="1">
      <c r="B210" s="235"/>
      <c r="C210" s="236"/>
      <c r="D210" s="237" t="s">
        <v>143</v>
      </c>
      <c r="E210" s="246" t="s">
        <v>1</v>
      </c>
      <c r="F210" s="238" t="s">
        <v>462</v>
      </c>
      <c r="G210" s="236"/>
      <c r="H210" s="239">
        <v>110.76000000000001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143</v>
      </c>
      <c r="AU210" s="245" t="s">
        <v>134</v>
      </c>
      <c r="AV210" s="12" t="s">
        <v>134</v>
      </c>
      <c r="AW210" s="12" t="s">
        <v>31</v>
      </c>
      <c r="AX210" s="12" t="s">
        <v>74</v>
      </c>
      <c r="AY210" s="245" t="s">
        <v>125</v>
      </c>
    </row>
    <row r="211" s="13" customFormat="1">
      <c r="B211" s="261"/>
      <c r="C211" s="262"/>
      <c r="D211" s="237" t="s">
        <v>143</v>
      </c>
      <c r="E211" s="263" t="s">
        <v>1</v>
      </c>
      <c r="F211" s="264" t="s">
        <v>293</v>
      </c>
      <c r="G211" s="262"/>
      <c r="H211" s="265">
        <v>224.98000000000002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143</v>
      </c>
      <c r="AU211" s="271" t="s">
        <v>134</v>
      </c>
      <c r="AV211" s="13" t="s">
        <v>133</v>
      </c>
      <c r="AW211" s="13" t="s">
        <v>31</v>
      </c>
      <c r="AX211" s="13" t="s">
        <v>8</v>
      </c>
      <c r="AY211" s="271" t="s">
        <v>125</v>
      </c>
    </row>
    <row r="212" s="1" customFormat="1" ht="24" customHeight="1">
      <c r="B212" s="38"/>
      <c r="C212" s="223" t="s">
        <v>235</v>
      </c>
      <c r="D212" s="223" t="s">
        <v>128</v>
      </c>
      <c r="E212" s="224" t="s">
        <v>463</v>
      </c>
      <c r="F212" s="225" t="s">
        <v>464</v>
      </c>
      <c r="G212" s="226" t="s">
        <v>166</v>
      </c>
      <c r="H212" s="227">
        <v>111.11</v>
      </c>
      <c r="I212" s="228"/>
      <c r="J212" s="227">
        <f>ROUND(I212*H212,0)</f>
        <v>0</v>
      </c>
      <c r="K212" s="225" t="s">
        <v>1</v>
      </c>
      <c r="L212" s="43"/>
      <c r="M212" s="229" t="s">
        <v>1</v>
      </c>
      <c r="N212" s="230" t="s">
        <v>40</v>
      </c>
      <c r="O212" s="86"/>
      <c r="P212" s="231">
        <f>O212*H212</f>
        <v>0</v>
      </c>
      <c r="Q212" s="231">
        <v>0.011440000000000001</v>
      </c>
      <c r="R212" s="231">
        <f>Q212*H212</f>
        <v>1.2710984000000001</v>
      </c>
      <c r="S212" s="231">
        <v>0</v>
      </c>
      <c r="T212" s="232">
        <f>S212*H212</f>
        <v>0</v>
      </c>
      <c r="AR212" s="233" t="s">
        <v>133</v>
      </c>
      <c r="AT212" s="233" t="s">
        <v>128</v>
      </c>
      <c r="AU212" s="233" t="s">
        <v>134</v>
      </c>
      <c r="AY212" s="17" t="s">
        <v>125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7" t="s">
        <v>134</v>
      </c>
      <c r="BK212" s="234">
        <f>ROUND(I212*H212,0)</f>
        <v>0</v>
      </c>
      <c r="BL212" s="17" t="s">
        <v>133</v>
      </c>
      <c r="BM212" s="233" t="s">
        <v>465</v>
      </c>
    </row>
    <row r="213" s="12" customFormat="1">
      <c r="B213" s="235"/>
      <c r="C213" s="236"/>
      <c r="D213" s="237" t="s">
        <v>143</v>
      </c>
      <c r="E213" s="246" t="s">
        <v>1</v>
      </c>
      <c r="F213" s="238" t="s">
        <v>466</v>
      </c>
      <c r="G213" s="236"/>
      <c r="H213" s="239">
        <v>111.11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143</v>
      </c>
      <c r="AU213" s="245" t="s">
        <v>134</v>
      </c>
      <c r="AV213" s="12" t="s">
        <v>134</v>
      </c>
      <c r="AW213" s="12" t="s">
        <v>31</v>
      </c>
      <c r="AX213" s="12" t="s">
        <v>8</v>
      </c>
      <c r="AY213" s="245" t="s">
        <v>125</v>
      </c>
    </row>
    <row r="214" s="1" customFormat="1" ht="24" customHeight="1">
      <c r="B214" s="38"/>
      <c r="C214" s="247" t="s">
        <v>240</v>
      </c>
      <c r="D214" s="247" t="s">
        <v>170</v>
      </c>
      <c r="E214" s="248" t="s">
        <v>467</v>
      </c>
      <c r="F214" s="249" t="s">
        <v>468</v>
      </c>
      <c r="G214" s="250" t="s">
        <v>166</v>
      </c>
      <c r="H214" s="251">
        <v>113.33</v>
      </c>
      <c r="I214" s="252"/>
      <c r="J214" s="251">
        <f>ROUND(I214*H214,0)</f>
        <v>0</v>
      </c>
      <c r="K214" s="249" t="s">
        <v>132</v>
      </c>
      <c r="L214" s="253"/>
      <c r="M214" s="254" t="s">
        <v>1</v>
      </c>
      <c r="N214" s="255" t="s">
        <v>40</v>
      </c>
      <c r="O214" s="86"/>
      <c r="P214" s="231">
        <f>O214*H214</f>
        <v>0</v>
      </c>
      <c r="Q214" s="231">
        <v>0.01</v>
      </c>
      <c r="R214" s="231">
        <f>Q214*H214</f>
        <v>1.1333</v>
      </c>
      <c r="S214" s="231">
        <v>0</v>
      </c>
      <c r="T214" s="232">
        <f>S214*H214</f>
        <v>0</v>
      </c>
      <c r="AR214" s="233" t="s">
        <v>169</v>
      </c>
      <c r="AT214" s="233" t="s">
        <v>170</v>
      </c>
      <c r="AU214" s="233" t="s">
        <v>134</v>
      </c>
      <c r="AY214" s="17" t="s">
        <v>125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7" t="s">
        <v>134</v>
      </c>
      <c r="BK214" s="234">
        <f>ROUND(I214*H214,0)</f>
        <v>0</v>
      </c>
      <c r="BL214" s="17" t="s">
        <v>133</v>
      </c>
      <c r="BM214" s="233" t="s">
        <v>469</v>
      </c>
    </row>
    <row r="215" s="12" customFormat="1">
      <c r="B215" s="235"/>
      <c r="C215" s="236"/>
      <c r="D215" s="237" t="s">
        <v>143</v>
      </c>
      <c r="E215" s="236"/>
      <c r="F215" s="238" t="s">
        <v>470</v>
      </c>
      <c r="G215" s="236"/>
      <c r="H215" s="239">
        <v>113.33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143</v>
      </c>
      <c r="AU215" s="245" t="s">
        <v>134</v>
      </c>
      <c r="AV215" s="12" t="s">
        <v>134</v>
      </c>
      <c r="AW215" s="12" t="s">
        <v>4</v>
      </c>
      <c r="AX215" s="12" t="s">
        <v>8</v>
      </c>
      <c r="AY215" s="245" t="s">
        <v>125</v>
      </c>
    </row>
    <row r="216" s="1" customFormat="1" ht="24" customHeight="1">
      <c r="B216" s="38"/>
      <c r="C216" s="223" t="s">
        <v>244</v>
      </c>
      <c r="D216" s="223" t="s">
        <v>128</v>
      </c>
      <c r="E216" s="224" t="s">
        <v>471</v>
      </c>
      <c r="F216" s="225" t="s">
        <v>472</v>
      </c>
      <c r="G216" s="226" t="s">
        <v>166</v>
      </c>
      <c r="H216" s="227">
        <v>224.97999999999999</v>
      </c>
      <c r="I216" s="228"/>
      <c r="J216" s="227">
        <f>ROUND(I216*H216,0)</f>
        <v>0</v>
      </c>
      <c r="K216" s="225" t="s">
        <v>132</v>
      </c>
      <c r="L216" s="43"/>
      <c r="M216" s="229" t="s">
        <v>1</v>
      </c>
      <c r="N216" s="230" t="s">
        <v>40</v>
      </c>
      <c r="O216" s="86"/>
      <c r="P216" s="231">
        <f>O216*H216</f>
        <v>0</v>
      </c>
      <c r="Q216" s="231">
        <v>0.0030000000000000001</v>
      </c>
      <c r="R216" s="231">
        <f>Q216*H216</f>
        <v>0.67493999999999998</v>
      </c>
      <c r="S216" s="231">
        <v>0</v>
      </c>
      <c r="T216" s="232">
        <f>S216*H216</f>
        <v>0</v>
      </c>
      <c r="AR216" s="233" t="s">
        <v>133</v>
      </c>
      <c r="AT216" s="233" t="s">
        <v>128</v>
      </c>
      <c r="AU216" s="233" t="s">
        <v>134</v>
      </c>
      <c r="AY216" s="17" t="s">
        <v>125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7" t="s">
        <v>134</v>
      </c>
      <c r="BK216" s="234">
        <f>ROUND(I216*H216,0)</f>
        <v>0</v>
      </c>
      <c r="BL216" s="17" t="s">
        <v>133</v>
      </c>
      <c r="BM216" s="233" t="s">
        <v>473</v>
      </c>
    </row>
    <row r="217" s="12" customFormat="1">
      <c r="B217" s="235"/>
      <c r="C217" s="236"/>
      <c r="D217" s="237" t="s">
        <v>143</v>
      </c>
      <c r="E217" s="246" t="s">
        <v>1</v>
      </c>
      <c r="F217" s="238" t="s">
        <v>461</v>
      </c>
      <c r="G217" s="236"/>
      <c r="H217" s="239">
        <v>114.22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143</v>
      </c>
      <c r="AU217" s="245" t="s">
        <v>134</v>
      </c>
      <c r="AV217" s="12" t="s">
        <v>134</v>
      </c>
      <c r="AW217" s="12" t="s">
        <v>31</v>
      </c>
      <c r="AX217" s="12" t="s">
        <v>74</v>
      </c>
      <c r="AY217" s="245" t="s">
        <v>125</v>
      </c>
    </row>
    <row r="218" s="12" customFormat="1">
      <c r="B218" s="235"/>
      <c r="C218" s="236"/>
      <c r="D218" s="237" t="s">
        <v>143</v>
      </c>
      <c r="E218" s="246" t="s">
        <v>1</v>
      </c>
      <c r="F218" s="238" t="s">
        <v>462</v>
      </c>
      <c r="G218" s="236"/>
      <c r="H218" s="239">
        <v>110.76000000000001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143</v>
      </c>
      <c r="AU218" s="245" t="s">
        <v>134</v>
      </c>
      <c r="AV218" s="12" t="s">
        <v>134</v>
      </c>
      <c r="AW218" s="12" t="s">
        <v>31</v>
      </c>
      <c r="AX218" s="12" t="s">
        <v>74</v>
      </c>
      <c r="AY218" s="245" t="s">
        <v>125</v>
      </c>
    </row>
    <row r="219" s="13" customFormat="1">
      <c r="B219" s="261"/>
      <c r="C219" s="262"/>
      <c r="D219" s="237" t="s">
        <v>143</v>
      </c>
      <c r="E219" s="263" t="s">
        <v>1</v>
      </c>
      <c r="F219" s="264" t="s">
        <v>293</v>
      </c>
      <c r="G219" s="262"/>
      <c r="H219" s="265">
        <v>224.98000000000002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143</v>
      </c>
      <c r="AU219" s="271" t="s">
        <v>134</v>
      </c>
      <c r="AV219" s="13" t="s">
        <v>133</v>
      </c>
      <c r="AW219" s="13" t="s">
        <v>31</v>
      </c>
      <c r="AX219" s="13" t="s">
        <v>8</v>
      </c>
      <c r="AY219" s="271" t="s">
        <v>125</v>
      </c>
    </row>
    <row r="220" s="1" customFormat="1" ht="24" customHeight="1">
      <c r="B220" s="38"/>
      <c r="C220" s="223" t="s">
        <v>248</v>
      </c>
      <c r="D220" s="223" t="s">
        <v>128</v>
      </c>
      <c r="E220" s="224" t="s">
        <v>474</v>
      </c>
      <c r="F220" s="225" t="s">
        <v>475</v>
      </c>
      <c r="G220" s="226" t="s">
        <v>166</v>
      </c>
      <c r="H220" s="227">
        <v>111.11</v>
      </c>
      <c r="I220" s="228"/>
      <c r="J220" s="227">
        <f>ROUND(I220*H220,0)</f>
        <v>0</v>
      </c>
      <c r="K220" s="225" t="s">
        <v>132</v>
      </c>
      <c r="L220" s="43"/>
      <c r="M220" s="229" t="s">
        <v>1</v>
      </c>
      <c r="N220" s="230" t="s">
        <v>40</v>
      </c>
      <c r="O220" s="86"/>
      <c r="P220" s="231">
        <f>O220*H220</f>
        <v>0</v>
      </c>
      <c r="Q220" s="231">
        <v>0.0016800000000000001</v>
      </c>
      <c r="R220" s="231">
        <f>Q220*H220</f>
        <v>0.18666480000000002</v>
      </c>
      <c r="S220" s="231">
        <v>0</v>
      </c>
      <c r="T220" s="232">
        <f>S220*H220</f>
        <v>0</v>
      </c>
      <c r="AR220" s="233" t="s">
        <v>133</v>
      </c>
      <c r="AT220" s="233" t="s">
        <v>128</v>
      </c>
      <c r="AU220" s="233" t="s">
        <v>134</v>
      </c>
      <c r="AY220" s="17" t="s">
        <v>125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7" t="s">
        <v>134</v>
      </c>
      <c r="BK220" s="234">
        <f>ROUND(I220*H220,0)</f>
        <v>0</v>
      </c>
      <c r="BL220" s="17" t="s">
        <v>133</v>
      </c>
      <c r="BM220" s="233" t="s">
        <v>476</v>
      </c>
    </row>
    <row r="221" s="12" customFormat="1">
      <c r="B221" s="235"/>
      <c r="C221" s="236"/>
      <c r="D221" s="237" t="s">
        <v>143</v>
      </c>
      <c r="E221" s="246" t="s">
        <v>1</v>
      </c>
      <c r="F221" s="238" t="s">
        <v>466</v>
      </c>
      <c r="G221" s="236"/>
      <c r="H221" s="239">
        <v>111.11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143</v>
      </c>
      <c r="AU221" s="245" t="s">
        <v>134</v>
      </c>
      <c r="AV221" s="12" t="s">
        <v>134</v>
      </c>
      <c r="AW221" s="12" t="s">
        <v>31</v>
      </c>
      <c r="AX221" s="12" t="s">
        <v>8</v>
      </c>
      <c r="AY221" s="245" t="s">
        <v>125</v>
      </c>
    </row>
    <row r="222" s="1" customFormat="1" ht="24" customHeight="1">
      <c r="B222" s="38"/>
      <c r="C222" s="223" t="s">
        <v>254</v>
      </c>
      <c r="D222" s="223" t="s">
        <v>128</v>
      </c>
      <c r="E222" s="224" t="s">
        <v>477</v>
      </c>
      <c r="F222" s="225" t="s">
        <v>478</v>
      </c>
      <c r="G222" s="226" t="s">
        <v>166</v>
      </c>
      <c r="H222" s="227">
        <v>1339.6900000000001</v>
      </c>
      <c r="I222" s="228"/>
      <c r="J222" s="227">
        <f>ROUND(I222*H222,0)</f>
        <v>0</v>
      </c>
      <c r="K222" s="225" t="s">
        <v>132</v>
      </c>
      <c r="L222" s="43"/>
      <c r="M222" s="229" t="s">
        <v>1</v>
      </c>
      <c r="N222" s="230" t="s">
        <v>40</v>
      </c>
      <c r="O222" s="86"/>
      <c r="P222" s="231">
        <f>O222*H222</f>
        <v>0</v>
      </c>
      <c r="Q222" s="231">
        <v>0.00025999999999999998</v>
      </c>
      <c r="R222" s="231">
        <f>Q222*H222</f>
        <v>0.3483194</v>
      </c>
      <c r="S222" s="231">
        <v>0</v>
      </c>
      <c r="T222" s="232">
        <f>S222*H222</f>
        <v>0</v>
      </c>
      <c r="AR222" s="233" t="s">
        <v>133</v>
      </c>
      <c r="AT222" s="233" t="s">
        <v>128</v>
      </c>
      <c r="AU222" s="233" t="s">
        <v>134</v>
      </c>
      <c r="AY222" s="17" t="s">
        <v>125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7" t="s">
        <v>134</v>
      </c>
      <c r="BK222" s="234">
        <f>ROUND(I222*H222,0)</f>
        <v>0</v>
      </c>
      <c r="BL222" s="17" t="s">
        <v>133</v>
      </c>
      <c r="BM222" s="233" t="s">
        <v>479</v>
      </c>
    </row>
    <row r="223" s="14" customFormat="1">
      <c r="B223" s="272"/>
      <c r="C223" s="273"/>
      <c r="D223" s="237" t="s">
        <v>143</v>
      </c>
      <c r="E223" s="274" t="s">
        <v>1</v>
      </c>
      <c r="F223" s="275" t="s">
        <v>480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AT223" s="281" t="s">
        <v>143</v>
      </c>
      <c r="AU223" s="281" t="s">
        <v>134</v>
      </c>
      <c r="AV223" s="14" t="s">
        <v>8</v>
      </c>
      <c r="AW223" s="14" t="s">
        <v>31</v>
      </c>
      <c r="AX223" s="14" t="s">
        <v>74</v>
      </c>
      <c r="AY223" s="281" t="s">
        <v>125</v>
      </c>
    </row>
    <row r="224" s="12" customFormat="1">
      <c r="B224" s="235"/>
      <c r="C224" s="236"/>
      <c r="D224" s="237" t="s">
        <v>143</v>
      </c>
      <c r="E224" s="246" t="s">
        <v>1</v>
      </c>
      <c r="F224" s="238" t="s">
        <v>481</v>
      </c>
      <c r="G224" s="236"/>
      <c r="H224" s="239">
        <v>24.199999999999999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143</v>
      </c>
      <c r="AU224" s="245" t="s">
        <v>134</v>
      </c>
      <c r="AV224" s="12" t="s">
        <v>134</v>
      </c>
      <c r="AW224" s="12" t="s">
        <v>31</v>
      </c>
      <c r="AX224" s="12" t="s">
        <v>74</v>
      </c>
      <c r="AY224" s="245" t="s">
        <v>125</v>
      </c>
    </row>
    <row r="225" s="12" customFormat="1">
      <c r="B225" s="235"/>
      <c r="C225" s="236"/>
      <c r="D225" s="237" t="s">
        <v>143</v>
      </c>
      <c r="E225" s="246" t="s">
        <v>1</v>
      </c>
      <c r="F225" s="238" t="s">
        <v>482</v>
      </c>
      <c r="G225" s="236"/>
      <c r="H225" s="239">
        <v>52.939999999999998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143</v>
      </c>
      <c r="AU225" s="245" t="s">
        <v>134</v>
      </c>
      <c r="AV225" s="12" t="s">
        <v>134</v>
      </c>
      <c r="AW225" s="12" t="s">
        <v>31</v>
      </c>
      <c r="AX225" s="12" t="s">
        <v>74</v>
      </c>
      <c r="AY225" s="245" t="s">
        <v>125</v>
      </c>
    </row>
    <row r="226" s="12" customFormat="1">
      <c r="B226" s="235"/>
      <c r="C226" s="236"/>
      <c r="D226" s="237" t="s">
        <v>143</v>
      </c>
      <c r="E226" s="246" t="s">
        <v>1</v>
      </c>
      <c r="F226" s="238" t="s">
        <v>483</v>
      </c>
      <c r="G226" s="236"/>
      <c r="H226" s="239">
        <v>45.380000000000003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143</v>
      </c>
      <c r="AU226" s="245" t="s">
        <v>134</v>
      </c>
      <c r="AV226" s="12" t="s">
        <v>134</v>
      </c>
      <c r="AW226" s="12" t="s">
        <v>31</v>
      </c>
      <c r="AX226" s="12" t="s">
        <v>74</v>
      </c>
      <c r="AY226" s="245" t="s">
        <v>125</v>
      </c>
    </row>
    <row r="227" s="12" customFormat="1">
      <c r="B227" s="235"/>
      <c r="C227" s="236"/>
      <c r="D227" s="237" t="s">
        <v>143</v>
      </c>
      <c r="E227" s="246" t="s">
        <v>1</v>
      </c>
      <c r="F227" s="238" t="s">
        <v>484</v>
      </c>
      <c r="G227" s="236"/>
      <c r="H227" s="239">
        <v>10.789999999999999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143</v>
      </c>
      <c r="AU227" s="245" t="s">
        <v>134</v>
      </c>
      <c r="AV227" s="12" t="s">
        <v>134</v>
      </c>
      <c r="AW227" s="12" t="s">
        <v>31</v>
      </c>
      <c r="AX227" s="12" t="s">
        <v>74</v>
      </c>
      <c r="AY227" s="245" t="s">
        <v>125</v>
      </c>
    </row>
    <row r="228" s="12" customFormat="1">
      <c r="B228" s="235"/>
      <c r="C228" s="236"/>
      <c r="D228" s="237" t="s">
        <v>143</v>
      </c>
      <c r="E228" s="246" t="s">
        <v>1</v>
      </c>
      <c r="F228" s="238" t="s">
        <v>485</v>
      </c>
      <c r="G228" s="236"/>
      <c r="H228" s="239">
        <v>10.73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143</v>
      </c>
      <c r="AU228" s="245" t="s">
        <v>134</v>
      </c>
      <c r="AV228" s="12" t="s">
        <v>134</v>
      </c>
      <c r="AW228" s="12" t="s">
        <v>31</v>
      </c>
      <c r="AX228" s="12" t="s">
        <v>74</v>
      </c>
      <c r="AY228" s="245" t="s">
        <v>125</v>
      </c>
    </row>
    <row r="229" s="12" customFormat="1">
      <c r="B229" s="235"/>
      <c r="C229" s="236"/>
      <c r="D229" s="237" t="s">
        <v>143</v>
      </c>
      <c r="E229" s="246" t="s">
        <v>1</v>
      </c>
      <c r="F229" s="238" t="s">
        <v>486</v>
      </c>
      <c r="G229" s="236"/>
      <c r="H229" s="239">
        <v>11.279999999999999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143</v>
      </c>
      <c r="AU229" s="245" t="s">
        <v>134</v>
      </c>
      <c r="AV229" s="12" t="s">
        <v>134</v>
      </c>
      <c r="AW229" s="12" t="s">
        <v>31</v>
      </c>
      <c r="AX229" s="12" t="s">
        <v>74</v>
      </c>
      <c r="AY229" s="245" t="s">
        <v>125</v>
      </c>
    </row>
    <row r="230" s="12" customFormat="1">
      <c r="B230" s="235"/>
      <c r="C230" s="236"/>
      <c r="D230" s="237" t="s">
        <v>143</v>
      </c>
      <c r="E230" s="246" t="s">
        <v>1</v>
      </c>
      <c r="F230" s="238" t="s">
        <v>487</v>
      </c>
      <c r="G230" s="236"/>
      <c r="H230" s="239">
        <v>10.789999999999999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143</v>
      </c>
      <c r="AU230" s="245" t="s">
        <v>134</v>
      </c>
      <c r="AV230" s="12" t="s">
        <v>134</v>
      </c>
      <c r="AW230" s="12" t="s">
        <v>31</v>
      </c>
      <c r="AX230" s="12" t="s">
        <v>74</v>
      </c>
      <c r="AY230" s="245" t="s">
        <v>125</v>
      </c>
    </row>
    <row r="231" s="12" customFormat="1">
      <c r="B231" s="235"/>
      <c r="C231" s="236"/>
      <c r="D231" s="237" t="s">
        <v>143</v>
      </c>
      <c r="E231" s="246" t="s">
        <v>1</v>
      </c>
      <c r="F231" s="238" t="s">
        <v>488</v>
      </c>
      <c r="G231" s="236"/>
      <c r="H231" s="239">
        <v>11.960000000000001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143</v>
      </c>
      <c r="AU231" s="245" t="s">
        <v>134</v>
      </c>
      <c r="AV231" s="12" t="s">
        <v>134</v>
      </c>
      <c r="AW231" s="12" t="s">
        <v>31</v>
      </c>
      <c r="AX231" s="12" t="s">
        <v>74</v>
      </c>
      <c r="AY231" s="245" t="s">
        <v>125</v>
      </c>
    </row>
    <row r="232" s="12" customFormat="1">
      <c r="B232" s="235"/>
      <c r="C232" s="236"/>
      <c r="D232" s="237" t="s">
        <v>143</v>
      </c>
      <c r="E232" s="246" t="s">
        <v>1</v>
      </c>
      <c r="F232" s="238" t="s">
        <v>489</v>
      </c>
      <c r="G232" s="236"/>
      <c r="H232" s="239">
        <v>15.539999999999999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143</v>
      </c>
      <c r="AU232" s="245" t="s">
        <v>134</v>
      </c>
      <c r="AV232" s="12" t="s">
        <v>134</v>
      </c>
      <c r="AW232" s="12" t="s">
        <v>31</v>
      </c>
      <c r="AX232" s="12" t="s">
        <v>74</v>
      </c>
      <c r="AY232" s="245" t="s">
        <v>125</v>
      </c>
    </row>
    <row r="233" s="12" customFormat="1">
      <c r="B233" s="235"/>
      <c r="C233" s="236"/>
      <c r="D233" s="237" t="s">
        <v>143</v>
      </c>
      <c r="E233" s="246" t="s">
        <v>1</v>
      </c>
      <c r="F233" s="238" t="s">
        <v>490</v>
      </c>
      <c r="G233" s="236"/>
      <c r="H233" s="239">
        <v>15.68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143</v>
      </c>
      <c r="AU233" s="245" t="s">
        <v>134</v>
      </c>
      <c r="AV233" s="12" t="s">
        <v>134</v>
      </c>
      <c r="AW233" s="12" t="s">
        <v>31</v>
      </c>
      <c r="AX233" s="12" t="s">
        <v>74</v>
      </c>
      <c r="AY233" s="245" t="s">
        <v>125</v>
      </c>
    </row>
    <row r="234" s="12" customFormat="1">
      <c r="B234" s="235"/>
      <c r="C234" s="236"/>
      <c r="D234" s="237" t="s">
        <v>143</v>
      </c>
      <c r="E234" s="246" t="s">
        <v>1</v>
      </c>
      <c r="F234" s="238" t="s">
        <v>491</v>
      </c>
      <c r="G234" s="236"/>
      <c r="H234" s="239">
        <v>11.550000000000001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143</v>
      </c>
      <c r="AU234" s="245" t="s">
        <v>134</v>
      </c>
      <c r="AV234" s="12" t="s">
        <v>134</v>
      </c>
      <c r="AW234" s="12" t="s">
        <v>31</v>
      </c>
      <c r="AX234" s="12" t="s">
        <v>74</v>
      </c>
      <c r="AY234" s="245" t="s">
        <v>125</v>
      </c>
    </row>
    <row r="235" s="15" customFormat="1">
      <c r="B235" s="282"/>
      <c r="C235" s="283"/>
      <c r="D235" s="237" t="s">
        <v>143</v>
      </c>
      <c r="E235" s="284" t="s">
        <v>1</v>
      </c>
      <c r="F235" s="285" t="s">
        <v>492</v>
      </c>
      <c r="G235" s="283"/>
      <c r="H235" s="286">
        <v>220.84</v>
      </c>
      <c r="I235" s="287"/>
      <c r="J235" s="283"/>
      <c r="K235" s="283"/>
      <c r="L235" s="288"/>
      <c r="M235" s="289"/>
      <c r="N235" s="290"/>
      <c r="O235" s="290"/>
      <c r="P235" s="290"/>
      <c r="Q235" s="290"/>
      <c r="R235" s="290"/>
      <c r="S235" s="290"/>
      <c r="T235" s="291"/>
      <c r="AT235" s="292" t="s">
        <v>143</v>
      </c>
      <c r="AU235" s="292" t="s">
        <v>134</v>
      </c>
      <c r="AV235" s="15" t="s">
        <v>139</v>
      </c>
      <c r="AW235" s="15" t="s">
        <v>31</v>
      </c>
      <c r="AX235" s="15" t="s">
        <v>74</v>
      </c>
      <c r="AY235" s="292" t="s">
        <v>125</v>
      </c>
    </row>
    <row r="236" s="14" customFormat="1">
      <c r="B236" s="272"/>
      <c r="C236" s="273"/>
      <c r="D236" s="237" t="s">
        <v>143</v>
      </c>
      <c r="E236" s="274" t="s">
        <v>1</v>
      </c>
      <c r="F236" s="275" t="s">
        <v>493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AT236" s="281" t="s">
        <v>143</v>
      </c>
      <c r="AU236" s="281" t="s">
        <v>134</v>
      </c>
      <c r="AV236" s="14" t="s">
        <v>8</v>
      </c>
      <c r="AW236" s="14" t="s">
        <v>31</v>
      </c>
      <c r="AX236" s="14" t="s">
        <v>74</v>
      </c>
      <c r="AY236" s="281" t="s">
        <v>125</v>
      </c>
    </row>
    <row r="237" s="12" customFormat="1">
      <c r="B237" s="235"/>
      <c r="C237" s="236"/>
      <c r="D237" s="237" t="s">
        <v>143</v>
      </c>
      <c r="E237" s="246" t="s">
        <v>1</v>
      </c>
      <c r="F237" s="238" t="s">
        <v>494</v>
      </c>
      <c r="G237" s="236"/>
      <c r="H237" s="239">
        <v>96.120000000000005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143</v>
      </c>
      <c r="AU237" s="245" t="s">
        <v>134</v>
      </c>
      <c r="AV237" s="12" t="s">
        <v>134</v>
      </c>
      <c r="AW237" s="12" t="s">
        <v>31</v>
      </c>
      <c r="AX237" s="12" t="s">
        <v>74</v>
      </c>
      <c r="AY237" s="245" t="s">
        <v>125</v>
      </c>
    </row>
    <row r="238" s="12" customFormat="1">
      <c r="B238" s="235"/>
      <c r="C238" s="236"/>
      <c r="D238" s="237" t="s">
        <v>143</v>
      </c>
      <c r="E238" s="246" t="s">
        <v>1</v>
      </c>
      <c r="F238" s="238" t="s">
        <v>495</v>
      </c>
      <c r="G238" s="236"/>
      <c r="H238" s="239">
        <v>51.619999999999997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143</v>
      </c>
      <c r="AU238" s="245" t="s">
        <v>134</v>
      </c>
      <c r="AV238" s="12" t="s">
        <v>134</v>
      </c>
      <c r="AW238" s="12" t="s">
        <v>31</v>
      </c>
      <c r="AX238" s="12" t="s">
        <v>74</v>
      </c>
      <c r="AY238" s="245" t="s">
        <v>125</v>
      </c>
    </row>
    <row r="239" s="12" customFormat="1">
      <c r="B239" s="235"/>
      <c r="C239" s="236"/>
      <c r="D239" s="237" t="s">
        <v>143</v>
      </c>
      <c r="E239" s="246" t="s">
        <v>1</v>
      </c>
      <c r="F239" s="238" t="s">
        <v>496</v>
      </c>
      <c r="G239" s="236"/>
      <c r="H239" s="239">
        <v>12.18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143</v>
      </c>
      <c r="AU239" s="245" t="s">
        <v>134</v>
      </c>
      <c r="AV239" s="12" t="s">
        <v>134</v>
      </c>
      <c r="AW239" s="12" t="s">
        <v>31</v>
      </c>
      <c r="AX239" s="12" t="s">
        <v>74</v>
      </c>
      <c r="AY239" s="245" t="s">
        <v>125</v>
      </c>
    </row>
    <row r="240" s="12" customFormat="1">
      <c r="B240" s="235"/>
      <c r="C240" s="236"/>
      <c r="D240" s="237" t="s">
        <v>143</v>
      </c>
      <c r="E240" s="246" t="s">
        <v>1</v>
      </c>
      <c r="F240" s="238" t="s">
        <v>497</v>
      </c>
      <c r="G240" s="236"/>
      <c r="H240" s="239">
        <v>16.469999999999999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143</v>
      </c>
      <c r="AU240" s="245" t="s">
        <v>134</v>
      </c>
      <c r="AV240" s="12" t="s">
        <v>134</v>
      </c>
      <c r="AW240" s="12" t="s">
        <v>31</v>
      </c>
      <c r="AX240" s="12" t="s">
        <v>74</v>
      </c>
      <c r="AY240" s="245" t="s">
        <v>125</v>
      </c>
    </row>
    <row r="241" s="12" customFormat="1">
      <c r="B241" s="235"/>
      <c r="C241" s="236"/>
      <c r="D241" s="237" t="s">
        <v>143</v>
      </c>
      <c r="E241" s="246" t="s">
        <v>1</v>
      </c>
      <c r="F241" s="238" t="s">
        <v>498</v>
      </c>
      <c r="G241" s="236"/>
      <c r="H241" s="239">
        <v>34.460000000000001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143</v>
      </c>
      <c r="AU241" s="245" t="s">
        <v>134</v>
      </c>
      <c r="AV241" s="12" t="s">
        <v>134</v>
      </c>
      <c r="AW241" s="12" t="s">
        <v>31</v>
      </c>
      <c r="AX241" s="12" t="s">
        <v>74</v>
      </c>
      <c r="AY241" s="245" t="s">
        <v>125</v>
      </c>
    </row>
    <row r="242" s="12" customFormat="1">
      <c r="B242" s="235"/>
      <c r="C242" s="236"/>
      <c r="D242" s="237" t="s">
        <v>143</v>
      </c>
      <c r="E242" s="246" t="s">
        <v>1</v>
      </c>
      <c r="F242" s="238" t="s">
        <v>499</v>
      </c>
      <c r="G242" s="236"/>
      <c r="H242" s="239">
        <v>64.120000000000005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143</v>
      </c>
      <c r="AU242" s="245" t="s">
        <v>134</v>
      </c>
      <c r="AV242" s="12" t="s">
        <v>134</v>
      </c>
      <c r="AW242" s="12" t="s">
        <v>31</v>
      </c>
      <c r="AX242" s="12" t="s">
        <v>74</v>
      </c>
      <c r="AY242" s="245" t="s">
        <v>125</v>
      </c>
    </row>
    <row r="243" s="12" customFormat="1">
      <c r="B243" s="235"/>
      <c r="C243" s="236"/>
      <c r="D243" s="237" t="s">
        <v>143</v>
      </c>
      <c r="E243" s="246" t="s">
        <v>1</v>
      </c>
      <c r="F243" s="238" t="s">
        <v>500</v>
      </c>
      <c r="G243" s="236"/>
      <c r="H243" s="239">
        <v>11.140000000000001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143</v>
      </c>
      <c r="AU243" s="245" t="s">
        <v>134</v>
      </c>
      <c r="AV243" s="12" t="s">
        <v>134</v>
      </c>
      <c r="AW243" s="12" t="s">
        <v>31</v>
      </c>
      <c r="AX243" s="12" t="s">
        <v>74</v>
      </c>
      <c r="AY243" s="245" t="s">
        <v>125</v>
      </c>
    </row>
    <row r="244" s="12" customFormat="1">
      <c r="B244" s="235"/>
      <c r="C244" s="236"/>
      <c r="D244" s="237" t="s">
        <v>143</v>
      </c>
      <c r="E244" s="246" t="s">
        <v>1</v>
      </c>
      <c r="F244" s="238" t="s">
        <v>501</v>
      </c>
      <c r="G244" s="236"/>
      <c r="H244" s="239">
        <v>14.859999999999999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143</v>
      </c>
      <c r="AU244" s="245" t="s">
        <v>134</v>
      </c>
      <c r="AV244" s="12" t="s">
        <v>134</v>
      </c>
      <c r="AW244" s="12" t="s">
        <v>31</v>
      </c>
      <c r="AX244" s="12" t="s">
        <v>74</v>
      </c>
      <c r="AY244" s="245" t="s">
        <v>125</v>
      </c>
    </row>
    <row r="245" s="12" customFormat="1">
      <c r="B245" s="235"/>
      <c r="C245" s="236"/>
      <c r="D245" s="237" t="s">
        <v>143</v>
      </c>
      <c r="E245" s="246" t="s">
        <v>1</v>
      </c>
      <c r="F245" s="238" t="s">
        <v>502</v>
      </c>
      <c r="G245" s="236"/>
      <c r="H245" s="239">
        <v>33.43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143</v>
      </c>
      <c r="AU245" s="245" t="s">
        <v>134</v>
      </c>
      <c r="AV245" s="12" t="s">
        <v>134</v>
      </c>
      <c r="AW245" s="12" t="s">
        <v>31</v>
      </c>
      <c r="AX245" s="12" t="s">
        <v>74</v>
      </c>
      <c r="AY245" s="245" t="s">
        <v>125</v>
      </c>
    </row>
    <row r="246" s="12" customFormat="1">
      <c r="B246" s="235"/>
      <c r="C246" s="236"/>
      <c r="D246" s="237" t="s">
        <v>143</v>
      </c>
      <c r="E246" s="246" t="s">
        <v>1</v>
      </c>
      <c r="F246" s="238" t="s">
        <v>503</v>
      </c>
      <c r="G246" s="236"/>
      <c r="H246" s="239">
        <v>61.530000000000001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143</v>
      </c>
      <c r="AU246" s="245" t="s">
        <v>134</v>
      </c>
      <c r="AV246" s="12" t="s">
        <v>134</v>
      </c>
      <c r="AW246" s="12" t="s">
        <v>31</v>
      </c>
      <c r="AX246" s="12" t="s">
        <v>74</v>
      </c>
      <c r="AY246" s="245" t="s">
        <v>125</v>
      </c>
    </row>
    <row r="247" s="12" customFormat="1">
      <c r="B247" s="235"/>
      <c r="C247" s="236"/>
      <c r="D247" s="237" t="s">
        <v>143</v>
      </c>
      <c r="E247" s="246" t="s">
        <v>1</v>
      </c>
      <c r="F247" s="238" t="s">
        <v>504</v>
      </c>
      <c r="G247" s="236"/>
      <c r="H247" s="239">
        <v>9.8499999999999996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143</v>
      </c>
      <c r="AU247" s="245" t="s">
        <v>134</v>
      </c>
      <c r="AV247" s="12" t="s">
        <v>134</v>
      </c>
      <c r="AW247" s="12" t="s">
        <v>31</v>
      </c>
      <c r="AX247" s="12" t="s">
        <v>74</v>
      </c>
      <c r="AY247" s="245" t="s">
        <v>125</v>
      </c>
    </row>
    <row r="248" s="12" customFormat="1">
      <c r="B248" s="235"/>
      <c r="C248" s="236"/>
      <c r="D248" s="237" t="s">
        <v>143</v>
      </c>
      <c r="E248" s="246" t="s">
        <v>1</v>
      </c>
      <c r="F248" s="238" t="s">
        <v>505</v>
      </c>
      <c r="G248" s="236"/>
      <c r="H248" s="239">
        <v>30.690000000000001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143</v>
      </c>
      <c r="AU248" s="245" t="s">
        <v>134</v>
      </c>
      <c r="AV248" s="12" t="s">
        <v>134</v>
      </c>
      <c r="AW248" s="12" t="s">
        <v>31</v>
      </c>
      <c r="AX248" s="12" t="s">
        <v>74</v>
      </c>
      <c r="AY248" s="245" t="s">
        <v>125</v>
      </c>
    </row>
    <row r="249" s="12" customFormat="1">
      <c r="B249" s="235"/>
      <c r="C249" s="236"/>
      <c r="D249" s="237" t="s">
        <v>143</v>
      </c>
      <c r="E249" s="246" t="s">
        <v>1</v>
      </c>
      <c r="F249" s="238" t="s">
        <v>506</v>
      </c>
      <c r="G249" s="236"/>
      <c r="H249" s="239">
        <v>45.509999999999998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143</v>
      </c>
      <c r="AU249" s="245" t="s">
        <v>134</v>
      </c>
      <c r="AV249" s="12" t="s">
        <v>134</v>
      </c>
      <c r="AW249" s="12" t="s">
        <v>31</v>
      </c>
      <c r="AX249" s="12" t="s">
        <v>74</v>
      </c>
      <c r="AY249" s="245" t="s">
        <v>125</v>
      </c>
    </row>
    <row r="250" s="15" customFormat="1">
      <c r="B250" s="282"/>
      <c r="C250" s="283"/>
      <c r="D250" s="237" t="s">
        <v>143</v>
      </c>
      <c r="E250" s="284" t="s">
        <v>1</v>
      </c>
      <c r="F250" s="285" t="s">
        <v>492</v>
      </c>
      <c r="G250" s="283"/>
      <c r="H250" s="286">
        <v>481.98000000000008</v>
      </c>
      <c r="I250" s="287"/>
      <c r="J250" s="283"/>
      <c r="K250" s="283"/>
      <c r="L250" s="288"/>
      <c r="M250" s="289"/>
      <c r="N250" s="290"/>
      <c r="O250" s="290"/>
      <c r="P250" s="290"/>
      <c r="Q250" s="290"/>
      <c r="R250" s="290"/>
      <c r="S250" s="290"/>
      <c r="T250" s="291"/>
      <c r="AT250" s="292" t="s">
        <v>143</v>
      </c>
      <c r="AU250" s="292" t="s">
        <v>134</v>
      </c>
      <c r="AV250" s="15" t="s">
        <v>139</v>
      </c>
      <c r="AW250" s="15" t="s">
        <v>31</v>
      </c>
      <c r="AX250" s="15" t="s">
        <v>74</v>
      </c>
      <c r="AY250" s="292" t="s">
        <v>125</v>
      </c>
    </row>
    <row r="251" s="14" customFormat="1">
      <c r="B251" s="272"/>
      <c r="C251" s="273"/>
      <c r="D251" s="237" t="s">
        <v>143</v>
      </c>
      <c r="E251" s="274" t="s">
        <v>1</v>
      </c>
      <c r="F251" s="275" t="s">
        <v>507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AT251" s="281" t="s">
        <v>143</v>
      </c>
      <c r="AU251" s="281" t="s">
        <v>134</v>
      </c>
      <c r="AV251" s="14" t="s">
        <v>8</v>
      </c>
      <c r="AW251" s="14" t="s">
        <v>31</v>
      </c>
      <c r="AX251" s="14" t="s">
        <v>74</v>
      </c>
      <c r="AY251" s="281" t="s">
        <v>125</v>
      </c>
    </row>
    <row r="252" s="12" customFormat="1">
      <c r="B252" s="235"/>
      <c r="C252" s="236"/>
      <c r="D252" s="237" t="s">
        <v>143</v>
      </c>
      <c r="E252" s="246" t="s">
        <v>1</v>
      </c>
      <c r="F252" s="238" t="s">
        <v>508</v>
      </c>
      <c r="G252" s="236"/>
      <c r="H252" s="239">
        <v>78.040000000000006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143</v>
      </c>
      <c r="AU252" s="245" t="s">
        <v>134</v>
      </c>
      <c r="AV252" s="12" t="s">
        <v>134</v>
      </c>
      <c r="AW252" s="12" t="s">
        <v>31</v>
      </c>
      <c r="AX252" s="12" t="s">
        <v>74</v>
      </c>
      <c r="AY252" s="245" t="s">
        <v>125</v>
      </c>
    </row>
    <row r="253" s="12" customFormat="1">
      <c r="B253" s="235"/>
      <c r="C253" s="236"/>
      <c r="D253" s="237" t="s">
        <v>143</v>
      </c>
      <c r="E253" s="246" t="s">
        <v>1</v>
      </c>
      <c r="F253" s="238" t="s">
        <v>509</v>
      </c>
      <c r="G253" s="236"/>
      <c r="H253" s="239">
        <v>31.199999999999999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143</v>
      </c>
      <c r="AU253" s="245" t="s">
        <v>134</v>
      </c>
      <c r="AV253" s="12" t="s">
        <v>134</v>
      </c>
      <c r="AW253" s="12" t="s">
        <v>31</v>
      </c>
      <c r="AX253" s="12" t="s">
        <v>74</v>
      </c>
      <c r="AY253" s="245" t="s">
        <v>125</v>
      </c>
    </row>
    <row r="254" s="12" customFormat="1">
      <c r="B254" s="235"/>
      <c r="C254" s="236"/>
      <c r="D254" s="237" t="s">
        <v>143</v>
      </c>
      <c r="E254" s="246" t="s">
        <v>1</v>
      </c>
      <c r="F254" s="238" t="s">
        <v>510</v>
      </c>
      <c r="G254" s="236"/>
      <c r="H254" s="239">
        <v>12.34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AT254" s="245" t="s">
        <v>143</v>
      </c>
      <c r="AU254" s="245" t="s">
        <v>134</v>
      </c>
      <c r="AV254" s="12" t="s">
        <v>134</v>
      </c>
      <c r="AW254" s="12" t="s">
        <v>31</v>
      </c>
      <c r="AX254" s="12" t="s">
        <v>74</v>
      </c>
      <c r="AY254" s="245" t="s">
        <v>125</v>
      </c>
    </row>
    <row r="255" s="12" customFormat="1">
      <c r="B255" s="235"/>
      <c r="C255" s="236"/>
      <c r="D255" s="237" t="s">
        <v>143</v>
      </c>
      <c r="E255" s="246" t="s">
        <v>1</v>
      </c>
      <c r="F255" s="238" t="s">
        <v>511</v>
      </c>
      <c r="G255" s="236"/>
      <c r="H255" s="239">
        <v>15.02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143</v>
      </c>
      <c r="AU255" s="245" t="s">
        <v>134</v>
      </c>
      <c r="AV255" s="12" t="s">
        <v>134</v>
      </c>
      <c r="AW255" s="12" t="s">
        <v>31</v>
      </c>
      <c r="AX255" s="12" t="s">
        <v>74</v>
      </c>
      <c r="AY255" s="245" t="s">
        <v>125</v>
      </c>
    </row>
    <row r="256" s="12" customFormat="1">
      <c r="B256" s="235"/>
      <c r="C256" s="236"/>
      <c r="D256" s="237" t="s">
        <v>143</v>
      </c>
      <c r="E256" s="246" t="s">
        <v>1</v>
      </c>
      <c r="F256" s="238" t="s">
        <v>512</v>
      </c>
      <c r="G256" s="236"/>
      <c r="H256" s="239">
        <v>34.140000000000001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143</v>
      </c>
      <c r="AU256" s="245" t="s">
        <v>134</v>
      </c>
      <c r="AV256" s="12" t="s">
        <v>134</v>
      </c>
      <c r="AW256" s="12" t="s">
        <v>31</v>
      </c>
      <c r="AX256" s="12" t="s">
        <v>74</v>
      </c>
      <c r="AY256" s="245" t="s">
        <v>125</v>
      </c>
    </row>
    <row r="257" s="12" customFormat="1">
      <c r="B257" s="235"/>
      <c r="C257" s="236"/>
      <c r="D257" s="237" t="s">
        <v>143</v>
      </c>
      <c r="E257" s="246" t="s">
        <v>1</v>
      </c>
      <c r="F257" s="238" t="s">
        <v>513</v>
      </c>
      <c r="G257" s="236"/>
      <c r="H257" s="239">
        <v>64.120000000000005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143</v>
      </c>
      <c r="AU257" s="245" t="s">
        <v>134</v>
      </c>
      <c r="AV257" s="12" t="s">
        <v>134</v>
      </c>
      <c r="AW257" s="12" t="s">
        <v>31</v>
      </c>
      <c r="AX257" s="12" t="s">
        <v>74</v>
      </c>
      <c r="AY257" s="245" t="s">
        <v>125</v>
      </c>
    </row>
    <row r="258" s="12" customFormat="1">
      <c r="B258" s="235"/>
      <c r="C258" s="236"/>
      <c r="D258" s="237" t="s">
        <v>143</v>
      </c>
      <c r="E258" s="246" t="s">
        <v>1</v>
      </c>
      <c r="F258" s="238" t="s">
        <v>514</v>
      </c>
      <c r="G258" s="236"/>
      <c r="H258" s="239">
        <v>8.5600000000000005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143</v>
      </c>
      <c r="AU258" s="245" t="s">
        <v>134</v>
      </c>
      <c r="AV258" s="12" t="s">
        <v>134</v>
      </c>
      <c r="AW258" s="12" t="s">
        <v>31</v>
      </c>
      <c r="AX258" s="12" t="s">
        <v>74</v>
      </c>
      <c r="AY258" s="245" t="s">
        <v>125</v>
      </c>
    </row>
    <row r="259" s="12" customFormat="1">
      <c r="B259" s="235"/>
      <c r="C259" s="236"/>
      <c r="D259" s="237" t="s">
        <v>143</v>
      </c>
      <c r="E259" s="246" t="s">
        <v>1</v>
      </c>
      <c r="F259" s="238" t="s">
        <v>515</v>
      </c>
      <c r="G259" s="236"/>
      <c r="H259" s="239">
        <v>6.46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143</v>
      </c>
      <c r="AU259" s="245" t="s">
        <v>134</v>
      </c>
      <c r="AV259" s="12" t="s">
        <v>134</v>
      </c>
      <c r="AW259" s="12" t="s">
        <v>31</v>
      </c>
      <c r="AX259" s="12" t="s">
        <v>74</v>
      </c>
      <c r="AY259" s="245" t="s">
        <v>125</v>
      </c>
    </row>
    <row r="260" s="12" customFormat="1">
      <c r="B260" s="235"/>
      <c r="C260" s="236"/>
      <c r="D260" s="237" t="s">
        <v>143</v>
      </c>
      <c r="E260" s="246" t="s">
        <v>1</v>
      </c>
      <c r="F260" s="238" t="s">
        <v>516</v>
      </c>
      <c r="G260" s="236"/>
      <c r="H260" s="239">
        <v>33.270000000000003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143</v>
      </c>
      <c r="AU260" s="245" t="s">
        <v>134</v>
      </c>
      <c r="AV260" s="12" t="s">
        <v>134</v>
      </c>
      <c r="AW260" s="12" t="s">
        <v>31</v>
      </c>
      <c r="AX260" s="12" t="s">
        <v>74</v>
      </c>
      <c r="AY260" s="245" t="s">
        <v>125</v>
      </c>
    </row>
    <row r="261" s="12" customFormat="1">
      <c r="B261" s="235"/>
      <c r="C261" s="236"/>
      <c r="D261" s="237" t="s">
        <v>143</v>
      </c>
      <c r="E261" s="246" t="s">
        <v>1</v>
      </c>
      <c r="F261" s="238" t="s">
        <v>517</v>
      </c>
      <c r="G261" s="236"/>
      <c r="H261" s="239">
        <v>61.530000000000001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AT261" s="245" t="s">
        <v>143</v>
      </c>
      <c r="AU261" s="245" t="s">
        <v>134</v>
      </c>
      <c r="AV261" s="12" t="s">
        <v>134</v>
      </c>
      <c r="AW261" s="12" t="s">
        <v>31</v>
      </c>
      <c r="AX261" s="12" t="s">
        <v>74</v>
      </c>
      <c r="AY261" s="245" t="s">
        <v>125</v>
      </c>
    </row>
    <row r="262" s="12" customFormat="1">
      <c r="B262" s="235"/>
      <c r="C262" s="236"/>
      <c r="D262" s="237" t="s">
        <v>143</v>
      </c>
      <c r="E262" s="246" t="s">
        <v>1</v>
      </c>
      <c r="F262" s="238" t="s">
        <v>518</v>
      </c>
      <c r="G262" s="236"/>
      <c r="H262" s="239">
        <v>5.1699999999999999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143</v>
      </c>
      <c r="AU262" s="245" t="s">
        <v>134</v>
      </c>
      <c r="AV262" s="12" t="s">
        <v>134</v>
      </c>
      <c r="AW262" s="12" t="s">
        <v>31</v>
      </c>
      <c r="AX262" s="12" t="s">
        <v>74</v>
      </c>
      <c r="AY262" s="245" t="s">
        <v>125</v>
      </c>
    </row>
    <row r="263" s="12" customFormat="1">
      <c r="B263" s="235"/>
      <c r="C263" s="236"/>
      <c r="D263" s="237" t="s">
        <v>143</v>
      </c>
      <c r="E263" s="246" t="s">
        <v>1</v>
      </c>
      <c r="F263" s="238" t="s">
        <v>519</v>
      </c>
      <c r="G263" s="236"/>
      <c r="H263" s="239">
        <v>10.01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143</v>
      </c>
      <c r="AU263" s="245" t="s">
        <v>134</v>
      </c>
      <c r="AV263" s="12" t="s">
        <v>134</v>
      </c>
      <c r="AW263" s="12" t="s">
        <v>31</v>
      </c>
      <c r="AX263" s="12" t="s">
        <v>74</v>
      </c>
      <c r="AY263" s="245" t="s">
        <v>125</v>
      </c>
    </row>
    <row r="264" s="12" customFormat="1">
      <c r="B264" s="235"/>
      <c r="C264" s="236"/>
      <c r="D264" s="237" t="s">
        <v>143</v>
      </c>
      <c r="E264" s="246" t="s">
        <v>1</v>
      </c>
      <c r="F264" s="238" t="s">
        <v>520</v>
      </c>
      <c r="G264" s="236"/>
      <c r="H264" s="239">
        <v>55.780000000000001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143</v>
      </c>
      <c r="AU264" s="245" t="s">
        <v>134</v>
      </c>
      <c r="AV264" s="12" t="s">
        <v>134</v>
      </c>
      <c r="AW264" s="12" t="s">
        <v>31</v>
      </c>
      <c r="AX264" s="12" t="s">
        <v>74</v>
      </c>
      <c r="AY264" s="245" t="s">
        <v>125</v>
      </c>
    </row>
    <row r="265" s="15" customFormat="1">
      <c r="B265" s="282"/>
      <c r="C265" s="283"/>
      <c r="D265" s="237" t="s">
        <v>143</v>
      </c>
      <c r="E265" s="284" t="s">
        <v>1</v>
      </c>
      <c r="F265" s="285" t="s">
        <v>492</v>
      </c>
      <c r="G265" s="283"/>
      <c r="H265" s="286">
        <v>415.6400000000001</v>
      </c>
      <c r="I265" s="287"/>
      <c r="J265" s="283"/>
      <c r="K265" s="283"/>
      <c r="L265" s="288"/>
      <c r="M265" s="289"/>
      <c r="N265" s="290"/>
      <c r="O265" s="290"/>
      <c r="P265" s="290"/>
      <c r="Q265" s="290"/>
      <c r="R265" s="290"/>
      <c r="S265" s="290"/>
      <c r="T265" s="291"/>
      <c r="AT265" s="292" t="s">
        <v>143</v>
      </c>
      <c r="AU265" s="292" t="s">
        <v>134</v>
      </c>
      <c r="AV265" s="15" t="s">
        <v>139</v>
      </c>
      <c r="AW265" s="15" t="s">
        <v>31</v>
      </c>
      <c r="AX265" s="15" t="s">
        <v>74</v>
      </c>
      <c r="AY265" s="292" t="s">
        <v>125</v>
      </c>
    </row>
    <row r="266" s="14" customFormat="1">
      <c r="B266" s="272"/>
      <c r="C266" s="273"/>
      <c r="D266" s="237" t="s">
        <v>143</v>
      </c>
      <c r="E266" s="274" t="s">
        <v>1</v>
      </c>
      <c r="F266" s="275" t="s">
        <v>521</v>
      </c>
      <c r="G266" s="273"/>
      <c r="H266" s="274" t="s">
        <v>1</v>
      </c>
      <c r="I266" s="276"/>
      <c r="J266" s="273"/>
      <c r="K266" s="273"/>
      <c r="L266" s="277"/>
      <c r="M266" s="278"/>
      <c r="N266" s="279"/>
      <c r="O266" s="279"/>
      <c r="P266" s="279"/>
      <c r="Q266" s="279"/>
      <c r="R266" s="279"/>
      <c r="S266" s="279"/>
      <c r="T266" s="280"/>
      <c r="AT266" s="281" t="s">
        <v>143</v>
      </c>
      <c r="AU266" s="281" t="s">
        <v>134</v>
      </c>
      <c r="AV266" s="14" t="s">
        <v>8</v>
      </c>
      <c r="AW266" s="14" t="s">
        <v>31</v>
      </c>
      <c r="AX266" s="14" t="s">
        <v>74</v>
      </c>
      <c r="AY266" s="281" t="s">
        <v>125</v>
      </c>
    </row>
    <row r="267" s="12" customFormat="1">
      <c r="B267" s="235"/>
      <c r="C267" s="236"/>
      <c r="D267" s="237" t="s">
        <v>143</v>
      </c>
      <c r="E267" s="246" t="s">
        <v>1</v>
      </c>
      <c r="F267" s="238" t="s">
        <v>522</v>
      </c>
      <c r="G267" s="236"/>
      <c r="H267" s="239">
        <v>81.680000000000007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143</v>
      </c>
      <c r="AU267" s="245" t="s">
        <v>134</v>
      </c>
      <c r="AV267" s="12" t="s">
        <v>134</v>
      </c>
      <c r="AW267" s="12" t="s">
        <v>31</v>
      </c>
      <c r="AX267" s="12" t="s">
        <v>74</v>
      </c>
      <c r="AY267" s="245" t="s">
        <v>125</v>
      </c>
    </row>
    <row r="268" s="12" customFormat="1">
      <c r="B268" s="235"/>
      <c r="C268" s="236"/>
      <c r="D268" s="237" t="s">
        <v>143</v>
      </c>
      <c r="E268" s="246" t="s">
        <v>1</v>
      </c>
      <c r="F268" s="238" t="s">
        <v>523</v>
      </c>
      <c r="G268" s="236"/>
      <c r="H268" s="239">
        <v>27.25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143</v>
      </c>
      <c r="AU268" s="245" t="s">
        <v>134</v>
      </c>
      <c r="AV268" s="12" t="s">
        <v>134</v>
      </c>
      <c r="AW268" s="12" t="s">
        <v>31</v>
      </c>
      <c r="AX268" s="12" t="s">
        <v>74</v>
      </c>
      <c r="AY268" s="245" t="s">
        <v>125</v>
      </c>
    </row>
    <row r="269" s="12" customFormat="1">
      <c r="B269" s="235"/>
      <c r="C269" s="236"/>
      <c r="D269" s="237" t="s">
        <v>143</v>
      </c>
      <c r="E269" s="246" t="s">
        <v>1</v>
      </c>
      <c r="F269" s="238" t="s">
        <v>524</v>
      </c>
      <c r="G269" s="236"/>
      <c r="H269" s="239">
        <v>3.8999999999999999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143</v>
      </c>
      <c r="AU269" s="245" t="s">
        <v>134</v>
      </c>
      <c r="AV269" s="12" t="s">
        <v>134</v>
      </c>
      <c r="AW269" s="12" t="s">
        <v>31</v>
      </c>
      <c r="AX269" s="12" t="s">
        <v>74</v>
      </c>
      <c r="AY269" s="245" t="s">
        <v>125</v>
      </c>
    </row>
    <row r="270" s="12" customFormat="1">
      <c r="B270" s="235"/>
      <c r="C270" s="236"/>
      <c r="D270" s="237" t="s">
        <v>143</v>
      </c>
      <c r="E270" s="246" t="s">
        <v>1</v>
      </c>
      <c r="F270" s="238" t="s">
        <v>525</v>
      </c>
      <c r="G270" s="236"/>
      <c r="H270" s="239">
        <v>6.8099999999999996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143</v>
      </c>
      <c r="AU270" s="245" t="s">
        <v>134</v>
      </c>
      <c r="AV270" s="12" t="s">
        <v>134</v>
      </c>
      <c r="AW270" s="12" t="s">
        <v>31</v>
      </c>
      <c r="AX270" s="12" t="s">
        <v>74</v>
      </c>
      <c r="AY270" s="245" t="s">
        <v>125</v>
      </c>
    </row>
    <row r="271" s="12" customFormat="1">
      <c r="B271" s="235"/>
      <c r="C271" s="236"/>
      <c r="D271" s="237" t="s">
        <v>143</v>
      </c>
      <c r="E271" s="246" t="s">
        <v>1</v>
      </c>
      <c r="F271" s="238" t="s">
        <v>526</v>
      </c>
      <c r="G271" s="236"/>
      <c r="H271" s="239">
        <v>6.3700000000000001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143</v>
      </c>
      <c r="AU271" s="245" t="s">
        <v>134</v>
      </c>
      <c r="AV271" s="12" t="s">
        <v>134</v>
      </c>
      <c r="AW271" s="12" t="s">
        <v>31</v>
      </c>
      <c r="AX271" s="12" t="s">
        <v>74</v>
      </c>
      <c r="AY271" s="245" t="s">
        <v>125</v>
      </c>
    </row>
    <row r="272" s="12" customFormat="1">
      <c r="B272" s="235"/>
      <c r="C272" s="236"/>
      <c r="D272" s="237" t="s">
        <v>143</v>
      </c>
      <c r="E272" s="246" t="s">
        <v>1</v>
      </c>
      <c r="F272" s="238" t="s">
        <v>527</v>
      </c>
      <c r="G272" s="236"/>
      <c r="H272" s="239">
        <v>8.4499999999999993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143</v>
      </c>
      <c r="AU272" s="245" t="s">
        <v>134</v>
      </c>
      <c r="AV272" s="12" t="s">
        <v>134</v>
      </c>
      <c r="AW272" s="12" t="s">
        <v>31</v>
      </c>
      <c r="AX272" s="12" t="s">
        <v>74</v>
      </c>
      <c r="AY272" s="245" t="s">
        <v>125</v>
      </c>
    </row>
    <row r="273" s="12" customFormat="1">
      <c r="B273" s="235"/>
      <c r="C273" s="236"/>
      <c r="D273" s="237" t="s">
        <v>143</v>
      </c>
      <c r="E273" s="246" t="s">
        <v>1</v>
      </c>
      <c r="F273" s="238" t="s">
        <v>528</v>
      </c>
      <c r="G273" s="236"/>
      <c r="H273" s="239">
        <v>4.8099999999999996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143</v>
      </c>
      <c r="AU273" s="245" t="s">
        <v>134</v>
      </c>
      <c r="AV273" s="12" t="s">
        <v>134</v>
      </c>
      <c r="AW273" s="12" t="s">
        <v>31</v>
      </c>
      <c r="AX273" s="12" t="s">
        <v>74</v>
      </c>
      <c r="AY273" s="245" t="s">
        <v>125</v>
      </c>
    </row>
    <row r="274" s="12" customFormat="1">
      <c r="B274" s="235"/>
      <c r="C274" s="236"/>
      <c r="D274" s="237" t="s">
        <v>143</v>
      </c>
      <c r="E274" s="246" t="s">
        <v>1</v>
      </c>
      <c r="F274" s="238" t="s">
        <v>529</v>
      </c>
      <c r="G274" s="236"/>
      <c r="H274" s="239">
        <v>6.1600000000000001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143</v>
      </c>
      <c r="AU274" s="245" t="s">
        <v>134</v>
      </c>
      <c r="AV274" s="12" t="s">
        <v>134</v>
      </c>
      <c r="AW274" s="12" t="s">
        <v>31</v>
      </c>
      <c r="AX274" s="12" t="s">
        <v>74</v>
      </c>
      <c r="AY274" s="245" t="s">
        <v>125</v>
      </c>
    </row>
    <row r="275" s="12" customFormat="1">
      <c r="B275" s="235"/>
      <c r="C275" s="236"/>
      <c r="D275" s="237" t="s">
        <v>143</v>
      </c>
      <c r="E275" s="246" t="s">
        <v>1</v>
      </c>
      <c r="F275" s="238" t="s">
        <v>530</v>
      </c>
      <c r="G275" s="236"/>
      <c r="H275" s="239">
        <v>8.7100000000000009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143</v>
      </c>
      <c r="AU275" s="245" t="s">
        <v>134</v>
      </c>
      <c r="AV275" s="12" t="s">
        <v>134</v>
      </c>
      <c r="AW275" s="12" t="s">
        <v>31</v>
      </c>
      <c r="AX275" s="12" t="s">
        <v>74</v>
      </c>
      <c r="AY275" s="245" t="s">
        <v>125</v>
      </c>
    </row>
    <row r="276" s="12" customFormat="1">
      <c r="B276" s="235"/>
      <c r="C276" s="236"/>
      <c r="D276" s="237" t="s">
        <v>143</v>
      </c>
      <c r="E276" s="246" t="s">
        <v>1</v>
      </c>
      <c r="F276" s="238" t="s">
        <v>531</v>
      </c>
      <c r="G276" s="236"/>
      <c r="H276" s="239">
        <v>7.2199999999999998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143</v>
      </c>
      <c r="AU276" s="245" t="s">
        <v>134</v>
      </c>
      <c r="AV276" s="12" t="s">
        <v>134</v>
      </c>
      <c r="AW276" s="12" t="s">
        <v>31</v>
      </c>
      <c r="AX276" s="12" t="s">
        <v>74</v>
      </c>
      <c r="AY276" s="245" t="s">
        <v>125</v>
      </c>
    </row>
    <row r="277" s="12" customFormat="1">
      <c r="B277" s="235"/>
      <c r="C277" s="236"/>
      <c r="D277" s="237" t="s">
        <v>143</v>
      </c>
      <c r="E277" s="246" t="s">
        <v>1</v>
      </c>
      <c r="F277" s="238" t="s">
        <v>532</v>
      </c>
      <c r="G277" s="236"/>
      <c r="H277" s="239">
        <v>10.66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143</v>
      </c>
      <c r="AU277" s="245" t="s">
        <v>134</v>
      </c>
      <c r="AV277" s="12" t="s">
        <v>134</v>
      </c>
      <c r="AW277" s="12" t="s">
        <v>31</v>
      </c>
      <c r="AX277" s="12" t="s">
        <v>74</v>
      </c>
      <c r="AY277" s="245" t="s">
        <v>125</v>
      </c>
    </row>
    <row r="278" s="12" customFormat="1">
      <c r="B278" s="235"/>
      <c r="C278" s="236"/>
      <c r="D278" s="237" t="s">
        <v>143</v>
      </c>
      <c r="E278" s="246" t="s">
        <v>1</v>
      </c>
      <c r="F278" s="238" t="s">
        <v>533</v>
      </c>
      <c r="G278" s="236"/>
      <c r="H278" s="239">
        <v>5.46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143</v>
      </c>
      <c r="AU278" s="245" t="s">
        <v>134</v>
      </c>
      <c r="AV278" s="12" t="s">
        <v>134</v>
      </c>
      <c r="AW278" s="12" t="s">
        <v>31</v>
      </c>
      <c r="AX278" s="12" t="s">
        <v>74</v>
      </c>
      <c r="AY278" s="245" t="s">
        <v>125</v>
      </c>
    </row>
    <row r="279" s="12" customFormat="1">
      <c r="B279" s="235"/>
      <c r="C279" s="236"/>
      <c r="D279" s="237" t="s">
        <v>143</v>
      </c>
      <c r="E279" s="246" t="s">
        <v>1</v>
      </c>
      <c r="F279" s="238" t="s">
        <v>534</v>
      </c>
      <c r="G279" s="236"/>
      <c r="H279" s="239">
        <v>21.449999999999999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143</v>
      </c>
      <c r="AU279" s="245" t="s">
        <v>134</v>
      </c>
      <c r="AV279" s="12" t="s">
        <v>134</v>
      </c>
      <c r="AW279" s="12" t="s">
        <v>31</v>
      </c>
      <c r="AX279" s="12" t="s">
        <v>74</v>
      </c>
      <c r="AY279" s="245" t="s">
        <v>125</v>
      </c>
    </row>
    <row r="280" s="12" customFormat="1">
      <c r="B280" s="235"/>
      <c r="C280" s="236"/>
      <c r="D280" s="237" t="s">
        <v>143</v>
      </c>
      <c r="E280" s="246" t="s">
        <v>1</v>
      </c>
      <c r="F280" s="238" t="s">
        <v>535</v>
      </c>
      <c r="G280" s="236"/>
      <c r="H280" s="239">
        <v>22.300000000000001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143</v>
      </c>
      <c r="AU280" s="245" t="s">
        <v>134</v>
      </c>
      <c r="AV280" s="12" t="s">
        <v>134</v>
      </c>
      <c r="AW280" s="12" t="s">
        <v>31</v>
      </c>
      <c r="AX280" s="12" t="s">
        <v>74</v>
      </c>
      <c r="AY280" s="245" t="s">
        <v>125</v>
      </c>
    </row>
    <row r="281" s="15" customFormat="1">
      <c r="B281" s="282"/>
      <c r="C281" s="283"/>
      <c r="D281" s="237" t="s">
        <v>143</v>
      </c>
      <c r="E281" s="284" t="s">
        <v>1</v>
      </c>
      <c r="F281" s="285" t="s">
        <v>492</v>
      </c>
      <c r="G281" s="283"/>
      <c r="H281" s="286">
        <v>221.23000000000002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AT281" s="292" t="s">
        <v>143</v>
      </c>
      <c r="AU281" s="292" t="s">
        <v>134</v>
      </c>
      <c r="AV281" s="15" t="s">
        <v>139</v>
      </c>
      <c r="AW281" s="15" t="s">
        <v>31</v>
      </c>
      <c r="AX281" s="15" t="s">
        <v>74</v>
      </c>
      <c r="AY281" s="292" t="s">
        <v>125</v>
      </c>
    </row>
    <row r="282" s="13" customFormat="1">
      <c r="B282" s="261"/>
      <c r="C282" s="262"/>
      <c r="D282" s="237" t="s">
        <v>143</v>
      </c>
      <c r="E282" s="263" t="s">
        <v>1</v>
      </c>
      <c r="F282" s="264" t="s">
        <v>293</v>
      </c>
      <c r="G282" s="262"/>
      <c r="H282" s="265">
        <v>1339.6900000000003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AT282" s="271" t="s">
        <v>143</v>
      </c>
      <c r="AU282" s="271" t="s">
        <v>134</v>
      </c>
      <c r="AV282" s="13" t="s">
        <v>133</v>
      </c>
      <c r="AW282" s="13" t="s">
        <v>31</v>
      </c>
      <c r="AX282" s="13" t="s">
        <v>8</v>
      </c>
      <c r="AY282" s="271" t="s">
        <v>125</v>
      </c>
    </row>
    <row r="283" s="1" customFormat="1" ht="16.5" customHeight="1">
      <c r="B283" s="38"/>
      <c r="C283" s="223" t="s">
        <v>258</v>
      </c>
      <c r="D283" s="223" t="s">
        <v>128</v>
      </c>
      <c r="E283" s="224" t="s">
        <v>536</v>
      </c>
      <c r="F283" s="225" t="s">
        <v>537</v>
      </c>
      <c r="G283" s="226" t="s">
        <v>166</v>
      </c>
      <c r="H283" s="227">
        <v>34.5</v>
      </c>
      <c r="I283" s="228"/>
      <c r="J283" s="227">
        <f>ROUND(I283*H283,0)</f>
        <v>0</v>
      </c>
      <c r="K283" s="225" t="s">
        <v>132</v>
      </c>
      <c r="L283" s="43"/>
      <c r="M283" s="229" t="s">
        <v>1</v>
      </c>
      <c r="N283" s="230" t="s">
        <v>40</v>
      </c>
      <c r="O283" s="86"/>
      <c r="P283" s="231">
        <f>O283*H283</f>
        <v>0</v>
      </c>
      <c r="Q283" s="231">
        <v>0.040000000000000001</v>
      </c>
      <c r="R283" s="231">
        <f>Q283*H283</f>
        <v>1.3800000000000001</v>
      </c>
      <c r="S283" s="231">
        <v>0</v>
      </c>
      <c r="T283" s="232">
        <f>S283*H283</f>
        <v>0</v>
      </c>
      <c r="AR283" s="233" t="s">
        <v>133</v>
      </c>
      <c r="AT283" s="233" t="s">
        <v>128</v>
      </c>
      <c r="AU283" s="233" t="s">
        <v>134</v>
      </c>
      <c r="AY283" s="17" t="s">
        <v>125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7" t="s">
        <v>134</v>
      </c>
      <c r="BK283" s="234">
        <f>ROUND(I283*H283,0)</f>
        <v>0</v>
      </c>
      <c r="BL283" s="17" t="s">
        <v>133</v>
      </c>
      <c r="BM283" s="233" t="s">
        <v>538</v>
      </c>
    </row>
    <row r="284" s="1" customFormat="1" ht="16.5" customHeight="1">
      <c r="B284" s="38"/>
      <c r="C284" s="223" t="s">
        <v>262</v>
      </c>
      <c r="D284" s="223" t="s">
        <v>128</v>
      </c>
      <c r="E284" s="224" t="s">
        <v>536</v>
      </c>
      <c r="F284" s="225" t="s">
        <v>537</v>
      </c>
      <c r="G284" s="226" t="s">
        <v>166</v>
      </c>
      <c r="H284" s="227">
        <v>44.200000000000003</v>
      </c>
      <c r="I284" s="228"/>
      <c r="J284" s="227">
        <f>ROUND(I284*H284,0)</f>
        <v>0</v>
      </c>
      <c r="K284" s="225" t="s">
        <v>132</v>
      </c>
      <c r="L284" s="43"/>
      <c r="M284" s="229" t="s">
        <v>1</v>
      </c>
      <c r="N284" s="230" t="s">
        <v>40</v>
      </c>
      <c r="O284" s="86"/>
      <c r="P284" s="231">
        <f>O284*H284</f>
        <v>0</v>
      </c>
      <c r="Q284" s="231">
        <v>0.040000000000000001</v>
      </c>
      <c r="R284" s="231">
        <f>Q284*H284</f>
        <v>1.7680000000000002</v>
      </c>
      <c r="S284" s="231">
        <v>0</v>
      </c>
      <c r="T284" s="232">
        <f>S284*H284</f>
        <v>0</v>
      </c>
      <c r="AR284" s="233" t="s">
        <v>133</v>
      </c>
      <c r="AT284" s="233" t="s">
        <v>128</v>
      </c>
      <c r="AU284" s="233" t="s">
        <v>134</v>
      </c>
      <c r="AY284" s="17" t="s">
        <v>125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7" t="s">
        <v>134</v>
      </c>
      <c r="BK284" s="234">
        <f>ROUND(I284*H284,0)</f>
        <v>0</v>
      </c>
      <c r="BL284" s="17" t="s">
        <v>133</v>
      </c>
      <c r="BM284" s="233" t="s">
        <v>539</v>
      </c>
    </row>
    <row r="285" s="12" customFormat="1">
      <c r="B285" s="235"/>
      <c r="C285" s="236"/>
      <c r="D285" s="237" t="s">
        <v>143</v>
      </c>
      <c r="E285" s="246" t="s">
        <v>1</v>
      </c>
      <c r="F285" s="238" t="s">
        <v>540</v>
      </c>
      <c r="G285" s="236"/>
      <c r="H285" s="239">
        <v>31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143</v>
      </c>
      <c r="AU285" s="245" t="s">
        <v>134</v>
      </c>
      <c r="AV285" s="12" t="s">
        <v>134</v>
      </c>
      <c r="AW285" s="12" t="s">
        <v>31</v>
      </c>
      <c r="AX285" s="12" t="s">
        <v>74</v>
      </c>
      <c r="AY285" s="245" t="s">
        <v>125</v>
      </c>
    </row>
    <row r="286" s="12" customFormat="1">
      <c r="B286" s="235"/>
      <c r="C286" s="236"/>
      <c r="D286" s="237" t="s">
        <v>143</v>
      </c>
      <c r="E286" s="246" t="s">
        <v>1</v>
      </c>
      <c r="F286" s="238" t="s">
        <v>541</v>
      </c>
      <c r="G286" s="236"/>
      <c r="H286" s="239">
        <v>13.199999999999999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143</v>
      </c>
      <c r="AU286" s="245" t="s">
        <v>134</v>
      </c>
      <c r="AV286" s="12" t="s">
        <v>134</v>
      </c>
      <c r="AW286" s="12" t="s">
        <v>31</v>
      </c>
      <c r="AX286" s="12" t="s">
        <v>74</v>
      </c>
      <c r="AY286" s="245" t="s">
        <v>125</v>
      </c>
    </row>
    <row r="287" s="13" customFormat="1">
      <c r="B287" s="261"/>
      <c r="C287" s="262"/>
      <c r="D287" s="237" t="s">
        <v>143</v>
      </c>
      <c r="E287" s="263" t="s">
        <v>1</v>
      </c>
      <c r="F287" s="264" t="s">
        <v>293</v>
      </c>
      <c r="G287" s="262"/>
      <c r="H287" s="265">
        <v>44.200000000000003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AT287" s="271" t="s">
        <v>143</v>
      </c>
      <c r="AU287" s="271" t="s">
        <v>134</v>
      </c>
      <c r="AV287" s="13" t="s">
        <v>133</v>
      </c>
      <c r="AW287" s="13" t="s">
        <v>31</v>
      </c>
      <c r="AX287" s="13" t="s">
        <v>8</v>
      </c>
      <c r="AY287" s="271" t="s">
        <v>125</v>
      </c>
    </row>
    <row r="288" s="1" customFormat="1" ht="24" customHeight="1">
      <c r="B288" s="38"/>
      <c r="C288" s="223" t="s">
        <v>267</v>
      </c>
      <c r="D288" s="223" t="s">
        <v>128</v>
      </c>
      <c r="E288" s="224" t="s">
        <v>542</v>
      </c>
      <c r="F288" s="225" t="s">
        <v>543</v>
      </c>
      <c r="G288" s="226" t="s">
        <v>166</v>
      </c>
      <c r="H288" s="227">
        <v>1339.6900000000001</v>
      </c>
      <c r="I288" s="228"/>
      <c r="J288" s="227">
        <f>ROUND(I288*H288,0)</f>
        <v>0</v>
      </c>
      <c r="K288" s="225" t="s">
        <v>132</v>
      </c>
      <c r="L288" s="43"/>
      <c r="M288" s="229" t="s">
        <v>1</v>
      </c>
      <c r="N288" s="230" t="s">
        <v>40</v>
      </c>
      <c r="O288" s="86"/>
      <c r="P288" s="231">
        <f>O288*H288</f>
        <v>0</v>
      </c>
      <c r="Q288" s="231">
        <v>0.0030000000000000001</v>
      </c>
      <c r="R288" s="231">
        <f>Q288*H288</f>
        <v>4.0190700000000001</v>
      </c>
      <c r="S288" s="231">
        <v>0</v>
      </c>
      <c r="T288" s="232">
        <f>S288*H288</f>
        <v>0</v>
      </c>
      <c r="AR288" s="233" t="s">
        <v>133</v>
      </c>
      <c r="AT288" s="233" t="s">
        <v>128</v>
      </c>
      <c r="AU288" s="233" t="s">
        <v>134</v>
      </c>
      <c r="AY288" s="17" t="s">
        <v>125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7" t="s">
        <v>134</v>
      </c>
      <c r="BK288" s="234">
        <f>ROUND(I288*H288,0)</f>
        <v>0</v>
      </c>
      <c r="BL288" s="17" t="s">
        <v>133</v>
      </c>
      <c r="BM288" s="233" t="s">
        <v>544</v>
      </c>
    </row>
    <row r="289" s="14" customFormat="1">
      <c r="B289" s="272"/>
      <c r="C289" s="273"/>
      <c r="D289" s="237" t="s">
        <v>143</v>
      </c>
      <c r="E289" s="274" t="s">
        <v>1</v>
      </c>
      <c r="F289" s="275" t="s">
        <v>480</v>
      </c>
      <c r="G289" s="273"/>
      <c r="H289" s="274" t="s">
        <v>1</v>
      </c>
      <c r="I289" s="276"/>
      <c r="J289" s="273"/>
      <c r="K289" s="273"/>
      <c r="L289" s="277"/>
      <c r="M289" s="278"/>
      <c r="N289" s="279"/>
      <c r="O289" s="279"/>
      <c r="P289" s="279"/>
      <c r="Q289" s="279"/>
      <c r="R289" s="279"/>
      <c r="S289" s="279"/>
      <c r="T289" s="280"/>
      <c r="AT289" s="281" t="s">
        <v>143</v>
      </c>
      <c r="AU289" s="281" t="s">
        <v>134</v>
      </c>
      <c r="AV289" s="14" t="s">
        <v>8</v>
      </c>
      <c r="AW289" s="14" t="s">
        <v>31</v>
      </c>
      <c r="AX289" s="14" t="s">
        <v>74</v>
      </c>
      <c r="AY289" s="281" t="s">
        <v>125</v>
      </c>
    </row>
    <row r="290" s="12" customFormat="1">
      <c r="B290" s="235"/>
      <c r="C290" s="236"/>
      <c r="D290" s="237" t="s">
        <v>143</v>
      </c>
      <c r="E290" s="246" t="s">
        <v>1</v>
      </c>
      <c r="F290" s="238" t="s">
        <v>481</v>
      </c>
      <c r="G290" s="236"/>
      <c r="H290" s="239">
        <v>24.199999999999999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143</v>
      </c>
      <c r="AU290" s="245" t="s">
        <v>134</v>
      </c>
      <c r="AV290" s="12" t="s">
        <v>134</v>
      </c>
      <c r="AW290" s="12" t="s">
        <v>31</v>
      </c>
      <c r="AX290" s="12" t="s">
        <v>74</v>
      </c>
      <c r="AY290" s="245" t="s">
        <v>125</v>
      </c>
    </row>
    <row r="291" s="12" customFormat="1">
      <c r="B291" s="235"/>
      <c r="C291" s="236"/>
      <c r="D291" s="237" t="s">
        <v>143</v>
      </c>
      <c r="E291" s="246" t="s">
        <v>1</v>
      </c>
      <c r="F291" s="238" t="s">
        <v>482</v>
      </c>
      <c r="G291" s="236"/>
      <c r="H291" s="239">
        <v>52.939999999999998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143</v>
      </c>
      <c r="AU291" s="245" t="s">
        <v>134</v>
      </c>
      <c r="AV291" s="12" t="s">
        <v>134</v>
      </c>
      <c r="AW291" s="12" t="s">
        <v>31</v>
      </c>
      <c r="AX291" s="12" t="s">
        <v>74</v>
      </c>
      <c r="AY291" s="245" t="s">
        <v>125</v>
      </c>
    </row>
    <row r="292" s="12" customFormat="1">
      <c r="B292" s="235"/>
      <c r="C292" s="236"/>
      <c r="D292" s="237" t="s">
        <v>143</v>
      </c>
      <c r="E292" s="246" t="s">
        <v>1</v>
      </c>
      <c r="F292" s="238" t="s">
        <v>483</v>
      </c>
      <c r="G292" s="236"/>
      <c r="H292" s="239">
        <v>45.380000000000003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143</v>
      </c>
      <c r="AU292" s="245" t="s">
        <v>134</v>
      </c>
      <c r="AV292" s="12" t="s">
        <v>134</v>
      </c>
      <c r="AW292" s="12" t="s">
        <v>31</v>
      </c>
      <c r="AX292" s="12" t="s">
        <v>74</v>
      </c>
      <c r="AY292" s="245" t="s">
        <v>125</v>
      </c>
    </row>
    <row r="293" s="12" customFormat="1">
      <c r="B293" s="235"/>
      <c r="C293" s="236"/>
      <c r="D293" s="237" t="s">
        <v>143</v>
      </c>
      <c r="E293" s="246" t="s">
        <v>1</v>
      </c>
      <c r="F293" s="238" t="s">
        <v>484</v>
      </c>
      <c r="G293" s="236"/>
      <c r="H293" s="239">
        <v>10.789999999999999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143</v>
      </c>
      <c r="AU293" s="245" t="s">
        <v>134</v>
      </c>
      <c r="AV293" s="12" t="s">
        <v>134</v>
      </c>
      <c r="AW293" s="12" t="s">
        <v>31</v>
      </c>
      <c r="AX293" s="12" t="s">
        <v>74</v>
      </c>
      <c r="AY293" s="245" t="s">
        <v>125</v>
      </c>
    </row>
    <row r="294" s="12" customFormat="1">
      <c r="B294" s="235"/>
      <c r="C294" s="236"/>
      <c r="D294" s="237" t="s">
        <v>143</v>
      </c>
      <c r="E294" s="246" t="s">
        <v>1</v>
      </c>
      <c r="F294" s="238" t="s">
        <v>485</v>
      </c>
      <c r="G294" s="236"/>
      <c r="H294" s="239">
        <v>10.73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AT294" s="245" t="s">
        <v>143</v>
      </c>
      <c r="AU294" s="245" t="s">
        <v>134</v>
      </c>
      <c r="AV294" s="12" t="s">
        <v>134</v>
      </c>
      <c r="AW294" s="12" t="s">
        <v>31</v>
      </c>
      <c r="AX294" s="12" t="s">
        <v>74</v>
      </c>
      <c r="AY294" s="245" t="s">
        <v>125</v>
      </c>
    </row>
    <row r="295" s="12" customFormat="1">
      <c r="B295" s="235"/>
      <c r="C295" s="236"/>
      <c r="D295" s="237" t="s">
        <v>143</v>
      </c>
      <c r="E295" s="246" t="s">
        <v>1</v>
      </c>
      <c r="F295" s="238" t="s">
        <v>486</v>
      </c>
      <c r="G295" s="236"/>
      <c r="H295" s="239">
        <v>11.279999999999999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143</v>
      </c>
      <c r="AU295" s="245" t="s">
        <v>134</v>
      </c>
      <c r="AV295" s="12" t="s">
        <v>134</v>
      </c>
      <c r="AW295" s="12" t="s">
        <v>31</v>
      </c>
      <c r="AX295" s="12" t="s">
        <v>74</v>
      </c>
      <c r="AY295" s="245" t="s">
        <v>125</v>
      </c>
    </row>
    <row r="296" s="12" customFormat="1">
      <c r="B296" s="235"/>
      <c r="C296" s="236"/>
      <c r="D296" s="237" t="s">
        <v>143</v>
      </c>
      <c r="E296" s="246" t="s">
        <v>1</v>
      </c>
      <c r="F296" s="238" t="s">
        <v>487</v>
      </c>
      <c r="G296" s="236"/>
      <c r="H296" s="239">
        <v>10.789999999999999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143</v>
      </c>
      <c r="AU296" s="245" t="s">
        <v>134</v>
      </c>
      <c r="AV296" s="12" t="s">
        <v>134</v>
      </c>
      <c r="AW296" s="12" t="s">
        <v>31</v>
      </c>
      <c r="AX296" s="12" t="s">
        <v>74</v>
      </c>
      <c r="AY296" s="245" t="s">
        <v>125</v>
      </c>
    </row>
    <row r="297" s="12" customFormat="1">
      <c r="B297" s="235"/>
      <c r="C297" s="236"/>
      <c r="D297" s="237" t="s">
        <v>143</v>
      </c>
      <c r="E297" s="246" t="s">
        <v>1</v>
      </c>
      <c r="F297" s="238" t="s">
        <v>488</v>
      </c>
      <c r="G297" s="236"/>
      <c r="H297" s="239">
        <v>11.960000000000001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143</v>
      </c>
      <c r="AU297" s="245" t="s">
        <v>134</v>
      </c>
      <c r="AV297" s="12" t="s">
        <v>134</v>
      </c>
      <c r="AW297" s="12" t="s">
        <v>31</v>
      </c>
      <c r="AX297" s="12" t="s">
        <v>74</v>
      </c>
      <c r="AY297" s="245" t="s">
        <v>125</v>
      </c>
    </row>
    <row r="298" s="12" customFormat="1">
      <c r="B298" s="235"/>
      <c r="C298" s="236"/>
      <c r="D298" s="237" t="s">
        <v>143</v>
      </c>
      <c r="E298" s="246" t="s">
        <v>1</v>
      </c>
      <c r="F298" s="238" t="s">
        <v>489</v>
      </c>
      <c r="G298" s="236"/>
      <c r="H298" s="239">
        <v>15.539999999999999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143</v>
      </c>
      <c r="AU298" s="245" t="s">
        <v>134</v>
      </c>
      <c r="AV298" s="12" t="s">
        <v>134</v>
      </c>
      <c r="AW298" s="12" t="s">
        <v>31</v>
      </c>
      <c r="AX298" s="12" t="s">
        <v>74</v>
      </c>
      <c r="AY298" s="245" t="s">
        <v>125</v>
      </c>
    </row>
    <row r="299" s="12" customFormat="1">
      <c r="B299" s="235"/>
      <c r="C299" s="236"/>
      <c r="D299" s="237" t="s">
        <v>143</v>
      </c>
      <c r="E299" s="246" t="s">
        <v>1</v>
      </c>
      <c r="F299" s="238" t="s">
        <v>490</v>
      </c>
      <c r="G299" s="236"/>
      <c r="H299" s="239">
        <v>15.68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143</v>
      </c>
      <c r="AU299" s="245" t="s">
        <v>134</v>
      </c>
      <c r="AV299" s="12" t="s">
        <v>134</v>
      </c>
      <c r="AW299" s="12" t="s">
        <v>31</v>
      </c>
      <c r="AX299" s="12" t="s">
        <v>74</v>
      </c>
      <c r="AY299" s="245" t="s">
        <v>125</v>
      </c>
    </row>
    <row r="300" s="12" customFormat="1">
      <c r="B300" s="235"/>
      <c r="C300" s="236"/>
      <c r="D300" s="237" t="s">
        <v>143</v>
      </c>
      <c r="E300" s="246" t="s">
        <v>1</v>
      </c>
      <c r="F300" s="238" t="s">
        <v>491</v>
      </c>
      <c r="G300" s="236"/>
      <c r="H300" s="239">
        <v>11.550000000000001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AT300" s="245" t="s">
        <v>143</v>
      </c>
      <c r="AU300" s="245" t="s">
        <v>134</v>
      </c>
      <c r="AV300" s="12" t="s">
        <v>134</v>
      </c>
      <c r="AW300" s="12" t="s">
        <v>31</v>
      </c>
      <c r="AX300" s="12" t="s">
        <v>74</v>
      </c>
      <c r="AY300" s="245" t="s">
        <v>125</v>
      </c>
    </row>
    <row r="301" s="15" customFormat="1">
      <c r="B301" s="282"/>
      <c r="C301" s="283"/>
      <c r="D301" s="237" t="s">
        <v>143</v>
      </c>
      <c r="E301" s="284" t="s">
        <v>1</v>
      </c>
      <c r="F301" s="285" t="s">
        <v>492</v>
      </c>
      <c r="G301" s="283"/>
      <c r="H301" s="286">
        <v>220.84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AT301" s="292" t="s">
        <v>143</v>
      </c>
      <c r="AU301" s="292" t="s">
        <v>134</v>
      </c>
      <c r="AV301" s="15" t="s">
        <v>139</v>
      </c>
      <c r="AW301" s="15" t="s">
        <v>31</v>
      </c>
      <c r="AX301" s="15" t="s">
        <v>74</v>
      </c>
      <c r="AY301" s="292" t="s">
        <v>125</v>
      </c>
    </row>
    <row r="302" s="14" customFormat="1">
      <c r="B302" s="272"/>
      <c r="C302" s="273"/>
      <c r="D302" s="237" t="s">
        <v>143</v>
      </c>
      <c r="E302" s="274" t="s">
        <v>1</v>
      </c>
      <c r="F302" s="275" t="s">
        <v>493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AT302" s="281" t="s">
        <v>143</v>
      </c>
      <c r="AU302" s="281" t="s">
        <v>134</v>
      </c>
      <c r="AV302" s="14" t="s">
        <v>8</v>
      </c>
      <c r="AW302" s="14" t="s">
        <v>31</v>
      </c>
      <c r="AX302" s="14" t="s">
        <v>74</v>
      </c>
      <c r="AY302" s="281" t="s">
        <v>125</v>
      </c>
    </row>
    <row r="303" s="12" customFormat="1">
      <c r="B303" s="235"/>
      <c r="C303" s="236"/>
      <c r="D303" s="237" t="s">
        <v>143</v>
      </c>
      <c r="E303" s="246" t="s">
        <v>1</v>
      </c>
      <c r="F303" s="238" t="s">
        <v>494</v>
      </c>
      <c r="G303" s="236"/>
      <c r="H303" s="239">
        <v>96.120000000000005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AT303" s="245" t="s">
        <v>143</v>
      </c>
      <c r="AU303" s="245" t="s">
        <v>134</v>
      </c>
      <c r="AV303" s="12" t="s">
        <v>134</v>
      </c>
      <c r="AW303" s="12" t="s">
        <v>31</v>
      </c>
      <c r="AX303" s="12" t="s">
        <v>74</v>
      </c>
      <c r="AY303" s="245" t="s">
        <v>125</v>
      </c>
    </row>
    <row r="304" s="12" customFormat="1">
      <c r="B304" s="235"/>
      <c r="C304" s="236"/>
      <c r="D304" s="237" t="s">
        <v>143</v>
      </c>
      <c r="E304" s="246" t="s">
        <v>1</v>
      </c>
      <c r="F304" s="238" t="s">
        <v>495</v>
      </c>
      <c r="G304" s="236"/>
      <c r="H304" s="239">
        <v>51.619999999999997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143</v>
      </c>
      <c r="AU304" s="245" t="s">
        <v>134</v>
      </c>
      <c r="AV304" s="12" t="s">
        <v>134</v>
      </c>
      <c r="AW304" s="12" t="s">
        <v>31</v>
      </c>
      <c r="AX304" s="12" t="s">
        <v>74</v>
      </c>
      <c r="AY304" s="245" t="s">
        <v>125</v>
      </c>
    </row>
    <row r="305" s="12" customFormat="1">
      <c r="B305" s="235"/>
      <c r="C305" s="236"/>
      <c r="D305" s="237" t="s">
        <v>143</v>
      </c>
      <c r="E305" s="246" t="s">
        <v>1</v>
      </c>
      <c r="F305" s="238" t="s">
        <v>496</v>
      </c>
      <c r="G305" s="236"/>
      <c r="H305" s="239">
        <v>12.18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143</v>
      </c>
      <c r="AU305" s="245" t="s">
        <v>134</v>
      </c>
      <c r="AV305" s="12" t="s">
        <v>134</v>
      </c>
      <c r="AW305" s="12" t="s">
        <v>31</v>
      </c>
      <c r="AX305" s="12" t="s">
        <v>74</v>
      </c>
      <c r="AY305" s="245" t="s">
        <v>125</v>
      </c>
    </row>
    <row r="306" s="12" customFormat="1">
      <c r="B306" s="235"/>
      <c r="C306" s="236"/>
      <c r="D306" s="237" t="s">
        <v>143</v>
      </c>
      <c r="E306" s="246" t="s">
        <v>1</v>
      </c>
      <c r="F306" s="238" t="s">
        <v>497</v>
      </c>
      <c r="G306" s="236"/>
      <c r="H306" s="239">
        <v>16.469999999999999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AT306" s="245" t="s">
        <v>143</v>
      </c>
      <c r="AU306" s="245" t="s">
        <v>134</v>
      </c>
      <c r="AV306" s="12" t="s">
        <v>134</v>
      </c>
      <c r="AW306" s="12" t="s">
        <v>31</v>
      </c>
      <c r="AX306" s="12" t="s">
        <v>74</v>
      </c>
      <c r="AY306" s="245" t="s">
        <v>125</v>
      </c>
    </row>
    <row r="307" s="12" customFormat="1">
      <c r="B307" s="235"/>
      <c r="C307" s="236"/>
      <c r="D307" s="237" t="s">
        <v>143</v>
      </c>
      <c r="E307" s="246" t="s">
        <v>1</v>
      </c>
      <c r="F307" s="238" t="s">
        <v>498</v>
      </c>
      <c r="G307" s="236"/>
      <c r="H307" s="239">
        <v>34.460000000000001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143</v>
      </c>
      <c r="AU307" s="245" t="s">
        <v>134</v>
      </c>
      <c r="AV307" s="12" t="s">
        <v>134</v>
      </c>
      <c r="AW307" s="12" t="s">
        <v>31</v>
      </c>
      <c r="AX307" s="12" t="s">
        <v>74</v>
      </c>
      <c r="AY307" s="245" t="s">
        <v>125</v>
      </c>
    </row>
    <row r="308" s="12" customFormat="1">
      <c r="B308" s="235"/>
      <c r="C308" s="236"/>
      <c r="D308" s="237" t="s">
        <v>143</v>
      </c>
      <c r="E308" s="246" t="s">
        <v>1</v>
      </c>
      <c r="F308" s="238" t="s">
        <v>499</v>
      </c>
      <c r="G308" s="236"/>
      <c r="H308" s="239">
        <v>64.120000000000005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143</v>
      </c>
      <c r="AU308" s="245" t="s">
        <v>134</v>
      </c>
      <c r="AV308" s="12" t="s">
        <v>134</v>
      </c>
      <c r="AW308" s="12" t="s">
        <v>31</v>
      </c>
      <c r="AX308" s="12" t="s">
        <v>74</v>
      </c>
      <c r="AY308" s="245" t="s">
        <v>125</v>
      </c>
    </row>
    <row r="309" s="12" customFormat="1">
      <c r="B309" s="235"/>
      <c r="C309" s="236"/>
      <c r="D309" s="237" t="s">
        <v>143</v>
      </c>
      <c r="E309" s="246" t="s">
        <v>1</v>
      </c>
      <c r="F309" s="238" t="s">
        <v>500</v>
      </c>
      <c r="G309" s="236"/>
      <c r="H309" s="239">
        <v>11.140000000000001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AT309" s="245" t="s">
        <v>143</v>
      </c>
      <c r="AU309" s="245" t="s">
        <v>134</v>
      </c>
      <c r="AV309" s="12" t="s">
        <v>134</v>
      </c>
      <c r="AW309" s="12" t="s">
        <v>31</v>
      </c>
      <c r="AX309" s="12" t="s">
        <v>74</v>
      </c>
      <c r="AY309" s="245" t="s">
        <v>125</v>
      </c>
    </row>
    <row r="310" s="12" customFormat="1">
      <c r="B310" s="235"/>
      <c r="C310" s="236"/>
      <c r="D310" s="237" t="s">
        <v>143</v>
      </c>
      <c r="E310" s="246" t="s">
        <v>1</v>
      </c>
      <c r="F310" s="238" t="s">
        <v>501</v>
      </c>
      <c r="G310" s="236"/>
      <c r="H310" s="239">
        <v>14.859999999999999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143</v>
      </c>
      <c r="AU310" s="245" t="s">
        <v>134</v>
      </c>
      <c r="AV310" s="12" t="s">
        <v>134</v>
      </c>
      <c r="AW310" s="12" t="s">
        <v>31</v>
      </c>
      <c r="AX310" s="12" t="s">
        <v>74</v>
      </c>
      <c r="AY310" s="245" t="s">
        <v>125</v>
      </c>
    </row>
    <row r="311" s="12" customFormat="1">
      <c r="B311" s="235"/>
      <c r="C311" s="236"/>
      <c r="D311" s="237" t="s">
        <v>143</v>
      </c>
      <c r="E311" s="246" t="s">
        <v>1</v>
      </c>
      <c r="F311" s="238" t="s">
        <v>502</v>
      </c>
      <c r="G311" s="236"/>
      <c r="H311" s="239">
        <v>33.43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143</v>
      </c>
      <c r="AU311" s="245" t="s">
        <v>134</v>
      </c>
      <c r="AV311" s="12" t="s">
        <v>134</v>
      </c>
      <c r="AW311" s="12" t="s">
        <v>31</v>
      </c>
      <c r="AX311" s="12" t="s">
        <v>74</v>
      </c>
      <c r="AY311" s="245" t="s">
        <v>125</v>
      </c>
    </row>
    <row r="312" s="12" customFormat="1">
      <c r="B312" s="235"/>
      <c r="C312" s="236"/>
      <c r="D312" s="237" t="s">
        <v>143</v>
      </c>
      <c r="E312" s="246" t="s">
        <v>1</v>
      </c>
      <c r="F312" s="238" t="s">
        <v>503</v>
      </c>
      <c r="G312" s="236"/>
      <c r="H312" s="239">
        <v>61.530000000000001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143</v>
      </c>
      <c r="AU312" s="245" t="s">
        <v>134</v>
      </c>
      <c r="AV312" s="12" t="s">
        <v>134</v>
      </c>
      <c r="AW312" s="12" t="s">
        <v>31</v>
      </c>
      <c r="AX312" s="12" t="s">
        <v>74</v>
      </c>
      <c r="AY312" s="245" t="s">
        <v>125</v>
      </c>
    </row>
    <row r="313" s="12" customFormat="1">
      <c r="B313" s="235"/>
      <c r="C313" s="236"/>
      <c r="D313" s="237" t="s">
        <v>143</v>
      </c>
      <c r="E313" s="246" t="s">
        <v>1</v>
      </c>
      <c r="F313" s="238" t="s">
        <v>504</v>
      </c>
      <c r="G313" s="236"/>
      <c r="H313" s="239">
        <v>9.8499999999999996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143</v>
      </c>
      <c r="AU313" s="245" t="s">
        <v>134</v>
      </c>
      <c r="AV313" s="12" t="s">
        <v>134</v>
      </c>
      <c r="AW313" s="12" t="s">
        <v>31</v>
      </c>
      <c r="AX313" s="12" t="s">
        <v>74</v>
      </c>
      <c r="AY313" s="245" t="s">
        <v>125</v>
      </c>
    </row>
    <row r="314" s="12" customFormat="1">
      <c r="B314" s="235"/>
      <c r="C314" s="236"/>
      <c r="D314" s="237" t="s">
        <v>143</v>
      </c>
      <c r="E314" s="246" t="s">
        <v>1</v>
      </c>
      <c r="F314" s="238" t="s">
        <v>505</v>
      </c>
      <c r="G314" s="236"/>
      <c r="H314" s="239">
        <v>30.690000000000001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AT314" s="245" t="s">
        <v>143</v>
      </c>
      <c r="AU314" s="245" t="s">
        <v>134</v>
      </c>
      <c r="AV314" s="12" t="s">
        <v>134</v>
      </c>
      <c r="AW314" s="12" t="s">
        <v>31</v>
      </c>
      <c r="AX314" s="12" t="s">
        <v>74</v>
      </c>
      <c r="AY314" s="245" t="s">
        <v>125</v>
      </c>
    </row>
    <row r="315" s="12" customFormat="1">
      <c r="B315" s="235"/>
      <c r="C315" s="236"/>
      <c r="D315" s="237" t="s">
        <v>143</v>
      </c>
      <c r="E315" s="246" t="s">
        <v>1</v>
      </c>
      <c r="F315" s="238" t="s">
        <v>506</v>
      </c>
      <c r="G315" s="236"/>
      <c r="H315" s="239">
        <v>45.509999999999998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143</v>
      </c>
      <c r="AU315" s="245" t="s">
        <v>134</v>
      </c>
      <c r="AV315" s="12" t="s">
        <v>134</v>
      </c>
      <c r="AW315" s="12" t="s">
        <v>31</v>
      </c>
      <c r="AX315" s="12" t="s">
        <v>74</v>
      </c>
      <c r="AY315" s="245" t="s">
        <v>125</v>
      </c>
    </row>
    <row r="316" s="15" customFormat="1">
      <c r="B316" s="282"/>
      <c r="C316" s="283"/>
      <c r="D316" s="237" t="s">
        <v>143</v>
      </c>
      <c r="E316" s="284" t="s">
        <v>1</v>
      </c>
      <c r="F316" s="285" t="s">
        <v>492</v>
      </c>
      <c r="G316" s="283"/>
      <c r="H316" s="286">
        <v>481.98000000000008</v>
      </c>
      <c r="I316" s="287"/>
      <c r="J316" s="283"/>
      <c r="K316" s="283"/>
      <c r="L316" s="288"/>
      <c r="M316" s="289"/>
      <c r="N316" s="290"/>
      <c r="O316" s="290"/>
      <c r="P316" s="290"/>
      <c r="Q316" s="290"/>
      <c r="R316" s="290"/>
      <c r="S316" s="290"/>
      <c r="T316" s="291"/>
      <c r="AT316" s="292" t="s">
        <v>143</v>
      </c>
      <c r="AU316" s="292" t="s">
        <v>134</v>
      </c>
      <c r="AV316" s="15" t="s">
        <v>139</v>
      </c>
      <c r="AW316" s="15" t="s">
        <v>31</v>
      </c>
      <c r="AX316" s="15" t="s">
        <v>74</v>
      </c>
      <c r="AY316" s="292" t="s">
        <v>125</v>
      </c>
    </row>
    <row r="317" s="14" customFormat="1">
      <c r="B317" s="272"/>
      <c r="C317" s="273"/>
      <c r="D317" s="237" t="s">
        <v>143</v>
      </c>
      <c r="E317" s="274" t="s">
        <v>1</v>
      </c>
      <c r="F317" s="275" t="s">
        <v>507</v>
      </c>
      <c r="G317" s="273"/>
      <c r="H317" s="274" t="s">
        <v>1</v>
      </c>
      <c r="I317" s="276"/>
      <c r="J317" s="273"/>
      <c r="K317" s="273"/>
      <c r="L317" s="277"/>
      <c r="M317" s="278"/>
      <c r="N317" s="279"/>
      <c r="O317" s="279"/>
      <c r="P317" s="279"/>
      <c r="Q317" s="279"/>
      <c r="R317" s="279"/>
      <c r="S317" s="279"/>
      <c r="T317" s="280"/>
      <c r="AT317" s="281" t="s">
        <v>143</v>
      </c>
      <c r="AU317" s="281" t="s">
        <v>134</v>
      </c>
      <c r="AV317" s="14" t="s">
        <v>8</v>
      </c>
      <c r="AW317" s="14" t="s">
        <v>31</v>
      </c>
      <c r="AX317" s="14" t="s">
        <v>74</v>
      </c>
      <c r="AY317" s="281" t="s">
        <v>125</v>
      </c>
    </row>
    <row r="318" s="12" customFormat="1">
      <c r="B318" s="235"/>
      <c r="C318" s="236"/>
      <c r="D318" s="237" t="s">
        <v>143</v>
      </c>
      <c r="E318" s="246" t="s">
        <v>1</v>
      </c>
      <c r="F318" s="238" t="s">
        <v>508</v>
      </c>
      <c r="G318" s="236"/>
      <c r="H318" s="239">
        <v>78.040000000000006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143</v>
      </c>
      <c r="AU318" s="245" t="s">
        <v>134</v>
      </c>
      <c r="AV318" s="12" t="s">
        <v>134</v>
      </c>
      <c r="AW318" s="12" t="s">
        <v>31</v>
      </c>
      <c r="AX318" s="12" t="s">
        <v>74</v>
      </c>
      <c r="AY318" s="245" t="s">
        <v>125</v>
      </c>
    </row>
    <row r="319" s="12" customFormat="1">
      <c r="B319" s="235"/>
      <c r="C319" s="236"/>
      <c r="D319" s="237" t="s">
        <v>143</v>
      </c>
      <c r="E319" s="246" t="s">
        <v>1</v>
      </c>
      <c r="F319" s="238" t="s">
        <v>509</v>
      </c>
      <c r="G319" s="236"/>
      <c r="H319" s="239">
        <v>31.199999999999999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143</v>
      </c>
      <c r="AU319" s="245" t="s">
        <v>134</v>
      </c>
      <c r="AV319" s="12" t="s">
        <v>134</v>
      </c>
      <c r="AW319" s="12" t="s">
        <v>31</v>
      </c>
      <c r="AX319" s="12" t="s">
        <v>74</v>
      </c>
      <c r="AY319" s="245" t="s">
        <v>125</v>
      </c>
    </row>
    <row r="320" s="12" customFormat="1">
      <c r="B320" s="235"/>
      <c r="C320" s="236"/>
      <c r="D320" s="237" t="s">
        <v>143</v>
      </c>
      <c r="E320" s="246" t="s">
        <v>1</v>
      </c>
      <c r="F320" s="238" t="s">
        <v>510</v>
      </c>
      <c r="G320" s="236"/>
      <c r="H320" s="239">
        <v>12.34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143</v>
      </c>
      <c r="AU320" s="245" t="s">
        <v>134</v>
      </c>
      <c r="AV320" s="12" t="s">
        <v>134</v>
      </c>
      <c r="AW320" s="12" t="s">
        <v>31</v>
      </c>
      <c r="AX320" s="12" t="s">
        <v>74</v>
      </c>
      <c r="AY320" s="245" t="s">
        <v>125</v>
      </c>
    </row>
    <row r="321" s="12" customFormat="1">
      <c r="B321" s="235"/>
      <c r="C321" s="236"/>
      <c r="D321" s="237" t="s">
        <v>143</v>
      </c>
      <c r="E321" s="246" t="s">
        <v>1</v>
      </c>
      <c r="F321" s="238" t="s">
        <v>511</v>
      </c>
      <c r="G321" s="236"/>
      <c r="H321" s="239">
        <v>15.02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AT321" s="245" t="s">
        <v>143</v>
      </c>
      <c r="AU321" s="245" t="s">
        <v>134</v>
      </c>
      <c r="AV321" s="12" t="s">
        <v>134</v>
      </c>
      <c r="AW321" s="12" t="s">
        <v>31</v>
      </c>
      <c r="AX321" s="12" t="s">
        <v>74</v>
      </c>
      <c r="AY321" s="245" t="s">
        <v>125</v>
      </c>
    </row>
    <row r="322" s="12" customFormat="1">
      <c r="B322" s="235"/>
      <c r="C322" s="236"/>
      <c r="D322" s="237" t="s">
        <v>143</v>
      </c>
      <c r="E322" s="246" t="s">
        <v>1</v>
      </c>
      <c r="F322" s="238" t="s">
        <v>512</v>
      </c>
      <c r="G322" s="236"/>
      <c r="H322" s="239">
        <v>34.140000000000001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AT322" s="245" t="s">
        <v>143</v>
      </c>
      <c r="AU322" s="245" t="s">
        <v>134</v>
      </c>
      <c r="AV322" s="12" t="s">
        <v>134</v>
      </c>
      <c r="AW322" s="12" t="s">
        <v>31</v>
      </c>
      <c r="AX322" s="12" t="s">
        <v>74</v>
      </c>
      <c r="AY322" s="245" t="s">
        <v>125</v>
      </c>
    </row>
    <row r="323" s="12" customFormat="1">
      <c r="B323" s="235"/>
      <c r="C323" s="236"/>
      <c r="D323" s="237" t="s">
        <v>143</v>
      </c>
      <c r="E323" s="246" t="s">
        <v>1</v>
      </c>
      <c r="F323" s="238" t="s">
        <v>513</v>
      </c>
      <c r="G323" s="236"/>
      <c r="H323" s="239">
        <v>64.120000000000005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143</v>
      </c>
      <c r="AU323" s="245" t="s">
        <v>134</v>
      </c>
      <c r="AV323" s="12" t="s">
        <v>134</v>
      </c>
      <c r="AW323" s="12" t="s">
        <v>31</v>
      </c>
      <c r="AX323" s="12" t="s">
        <v>74</v>
      </c>
      <c r="AY323" s="245" t="s">
        <v>125</v>
      </c>
    </row>
    <row r="324" s="12" customFormat="1">
      <c r="B324" s="235"/>
      <c r="C324" s="236"/>
      <c r="D324" s="237" t="s">
        <v>143</v>
      </c>
      <c r="E324" s="246" t="s">
        <v>1</v>
      </c>
      <c r="F324" s="238" t="s">
        <v>514</v>
      </c>
      <c r="G324" s="236"/>
      <c r="H324" s="239">
        <v>8.5600000000000005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143</v>
      </c>
      <c r="AU324" s="245" t="s">
        <v>134</v>
      </c>
      <c r="AV324" s="12" t="s">
        <v>134</v>
      </c>
      <c r="AW324" s="12" t="s">
        <v>31</v>
      </c>
      <c r="AX324" s="12" t="s">
        <v>74</v>
      </c>
      <c r="AY324" s="245" t="s">
        <v>125</v>
      </c>
    </row>
    <row r="325" s="12" customFormat="1">
      <c r="B325" s="235"/>
      <c r="C325" s="236"/>
      <c r="D325" s="237" t="s">
        <v>143</v>
      </c>
      <c r="E325" s="246" t="s">
        <v>1</v>
      </c>
      <c r="F325" s="238" t="s">
        <v>515</v>
      </c>
      <c r="G325" s="236"/>
      <c r="H325" s="239">
        <v>6.46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143</v>
      </c>
      <c r="AU325" s="245" t="s">
        <v>134</v>
      </c>
      <c r="AV325" s="12" t="s">
        <v>134</v>
      </c>
      <c r="AW325" s="12" t="s">
        <v>31</v>
      </c>
      <c r="AX325" s="12" t="s">
        <v>74</v>
      </c>
      <c r="AY325" s="245" t="s">
        <v>125</v>
      </c>
    </row>
    <row r="326" s="12" customFormat="1">
      <c r="B326" s="235"/>
      <c r="C326" s="236"/>
      <c r="D326" s="237" t="s">
        <v>143</v>
      </c>
      <c r="E326" s="246" t="s">
        <v>1</v>
      </c>
      <c r="F326" s="238" t="s">
        <v>516</v>
      </c>
      <c r="G326" s="236"/>
      <c r="H326" s="239">
        <v>33.270000000000003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143</v>
      </c>
      <c r="AU326" s="245" t="s">
        <v>134</v>
      </c>
      <c r="AV326" s="12" t="s">
        <v>134</v>
      </c>
      <c r="AW326" s="12" t="s">
        <v>31</v>
      </c>
      <c r="AX326" s="12" t="s">
        <v>74</v>
      </c>
      <c r="AY326" s="245" t="s">
        <v>125</v>
      </c>
    </row>
    <row r="327" s="12" customFormat="1">
      <c r="B327" s="235"/>
      <c r="C327" s="236"/>
      <c r="D327" s="237" t="s">
        <v>143</v>
      </c>
      <c r="E327" s="246" t="s">
        <v>1</v>
      </c>
      <c r="F327" s="238" t="s">
        <v>517</v>
      </c>
      <c r="G327" s="236"/>
      <c r="H327" s="239">
        <v>61.530000000000001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143</v>
      </c>
      <c r="AU327" s="245" t="s">
        <v>134</v>
      </c>
      <c r="AV327" s="12" t="s">
        <v>134</v>
      </c>
      <c r="AW327" s="12" t="s">
        <v>31</v>
      </c>
      <c r="AX327" s="12" t="s">
        <v>74</v>
      </c>
      <c r="AY327" s="245" t="s">
        <v>125</v>
      </c>
    </row>
    <row r="328" s="12" customFormat="1">
      <c r="B328" s="235"/>
      <c r="C328" s="236"/>
      <c r="D328" s="237" t="s">
        <v>143</v>
      </c>
      <c r="E328" s="246" t="s">
        <v>1</v>
      </c>
      <c r="F328" s="238" t="s">
        <v>518</v>
      </c>
      <c r="G328" s="236"/>
      <c r="H328" s="239">
        <v>5.1699999999999999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AT328" s="245" t="s">
        <v>143</v>
      </c>
      <c r="AU328" s="245" t="s">
        <v>134</v>
      </c>
      <c r="AV328" s="12" t="s">
        <v>134</v>
      </c>
      <c r="AW328" s="12" t="s">
        <v>31</v>
      </c>
      <c r="AX328" s="12" t="s">
        <v>74</v>
      </c>
      <c r="AY328" s="245" t="s">
        <v>125</v>
      </c>
    </row>
    <row r="329" s="12" customFormat="1">
      <c r="B329" s="235"/>
      <c r="C329" s="236"/>
      <c r="D329" s="237" t="s">
        <v>143</v>
      </c>
      <c r="E329" s="246" t="s">
        <v>1</v>
      </c>
      <c r="F329" s="238" t="s">
        <v>519</v>
      </c>
      <c r="G329" s="236"/>
      <c r="H329" s="239">
        <v>10.01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AT329" s="245" t="s">
        <v>143</v>
      </c>
      <c r="AU329" s="245" t="s">
        <v>134</v>
      </c>
      <c r="AV329" s="12" t="s">
        <v>134</v>
      </c>
      <c r="AW329" s="12" t="s">
        <v>31</v>
      </c>
      <c r="AX329" s="12" t="s">
        <v>74</v>
      </c>
      <c r="AY329" s="245" t="s">
        <v>125</v>
      </c>
    </row>
    <row r="330" s="12" customFormat="1">
      <c r="B330" s="235"/>
      <c r="C330" s="236"/>
      <c r="D330" s="237" t="s">
        <v>143</v>
      </c>
      <c r="E330" s="246" t="s">
        <v>1</v>
      </c>
      <c r="F330" s="238" t="s">
        <v>520</v>
      </c>
      <c r="G330" s="236"/>
      <c r="H330" s="239">
        <v>55.780000000000001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143</v>
      </c>
      <c r="AU330" s="245" t="s">
        <v>134</v>
      </c>
      <c r="AV330" s="12" t="s">
        <v>134</v>
      </c>
      <c r="AW330" s="12" t="s">
        <v>31</v>
      </c>
      <c r="AX330" s="12" t="s">
        <v>74</v>
      </c>
      <c r="AY330" s="245" t="s">
        <v>125</v>
      </c>
    </row>
    <row r="331" s="15" customFormat="1">
      <c r="B331" s="282"/>
      <c r="C331" s="283"/>
      <c r="D331" s="237" t="s">
        <v>143</v>
      </c>
      <c r="E331" s="284" t="s">
        <v>1</v>
      </c>
      <c r="F331" s="285" t="s">
        <v>492</v>
      </c>
      <c r="G331" s="283"/>
      <c r="H331" s="286">
        <v>415.6400000000001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AT331" s="292" t="s">
        <v>143</v>
      </c>
      <c r="AU331" s="292" t="s">
        <v>134</v>
      </c>
      <c r="AV331" s="15" t="s">
        <v>139</v>
      </c>
      <c r="AW331" s="15" t="s">
        <v>31</v>
      </c>
      <c r="AX331" s="15" t="s">
        <v>74</v>
      </c>
      <c r="AY331" s="292" t="s">
        <v>125</v>
      </c>
    </row>
    <row r="332" s="14" customFormat="1">
      <c r="B332" s="272"/>
      <c r="C332" s="273"/>
      <c r="D332" s="237" t="s">
        <v>143</v>
      </c>
      <c r="E332" s="274" t="s">
        <v>1</v>
      </c>
      <c r="F332" s="275" t="s">
        <v>521</v>
      </c>
      <c r="G332" s="273"/>
      <c r="H332" s="274" t="s">
        <v>1</v>
      </c>
      <c r="I332" s="276"/>
      <c r="J332" s="273"/>
      <c r="K332" s="273"/>
      <c r="L332" s="277"/>
      <c r="M332" s="278"/>
      <c r="N332" s="279"/>
      <c r="O332" s="279"/>
      <c r="P332" s="279"/>
      <c r="Q332" s="279"/>
      <c r="R332" s="279"/>
      <c r="S332" s="279"/>
      <c r="T332" s="280"/>
      <c r="AT332" s="281" t="s">
        <v>143</v>
      </c>
      <c r="AU332" s="281" t="s">
        <v>134</v>
      </c>
      <c r="AV332" s="14" t="s">
        <v>8</v>
      </c>
      <c r="AW332" s="14" t="s">
        <v>31</v>
      </c>
      <c r="AX332" s="14" t="s">
        <v>74</v>
      </c>
      <c r="AY332" s="281" t="s">
        <v>125</v>
      </c>
    </row>
    <row r="333" s="12" customFormat="1">
      <c r="B333" s="235"/>
      <c r="C333" s="236"/>
      <c r="D333" s="237" t="s">
        <v>143</v>
      </c>
      <c r="E333" s="246" t="s">
        <v>1</v>
      </c>
      <c r="F333" s="238" t="s">
        <v>522</v>
      </c>
      <c r="G333" s="236"/>
      <c r="H333" s="239">
        <v>81.680000000000007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143</v>
      </c>
      <c r="AU333" s="245" t="s">
        <v>134</v>
      </c>
      <c r="AV333" s="12" t="s">
        <v>134</v>
      </c>
      <c r="AW333" s="12" t="s">
        <v>31</v>
      </c>
      <c r="AX333" s="12" t="s">
        <v>74</v>
      </c>
      <c r="AY333" s="245" t="s">
        <v>125</v>
      </c>
    </row>
    <row r="334" s="12" customFormat="1">
      <c r="B334" s="235"/>
      <c r="C334" s="236"/>
      <c r="D334" s="237" t="s">
        <v>143</v>
      </c>
      <c r="E334" s="246" t="s">
        <v>1</v>
      </c>
      <c r="F334" s="238" t="s">
        <v>523</v>
      </c>
      <c r="G334" s="236"/>
      <c r="H334" s="239">
        <v>27.25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AT334" s="245" t="s">
        <v>143</v>
      </c>
      <c r="AU334" s="245" t="s">
        <v>134</v>
      </c>
      <c r="AV334" s="12" t="s">
        <v>134</v>
      </c>
      <c r="AW334" s="12" t="s">
        <v>31</v>
      </c>
      <c r="AX334" s="12" t="s">
        <v>74</v>
      </c>
      <c r="AY334" s="245" t="s">
        <v>125</v>
      </c>
    </row>
    <row r="335" s="12" customFormat="1">
      <c r="B335" s="235"/>
      <c r="C335" s="236"/>
      <c r="D335" s="237" t="s">
        <v>143</v>
      </c>
      <c r="E335" s="246" t="s">
        <v>1</v>
      </c>
      <c r="F335" s="238" t="s">
        <v>524</v>
      </c>
      <c r="G335" s="236"/>
      <c r="H335" s="239">
        <v>3.8999999999999999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AT335" s="245" t="s">
        <v>143</v>
      </c>
      <c r="AU335" s="245" t="s">
        <v>134</v>
      </c>
      <c r="AV335" s="12" t="s">
        <v>134</v>
      </c>
      <c r="AW335" s="12" t="s">
        <v>31</v>
      </c>
      <c r="AX335" s="12" t="s">
        <v>74</v>
      </c>
      <c r="AY335" s="245" t="s">
        <v>125</v>
      </c>
    </row>
    <row r="336" s="12" customFormat="1">
      <c r="B336" s="235"/>
      <c r="C336" s="236"/>
      <c r="D336" s="237" t="s">
        <v>143</v>
      </c>
      <c r="E336" s="246" t="s">
        <v>1</v>
      </c>
      <c r="F336" s="238" t="s">
        <v>525</v>
      </c>
      <c r="G336" s="236"/>
      <c r="H336" s="239">
        <v>6.8099999999999996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143</v>
      </c>
      <c r="AU336" s="245" t="s">
        <v>134</v>
      </c>
      <c r="AV336" s="12" t="s">
        <v>134</v>
      </c>
      <c r="AW336" s="12" t="s">
        <v>31</v>
      </c>
      <c r="AX336" s="12" t="s">
        <v>74</v>
      </c>
      <c r="AY336" s="245" t="s">
        <v>125</v>
      </c>
    </row>
    <row r="337" s="12" customFormat="1">
      <c r="B337" s="235"/>
      <c r="C337" s="236"/>
      <c r="D337" s="237" t="s">
        <v>143</v>
      </c>
      <c r="E337" s="246" t="s">
        <v>1</v>
      </c>
      <c r="F337" s="238" t="s">
        <v>526</v>
      </c>
      <c r="G337" s="236"/>
      <c r="H337" s="239">
        <v>6.3700000000000001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143</v>
      </c>
      <c r="AU337" s="245" t="s">
        <v>134</v>
      </c>
      <c r="AV337" s="12" t="s">
        <v>134</v>
      </c>
      <c r="AW337" s="12" t="s">
        <v>31</v>
      </c>
      <c r="AX337" s="12" t="s">
        <v>74</v>
      </c>
      <c r="AY337" s="245" t="s">
        <v>125</v>
      </c>
    </row>
    <row r="338" s="12" customFormat="1">
      <c r="B338" s="235"/>
      <c r="C338" s="236"/>
      <c r="D338" s="237" t="s">
        <v>143</v>
      </c>
      <c r="E338" s="246" t="s">
        <v>1</v>
      </c>
      <c r="F338" s="238" t="s">
        <v>527</v>
      </c>
      <c r="G338" s="236"/>
      <c r="H338" s="239">
        <v>8.4499999999999993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143</v>
      </c>
      <c r="AU338" s="245" t="s">
        <v>134</v>
      </c>
      <c r="AV338" s="12" t="s">
        <v>134</v>
      </c>
      <c r="AW338" s="12" t="s">
        <v>31</v>
      </c>
      <c r="AX338" s="12" t="s">
        <v>74</v>
      </c>
      <c r="AY338" s="245" t="s">
        <v>125</v>
      </c>
    </row>
    <row r="339" s="12" customFormat="1">
      <c r="B339" s="235"/>
      <c r="C339" s="236"/>
      <c r="D339" s="237" t="s">
        <v>143</v>
      </c>
      <c r="E339" s="246" t="s">
        <v>1</v>
      </c>
      <c r="F339" s="238" t="s">
        <v>528</v>
      </c>
      <c r="G339" s="236"/>
      <c r="H339" s="239">
        <v>4.8099999999999996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143</v>
      </c>
      <c r="AU339" s="245" t="s">
        <v>134</v>
      </c>
      <c r="AV339" s="12" t="s">
        <v>134</v>
      </c>
      <c r="AW339" s="12" t="s">
        <v>31</v>
      </c>
      <c r="AX339" s="12" t="s">
        <v>74</v>
      </c>
      <c r="AY339" s="245" t="s">
        <v>125</v>
      </c>
    </row>
    <row r="340" s="12" customFormat="1">
      <c r="B340" s="235"/>
      <c r="C340" s="236"/>
      <c r="D340" s="237" t="s">
        <v>143</v>
      </c>
      <c r="E340" s="246" t="s">
        <v>1</v>
      </c>
      <c r="F340" s="238" t="s">
        <v>529</v>
      </c>
      <c r="G340" s="236"/>
      <c r="H340" s="239">
        <v>6.1600000000000001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143</v>
      </c>
      <c r="AU340" s="245" t="s">
        <v>134</v>
      </c>
      <c r="AV340" s="12" t="s">
        <v>134</v>
      </c>
      <c r="AW340" s="12" t="s">
        <v>31</v>
      </c>
      <c r="AX340" s="12" t="s">
        <v>74</v>
      </c>
      <c r="AY340" s="245" t="s">
        <v>125</v>
      </c>
    </row>
    <row r="341" s="12" customFormat="1">
      <c r="B341" s="235"/>
      <c r="C341" s="236"/>
      <c r="D341" s="237" t="s">
        <v>143</v>
      </c>
      <c r="E341" s="246" t="s">
        <v>1</v>
      </c>
      <c r="F341" s="238" t="s">
        <v>530</v>
      </c>
      <c r="G341" s="236"/>
      <c r="H341" s="239">
        <v>8.7100000000000009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143</v>
      </c>
      <c r="AU341" s="245" t="s">
        <v>134</v>
      </c>
      <c r="AV341" s="12" t="s">
        <v>134</v>
      </c>
      <c r="AW341" s="12" t="s">
        <v>31</v>
      </c>
      <c r="AX341" s="12" t="s">
        <v>74</v>
      </c>
      <c r="AY341" s="245" t="s">
        <v>125</v>
      </c>
    </row>
    <row r="342" s="12" customFormat="1">
      <c r="B342" s="235"/>
      <c r="C342" s="236"/>
      <c r="D342" s="237" t="s">
        <v>143</v>
      </c>
      <c r="E342" s="246" t="s">
        <v>1</v>
      </c>
      <c r="F342" s="238" t="s">
        <v>531</v>
      </c>
      <c r="G342" s="236"/>
      <c r="H342" s="239">
        <v>7.2199999999999998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AT342" s="245" t="s">
        <v>143</v>
      </c>
      <c r="AU342" s="245" t="s">
        <v>134</v>
      </c>
      <c r="AV342" s="12" t="s">
        <v>134</v>
      </c>
      <c r="AW342" s="12" t="s">
        <v>31</v>
      </c>
      <c r="AX342" s="12" t="s">
        <v>74</v>
      </c>
      <c r="AY342" s="245" t="s">
        <v>125</v>
      </c>
    </row>
    <row r="343" s="12" customFormat="1">
      <c r="B343" s="235"/>
      <c r="C343" s="236"/>
      <c r="D343" s="237" t="s">
        <v>143</v>
      </c>
      <c r="E343" s="246" t="s">
        <v>1</v>
      </c>
      <c r="F343" s="238" t="s">
        <v>532</v>
      </c>
      <c r="G343" s="236"/>
      <c r="H343" s="239">
        <v>10.66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AT343" s="245" t="s">
        <v>143</v>
      </c>
      <c r="AU343" s="245" t="s">
        <v>134</v>
      </c>
      <c r="AV343" s="12" t="s">
        <v>134</v>
      </c>
      <c r="AW343" s="12" t="s">
        <v>31</v>
      </c>
      <c r="AX343" s="12" t="s">
        <v>74</v>
      </c>
      <c r="AY343" s="245" t="s">
        <v>125</v>
      </c>
    </row>
    <row r="344" s="12" customFormat="1">
      <c r="B344" s="235"/>
      <c r="C344" s="236"/>
      <c r="D344" s="237" t="s">
        <v>143</v>
      </c>
      <c r="E344" s="246" t="s">
        <v>1</v>
      </c>
      <c r="F344" s="238" t="s">
        <v>533</v>
      </c>
      <c r="G344" s="236"/>
      <c r="H344" s="239">
        <v>5.46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143</v>
      </c>
      <c r="AU344" s="245" t="s">
        <v>134</v>
      </c>
      <c r="AV344" s="12" t="s">
        <v>134</v>
      </c>
      <c r="AW344" s="12" t="s">
        <v>31</v>
      </c>
      <c r="AX344" s="12" t="s">
        <v>74</v>
      </c>
      <c r="AY344" s="245" t="s">
        <v>125</v>
      </c>
    </row>
    <row r="345" s="12" customFormat="1">
      <c r="B345" s="235"/>
      <c r="C345" s="236"/>
      <c r="D345" s="237" t="s">
        <v>143</v>
      </c>
      <c r="E345" s="246" t="s">
        <v>1</v>
      </c>
      <c r="F345" s="238" t="s">
        <v>534</v>
      </c>
      <c r="G345" s="236"/>
      <c r="H345" s="239">
        <v>21.449999999999999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143</v>
      </c>
      <c r="AU345" s="245" t="s">
        <v>134</v>
      </c>
      <c r="AV345" s="12" t="s">
        <v>134</v>
      </c>
      <c r="AW345" s="12" t="s">
        <v>31</v>
      </c>
      <c r="AX345" s="12" t="s">
        <v>74</v>
      </c>
      <c r="AY345" s="245" t="s">
        <v>125</v>
      </c>
    </row>
    <row r="346" s="12" customFormat="1">
      <c r="B346" s="235"/>
      <c r="C346" s="236"/>
      <c r="D346" s="237" t="s">
        <v>143</v>
      </c>
      <c r="E346" s="246" t="s">
        <v>1</v>
      </c>
      <c r="F346" s="238" t="s">
        <v>535</v>
      </c>
      <c r="G346" s="236"/>
      <c r="H346" s="239">
        <v>22.300000000000001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143</v>
      </c>
      <c r="AU346" s="245" t="s">
        <v>134</v>
      </c>
      <c r="AV346" s="12" t="s">
        <v>134</v>
      </c>
      <c r="AW346" s="12" t="s">
        <v>31</v>
      </c>
      <c r="AX346" s="12" t="s">
        <v>74</v>
      </c>
      <c r="AY346" s="245" t="s">
        <v>125</v>
      </c>
    </row>
    <row r="347" s="15" customFormat="1">
      <c r="B347" s="282"/>
      <c r="C347" s="283"/>
      <c r="D347" s="237" t="s">
        <v>143</v>
      </c>
      <c r="E347" s="284" t="s">
        <v>1</v>
      </c>
      <c r="F347" s="285" t="s">
        <v>492</v>
      </c>
      <c r="G347" s="283"/>
      <c r="H347" s="286">
        <v>221.23000000000002</v>
      </c>
      <c r="I347" s="287"/>
      <c r="J347" s="283"/>
      <c r="K347" s="283"/>
      <c r="L347" s="288"/>
      <c r="M347" s="289"/>
      <c r="N347" s="290"/>
      <c r="O347" s="290"/>
      <c r="P347" s="290"/>
      <c r="Q347" s="290"/>
      <c r="R347" s="290"/>
      <c r="S347" s="290"/>
      <c r="T347" s="291"/>
      <c r="AT347" s="292" t="s">
        <v>143</v>
      </c>
      <c r="AU347" s="292" t="s">
        <v>134</v>
      </c>
      <c r="AV347" s="15" t="s">
        <v>139</v>
      </c>
      <c r="AW347" s="15" t="s">
        <v>31</v>
      </c>
      <c r="AX347" s="15" t="s">
        <v>74</v>
      </c>
      <c r="AY347" s="292" t="s">
        <v>125</v>
      </c>
    </row>
    <row r="348" s="13" customFormat="1">
      <c r="B348" s="261"/>
      <c r="C348" s="262"/>
      <c r="D348" s="237" t="s">
        <v>143</v>
      </c>
      <c r="E348" s="263" t="s">
        <v>1</v>
      </c>
      <c r="F348" s="264" t="s">
        <v>293</v>
      </c>
      <c r="G348" s="262"/>
      <c r="H348" s="265">
        <v>1339.6900000000003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AT348" s="271" t="s">
        <v>143</v>
      </c>
      <c r="AU348" s="271" t="s">
        <v>134</v>
      </c>
      <c r="AV348" s="13" t="s">
        <v>133</v>
      </c>
      <c r="AW348" s="13" t="s">
        <v>31</v>
      </c>
      <c r="AX348" s="13" t="s">
        <v>8</v>
      </c>
      <c r="AY348" s="271" t="s">
        <v>125</v>
      </c>
    </row>
    <row r="349" s="1" customFormat="1" ht="24" customHeight="1">
      <c r="B349" s="38"/>
      <c r="C349" s="223" t="s">
        <v>273</v>
      </c>
      <c r="D349" s="223" t="s">
        <v>128</v>
      </c>
      <c r="E349" s="224" t="s">
        <v>545</v>
      </c>
      <c r="F349" s="225" t="s">
        <v>546</v>
      </c>
      <c r="G349" s="226" t="s">
        <v>166</v>
      </c>
      <c r="H349" s="227">
        <v>245.37000000000001</v>
      </c>
      <c r="I349" s="228"/>
      <c r="J349" s="227">
        <f>ROUND(I349*H349,0)</f>
        <v>0</v>
      </c>
      <c r="K349" s="225" t="s">
        <v>132</v>
      </c>
      <c r="L349" s="43"/>
      <c r="M349" s="229" t="s">
        <v>1</v>
      </c>
      <c r="N349" s="230" t="s">
        <v>40</v>
      </c>
      <c r="O349" s="86"/>
      <c r="P349" s="231">
        <f>O349*H349</f>
        <v>0</v>
      </c>
      <c r="Q349" s="231">
        <v>0.018380000000000001</v>
      </c>
      <c r="R349" s="231">
        <f>Q349*H349</f>
        <v>4.5099005999999999</v>
      </c>
      <c r="S349" s="231">
        <v>0</v>
      </c>
      <c r="T349" s="232">
        <f>S349*H349</f>
        <v>0</v>
      </c>
      <c r="AR349" s="233" t="s">
        <v>133</v>
      </c>
      <c r="AT349" s="233" t="s">
        <v>128</v>
      </c>
      <c r="AU349" s="233" t="s">
        <v>134</v>
      </c>
      <c r="AY349" s="17" t="s">
        <v>125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7" t="s">
        <v>134</v>
      </c>
      <c r="BK349" s="234">
        <f>ROUND(I349*H349,0)</f>
        <v>0</v>
      </c>
      <c r="BL349" s="17" t="s">
        <v>133</v>
      </c>
      <c r="BM349" s="233" t="s">
        <v>547</v>
      </c>
    </row>
    <row r="350" s="12" customFormat="1">
      <c r="B350" s="235"/>
      <c r="C350" s="236"/>
      <c r="D350" s="237" t="s">
        <v>143</v>
      </c>
      <c r="E350" s="246" t="s">
        <v>1</v>
      </c>
      <c r="F350" s="238" t="s">
        <v>548</v>
      </c>
      <c r="G350" s="236"/>
      <c r="H350" s="239">
        <v>111.86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143</v>
      </c>
      <c r="AU350" s="245" t="s">
        <v>134</v>
      </c>
      <c r="AV350" s="12" t="s">
        <v>134</v>
      </c>
      <c r="AW350" s="12" t="s">
        <v>31</v>
      </c>
      <c r="AX350" s="12" t="s">
        <v>74</v>
      </c>
      <c r="AY350" s="245" t="s">
        <v>125</v>
      </c>
    </row>
    <row r="351" s="12" customFormat="1">
      <c r="B351" s="235"/>
      <c r="C351" s="236"/>
      <c r="D351" s="237" t="s">
        <v>143</v>
      </c>
      <c r="E351" s="246" t="s">
        <v>1</v>
      </c>
      <c r="F351" s="238" t="s">
        <v>549</v>
      </c>
      <c r="G351" s="236"/>
      <c r="H351" s="239">
        <v>5.7800000000000002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143</v>
      </c>
      <c r="AU351" s="245" t="s">
        <v>134</v>
      </c>
      <c r="AV351" s="12" t="s">
        <v>134</v>
      </c>
      <c r="AW351" s="12" t="s">
        <v>31</v>
      </c>
      <c r="AX351" s="12" t="s">
        <v>74</v>
      </c>
      <c r="AY351" s="245" t="s">
        <v>125</v>
      </c>
    </row>
    <row r="352" s="15" customFormat="1">
      <c r="B352" s="282"/>
      <c r="C352" s="283"/>
      <c r="D352" s="237" t="s">
        <v>143</v>
      </c>
      <c r="E352" s="284" t="s">
        <v>1</v>
      </c>
      <c r="F352" s="285" t="s">
        <v>492</v>
      </c>
      <c r="G352" s="283"/>
      <c r="H352" s="286">
        <v>117.64</v>
      </c>
      <c r="I352" s="287"/>
      <c r="J352" s="283"/>
      <c r="K352" s="283"/>
      <c r="L352" s="288"/>
      <c r="M352" s="289"/>
      <c r="N352" s="290"/>
      <c r="O352" s="290"/>
      <c r="P352" s="290"/>
      <c r="Q352" s="290"/>
      <c r="R352" s="290"/>
      <c r="S352" s="290"/>
      <c r="T352" s="291"/>
      <c r="AT352" s="292" t="s">
        <v>143</v>
      </c>
      <c r="AU352" s="292" t="s">
        <v>134</v>
      </c>
      <c r="AV352" s="15" t="s">
        <v>139</v>
      </c>
      <c r="AW352" s="15" t="s">
        <v>31</v>
      </c>
      <c r="AX352" s="15" t="s">
        <v>74</v>
      </c>
      <c r="AY352" s="292" t="s">
        <v>125</v>
      </c>
    </row>
    <row r="353" s="14" customFormat="1">
      <c r="B353" s="272"/>
      <c r="C353" s="273"/>
      <c r="D353" s="237" t="s">
        <v>143</v>
      </c>
      <c r="E353" s="274" t="s">
        <v>1</v>
      </c>
      <c r="F353" s="275" t="s">
        <v>493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AT353" s="281" t="s">
        <v>143</v>
      </c>
      <c r="AU353" s="281" t="s">
        <v>134</v>
      </c>
      <c r="AV353" s="14" t="s">
        <v>8</v>
      </c>
      <c r="AW353" s="14" t="s">
        <v>31</v>
      </c>
      <c r="AX353" s="14" t="s">
        <v>74</v>
      </c>
      <c r="AY353" s="281" t="s">
        <v>125</v>
      </c>
    </row>
    <row r="354" s="12" customFormat="1">
      <c r="B354" s="235"/>
      <c r="C354" s="236"/>
      <c r="D354" s="237" t="s">
        <v>143</v>
      </c>
      <c r="E354" s="246" t="s">
        <v>1</v>
      </c>
      <c r="F354" s="238" t="s">
        <v>550</v>
      </c>
      <c r="G354" s="236"/>
      <c r="H354" s="239">
        <v>4.5199999999999996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AT354" s="245" t="s">
        <v>143</v>
      </c>
      <c r="AU354" s="245" t="s">
        <v>134</v>
      </c>
      <c r="AV354" s="12" t="s">
        <v>134</v>
      </c>
      <c r="AW354" s="12" t="s">
        <v>31</v>
      </c>
      <c r="AX354" s="12" t="s">
        <v>74</v>
      </c>
      <c r="AY354" s="245" t="s">
        <v>125</v>
      </c>
    </row>
    <row r="355" s="12" customFormat="1">
      <c r="B355" s="235"/>
      <c r="C355" s="236"/>
      <c r="D355" s="237" t="s">
        <v>143</v>
      </c>
      <c r="E355" s="246" t="s">
        <v>1</v>
      </c>
      <c r="F355" s="238" t="s">
        <v>551</v>
      </c>
      <c r="G355" s="236"/>
      <c r="H355" s="239">
        <v>8.3599999999999994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143</v>
      </c>
      <c r="AU355" s="245" t="s">
        <v>134</v>
      </c>
      <c r="AV355" s="12" t="s">
        <v>134</v>
      </c>
      <c r="AW355" s="12" t="s">
        <v>31</v>
      </c>
      <c r="AX355" s="12" t="s">
        <v>74</v>
      </c>
      <c r="AY355" s="245" t="s">
        <v>125</v>
      </c>
    </row>
    <row r="356" s="12" customFormat="1">
      <c r="B356" s="235"/>
      <c r="C356" s="236"/>
      <c r="D356" s="237" t="s">
        <v>143</v>
      </c>
      <c r="E356" s="246" t="s">
        <v>1</v>
      </c>
      <c r="F356" s="238" t="s">
        <v>552</v>
      </c>
      <c r="G356" s="236"/>
      <c r="H356" s="239">
        <v>2.1600000000000001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AT356" s="245" t="s">
        <v>143</v>
      </c>
      <c r="AU356" s="245" t="s">
        <v>134</v>
      </c>
      <c r="AV356" s="12" t="s">
        <v>134</v>
      </c>
      <c r="AW356" s="12" t="s">
        <v>31</v>
      </c>
      <c r="AX356" s="12" t="s">
        <v>74</v>
      </c>
      <c r="AY356" s="245" t="s">
        <v>125</v>
      </c>
    </row>
    <row r="357" s="12" customFormat="1">
      <c r="B357" s="235"/>
      <c r="C357" s="236"/>
      <c r="D357" s="237" t="s">
        <v>143</v>
      </c>
      <c r="E357" s="246" t="s">
        <v>1</v>
      </c>
      <c r="F357" s="238" t="s">
        <v>553</v>
      </c>
      <c r="G357" s="236"/>
      <c r="H357" s="239">
        <v>5.1900000000000004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143</v>
      </c>
      <c r="AU357" s="245" t="s">
        <v>134</v>
      </c>
      <c r="AV357" s="12" t="s">
        <v>134</v>
      </c>
      <c r="AW357" s="12" t="s">
        <v>31</v>
      </c>
      <c r="AX357" s="12" t="s">
        <v>74</v>
      </c>
      <c r="AY357" s="245" t="s">
        <v>125</v>
      </c>
    </row>
    <row r="358" s="12" customFormat="1">
      <c r="B358" s="235"/>
      <c r="C358" s="236"/>
      <c r="D358" s="237" t="s">
        <v>143</v>
      </c>
      <c r="E358" s="246" t="s">
        <v>1</v>
      </c>
      <c r="F358" s="238" t="s">
        <v>554</v>
      </c>
      <c r="G358" s="236"/>
      <c r="H358" s="239">
        <v>1.26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143</v>
      </c>
      <c r="AU358" s="245" t="s">
        <v>134</v>
      </c>
      <c r="AV358" s="12" t="s">
        <v>134</v>
      </c>
      <c r="AW358" s="12" t="s">
        <v>31</v>
      </c>
      <c r="AX358" s="12" t="s">
        <v>74</v>
      </c>
      <c r="AY358" s="245" t="s">
        <v>125</v>
      </c>
    </row>
    <row r="359" s="12" customFormat="1">
      <c r="B359" s="235"/>
      <c r="C359" s="236"/>
      <c r="D359" s="237" t="s">
        <v>143</v>
      </c>
      <c r="E359" s="246" t="s">
        <v>1</v>
      </c>
      <c r="F359" s="238" t="s">
        <v>555</v>
      </c>
      <c r="G359" s="236"/>
      <c r="H359" s="239">
        <v>1.3200000000000001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143</v>
      </c>
      <c r="AU359" s="245" t="s">
        <v>134</v>
      </c>
      <c r="AV359" s="12" t="s">
        <v>134</v>
      </c>
      <c r="AW359" s="12" t="s">
        <v>31</v>
      </c>
      <c r="AX359" s="12" t="s">
        <v>74</v>
      </c>
      <c r="AY359" s="245" t="s">
        <v>125</v>
      </c>
    </row>
    <row r="360" s="12" customFormat="1">
      <c r="B360" s="235"/>
      <c r="C360" s="236"/>
      <c r="D360" s="237" t="s">
        <v>143</v>
      </c>
      <c r="E360" s="246" t="s">
        <v>1</v>
      </c>
      <c r="F360" s="238" t="s">
        <v>556</v>
      </c>
      <c r="G360" s="236"/>
      <c r="H360" s="239">
        <v>4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AT360" s="245" t="s">
        <v>143</v>
      </c>
      <c r="AU360" s="245" t="s">
        <v>134</v>
      </c>
      <c r="AV360" s="12" t="s">
        <v>134</v>
      </c>
      <c r="AW360" s="12" t="s">
        <v>31</v>
      </c>
      <c r="AX360" s="12" t="s">
        <v>74</v>
      </c>
      <c r="AY360" s="245" t="s">
        <v>125</v>
      </c>
    </row>
    <row r="361" s="15" customFormat="1">
      <c r="B361" s="282"/>
      <c r="C361" s="283"/>
      <c r="D361" s="237" t="s">
        <v>143</v>
      </c>
      <c r="E361" s="284" t="s">
        <v>1</v>
      </c>
      <c r="F361" s="285" t="s">
        <v>492</v>
      </c>
      <c r="G361" s="283"/>
      <c r="H361" s="286">
        <v>26.810000000000002</v>
      </c>
      <c r="I361" s="287"/>
      <c r="J361" s="283"/>
      <c r="K361" s="283"/>
      <c r="L361" s="288"/>
      <c r="M361" s="289"/>
      <c r="N361" s="290"/>
      <c r="O361" s="290"/>
      <c r="P361" s="290"/>
      <c r="Q361" s="290"/>
      <c r="R361" s="290"/>
      <c r="S361" s="290"/>
      <c r="T361" s="291"/>
      <c r="AT361" s="292" t="s">
        <v>143</v>
      </c>
      <c r="AU361" s="292" t="s">
        <v>134</v>
      </c>
      <c r="AV361" s="15" t="s">
        <v>139</v>
      </c>
      <c r="AW361" s="15" t="s">
        <v>31</v>
      </c>
      <c r="AX361" s="15" t="s">
        <v>74</v>
      </c>
      <c r="AY361" s="292" t="s">
        <v>125</v>
      </c>
    </row>
    <row r="362" s="14" customFormat="1">
      <c r="B362" s="272"/>
      <c r="C362" s="273"/>
      <c r="D362" s="237" t="s">
        <v>143</v>
      </c>
      <c r="E362" s="274" t="s">
        <v>1</v>
      </c>
      <c r="F362" s="275" t="s">
        <v>507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AT362" s="281" t="s">
        <v>143</v>
      </c>
      <c r="AU362" s="281" t="s">
        <v>134</v>
      </c>
      <c r="AV362" s="14" t="s">
        <v>8</v>
      </c>
      <c r="AW362" s="14" t="s">
        <v>31</v>
      </c>
      <c r="AX362" s="14" t="s">
        <v>74</v>
      </c>
      <c r="AY362" s="281" t="s">
        <v>125</v>
      </c>
    </row>
    <row r="363" s="12" customFormat="1">
      <c r="B363" s="235"/>
      <c r="C363" s="236"/>
      <c r="D363" s="237" t="s">
        <v>143</v>
      </c>
      <c r="E363" s="246" t="s">
        <v>1</v>
      </c>
      <c r="F363" s="238" t="s">
        <v>508</v>
      </c>
      <c r="G363" s="236"/>
      <c r="H363" s="239">
        <v>78.040000000000006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AT363" s="245" t="s">
        <v>143</v>
      </c>
      <c r="AU363" s="245" t="s">
        <v>134</v>
      </c>
      <c r="AV363" s="12" t="s">
        <v>134</v>
      </c>
      <c r="AW363" s="12" t="s">
        <v>31</v>
      </c>
      <c r="AX363" s="12" t="s">
        <v>74</v>
      </c>
      <c r="AY363" s="245" t="s">
        <v>125</v>
      </c>
    </row>
    <row r="364" s="12" customFormat="1">
      <c r="B364" s="235"/>
      <c r="C364" s="236"/>
      <c r="D364" s="237" t="s">
        <v>143</v>
      </c>
      <c r="E364" s="246" t="s">
        <v>1</v>
      </c>
      <c r="F364" s="238" t="s">
        <v>557</v>
      </c>
      <c r="G364" s="236"/>
      <c r="H364" s="239">
        <v>5.0599999999999996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143</v>
      </c>
      <c r="AU364" s="245" t="s">
        <v>134</v>
      </c>
      <c r="AV364" s="12" t="s">
        <v>134</v>
      </c>
      <c r="AW364" s="12" t="s">
        <v>31</v>
      </c>
      <c r="AX364" s="12" t="s">
        <v>74</v>
      </c>
      <c r="AY364" s="245" t="s">
        <v>125</v>
      </c>
    </row>
    <row r="365" s="12" customFormat="1">
      <c r="B365" s="235"/>
      <c r="C365" s="236"/>
      <c r="D365" s="237" t="s">
        <v>143</v>
      </c>
      <c r="E365" s="246" t="s">
        <v>1</v>
      </c>
      <c r="F365" s="238" t="s">
        <v>558</v>
      </c>
      <c r="G365" s="236"/>
      <c r="H365" s="239">
        <v>4.8399999999999999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143</v>
      </c>
      <c r="AU365" s="245" t="s">
        <v>134</v>
      </c>
      <c r="AV365" s="12" t="s">
        <v>134</v>
      </c>
      <c r="AW365" s="12" t="s">
        <v>31</v>
      </c>
      <c r="AX365" s="12" t="s">
        <v>74</v>
      </c>
      <c r="AY365" s="245" t="s">
        <v>125</v>
      </c>
    </row>
    <row r="366" s="12" customFormat="1">
      <c r="B366" s="235"/>
      <c r="C366" s="236"/>
      <c r="D366" s="237" t="s">
        <v>143</v>
      </c>
      <c r="E366" s="246" t="s">
        <v>1</v>
      </c>
      <c r="F366" s="238" t="s">
        <v>559</v>
      </c>
      <c r="G366" s="236"/>
      <c r="H366" s="239">
        <v>7.8799999999999999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AT366" s="245" t="s">
        <v>143</v>
      </c>
      <c r="AU366" s="245" t="s">
        <v>134</v>
      </c>
      <c r="AV366" s="12" t="s">
        <v>134</v>
      </c>
      <c r="AW366" s="12" t="s">
        <v>31</v>
      </c>
      <c r="AX366" s="12" t="s">
        <v>74</v>
      </c>
      <c r="AY366" s="245" t="s">
        <v>125</v>
      </c>
    </row>
    <row r="367" s="12" customFormat="1">
      <c r="B367" s="235"/>
      <c r="C367" s="236"/>
      <c r="D367" s="237" t="s">
        <v>143</v>
      </c>
      <c r="E367" s="246" t="s">
        <v>1</v>
      </c>
      <c r="F367" s="238" t="s">
        <v>560</v>
      </c>
      <c r="G367" s="236"/>
      <c r="H367" s="239">
        <v>1.54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AT367" s="245" t="s">
        <v>143</v>
      </c>
      <c r="AU367" s="245" t="s">
        <v>134</v>
      </c>
      <c r="AV367" s="12" t="s">
        <v>134</v>
      </c>
      <c r="AW367" s="12" t="s">
        <v>31</v>
      </c>
      <c r="AX367" s="12" t="s">
        <v>74</v>
      </c>
      <c r="AY367" s="245" t="s">
        <v>125</v>
      </c>
    </row>
    <row r="368" s="12" customFormat="1">
      <c r="B368" s="235"/>
      <c r="C368" s="236"/>
      <c r="D368" s="237" t="s">
        <v>143</v>
      </c>
      <c r="E368" s="246" t="s">
        <v>1</v>
      </c>
      <c r="F368" s="238" t="s">
        <v>561</v>
      </c>
      <c r="G368" s="236"/>
      <c r="H368" s="239">
        <v>1.54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AT368" s="245" t="s">
        <v>143</v>
      </c>
      <c r="AU368" s="245" t="s">
        <v>134</v>
      </c>
      <c r="AV368" s="12" t="s">
        <v>134</v>
      </c>
      <c r="AW368" s="12" t="s">
        <v>31</v>
      </c>
      <c r="AX368" s="12" t="s">
        <v>74</v>
      </c>
      <c r="AY368" s="245" t="s">
        <v>125</v>
      </c>
    </row>
    <row r="369" s="12" customFormat="1">
      <c r="B369" s="235"/>
      <c r="C369" s="236"/>
      <c r="D369" s="237" t="s">
        <v>143</v>
      </c>
      <c r="E369" s="246" t="s">
        <v>1</v>
      </c>
      <c r="F369" s="238" t="s">
        <v>562</v>
      </c>
      <c r="G369" s="236"/>
      <c r="H369" s="239">
        <v>2.02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143</v>
      </c>
      <c r="AU369" s="245" t="s">
        <v>134</v>
      </c>
      <c r="AV369" s="12" t="s">
        <v>134</v>
      </c>
      <c r="AW369" s="12" t="s">
        <v>31</v>
      </c>
      <c r="AX369" s="12" t="s">
        <v>74</v>
      </c>
      <c r="AY369" s="245" t="s">
        <v>125</v>
      </c>
    </row>
    <row r="370" s="15" customFormat="1">
      <c r="B370" s="282"/>
      <c r="C370" s="283"/>
      <c r="D370" s="237" t="s">
        <v>143</v>
      </c>
      <c r="E370" s="284" t="s">
        <v>1</v>
      </c>
      <c r="F370" s="285" t="s">
        <v>492</v>
      </c>
      <c r="G370" s="283"/>
      <c r="H370" s="286">
        <v>100.92000000000002</v>
      </c>
      <c r="I370" s="287"/>
      <c r="J370" s="283"/>
      <c r="K370" s="283"/>
      <c r="L370" s="288"/>
      <c r="M370" s="289"/>
      <c r="N370" s="290"/>
      <c r="O370" s="290"/>
      <c r="P370" s="290"/>
      <c r="Q370" s="290"/>
      <c r="R370" s="290"/>
      <c r="S370" s="290"/>
      <c r="T370" s="291"/>
      <c r="AT370" s="292" t="s">
        <v>143</v>
      </c>
      <c r="AU370" s="292" t="s">
        <v>134</v>
      </c>
      <c r="AV370" s="15" t="s">
        <v>139</v>
      </c>
      <c r="AW370" s="15" t="s">
        <v>31</v>
      </c>
      <c r="AX370" s="15" t="s">
        <v>74</v>
      </c>
      <c r="AY370" s="292" t="s">
        <v>125</v>
      </c>
    </row>
    <row r="371" s="13" customFormat="1">
      <c r="B371" s="261"/>
      <c r="C371" s="262"/>
      <c r="D371" s="237" t="s">
        <v>143</v>
      </c>
      <c r="E371" s="263" t="s">
        <v>1</v>
      </c>
      <c r="F371" s="264" t="s">
        <v>293</v>
      </c>
      <c r="G371" s="262"/>
      <c r="H371" s="265">
        <v>245.36999999999995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AT371" s="271" t="s">
        <v>143</v>
      </c>
      <c r="AU371" s="271" t="s">
        <v>134</v>
      </c>
      <c r="AV371" s="13" t="s">
        <v>133</v>
      </c>
      <c r="AW371" s="13" t="s">
        <v>31</v>
      </c>
      <c r="AX371" s="13" t="s">
        <v>8</v>
      </c>
      <c r="AY371" s="271" t="s">
        <v>125</v>
      </c>
    </row>
    <row r="372" s="1" customFormat="1" ht="24" customHeight="1">
      <c r="B372" s="38"/>
      <c r="C372" s="223" t="s">
        <v>277</v>
      </c>
      <c r="D372" s="223" t="s">
        <v>128</v>
      </c>
      <c r="E372" s="224" t="s">
        <v>563</v>
      </c>
      <c r="F372" s="225" t="s">
        <v>564</v>
      </c>
      <c r="G372" s="226" t="s">
        <v>166</v>
      </c>
      <c r="H372" s="227">
        <v>1339.6900000000001</v>
      </c>
      <c r="I372" s="228"/>
      <c r="J372" s="227">
        <f>ROUND(I372*H372,0)</f>
        <v>0</v>
      </c>
      <c r="K372" s="225" t="s">
        <v>132</v>
      </c>
      <c r="L372" s="43"/>
      <c r="M372" s="229" t="s">
        <v>1</v>
      </c>
      <c r="N372" s="230" t="s">
        <v>40</v>
      </c>
      <c r="O372" s="86"/>
      <c r="P372" s="231">
        <f>O372*H372</f>
        <v>0</v>
      </c>
      <c r="Q372" s="231">
        <v>0.0043800000000000002</v>
      </c>
      <c r="R372" s="231">
        <f>Q372*H372</f>
        <v>5.8678422000000001</v>
      </c>
      <c r="S372" s="231">
        <v>0</v>
      </c>
      <c r="T372" s="232">
        <f>S372*H372</f>
        <v>0</v>
      </c>
      <c r="AR372" s="233" t="s">
        <v>133</v>
      </c>
      <c r="AT372" s="233" t="s">
        <v>128</v>
      </c>
      <c r="AU372" s="233" t="s">
        <v>134</v>
      </c>
      <c r="AY372" s="17" t="s">
        <v>125</v>
      </c>
      <c r="BE372" s="234">
        <f>IF(N372="základní",J372,0)</f>
        <v>0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7" t="s">
        <v>134</v>
      </c>
      <c r="BK372" s="234">
        <f>ROUND(I372*H372,0)</f>
        <v>0</v>
      </c>
      <c r="BL372" s="17" t="s">
        <v>133</v>
      </c>
      <c r="BM372" s="233" t="s">
        <v>565</v>
      </c>
    </row>
    <row r="373" s="14" customFormat="1">
      <c r="B373" s="272"/>
      <c r="C373" s="273"/>
      <c r="D373" s="237" t="s">
        <v>143</v>
      </c>
      <c r="E373" s="274" t="s">
        <v>1</v>
      </c>
      <c r="F373" s="275" t="s">
        <v>480</v>
      </c>
      <c r="G373" s="273"/>
      <c r="H373" s="274" t="s">
        <v>1</v>
      </c>
      <c r="I373" s="276"/>
      <c r="J373" s="273"/>
      <c r="K373" s="273"/>
      <c r="L373" s="277"/>
      <c r="M373" s="278"/>
      <c r="N373" s="279"/>
      <c r="O373" s="279"/>
      <c r="P373" s="279"/>
      <c r="Q373" s="279"/>
      <c r="R373" s="279"/>
      <c r="S373" s="279"/>
      <c r="T373" s="280"/>
      <c r="AT373" s="281" t="s">
        <v>143</v>
      </c>
      <c r="AU373" s="281" t="s">
        <v>134</v>
      </c>
      <c r="AV373" s="14" t="s">
        <v>8</v>
      </c>
      <c r="AW373" s="14" t="s">
        <v>31</v>
      </c>
      <c r="AX373" s="14" t="s">
        <v>74</v>
      </c>
      <c r="AY373" s="281" t="s">
        <v>125</v>
      </c>
    </row>
    <row r="374" s="12" customFormat="1">
      <c r="B374" s="235"/>
      <c r="C374" s="236"/>
      <c r="D374" s="237" t="s">
        <v>143</v>
      </c>
      <c r="E374" s="246" t="s">
        <v>1</v>
      </c>
      <c r="F374" s="238" t="s">
        <v>481</v>
      </c>
      <c r="G374" s="236"/>
      <c r="H374" s="239">
        <v>24.199999999999999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143</v>
      </c>
      <c r="AU374" s="245" t="s">
        <v>134</v>
      </c>
      <c r="AV374" s="12" t="s">
        <v>134</v>
      </c>
      <c r="AW374" s="12" t="s">
        <v>31</v>
      </c>
      <c r="AX374" s="12" t="s">
        <v>74</v>
      </c>
      <c r="AY374" s="245" t="s">
        <v>125</v>
      </c>
    </row>
    <row r="375" s="12" customFormat="1">
      <c r="B375" s="235"/>
      <c r="C375" s="236"/>
      <c r="D375" s="237" t="s">
        <v>143</v>
      </c>
      <c r="E375" s="246" t="s">
        <v>1</v>
      </c>
      <c r="F375" s="238" t="s">
        <v>482</v>
      </c>
      <c r="G375" s="236"/>
      <c r="H375" s="239">
        <v>52.939999999999998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AT375" s="245" t="s">
        <v>143</v>
      </c>
      <c r="AU375" s="245" t="s">
        <v>134</v>
      </c>
      <c r="AV375" s="12" t="s">
        <v>134</v>
      </c>
      <c r="AW375" s="12" t="s">
        <v>31</v>
      </c>
      <c r="AX375" s="12" t="s">
        <v>74</v>
      </c>
      <c r="AY375" s="245" t="s">
        <v>125</v>
      </c>
    </row>
    <row r="376" s="12" customFormat="1">
      <c r="B376" s="235"/>
      <c r="C376" s="236"/>
      <c r="D376" s="237" t="s">
        <v>143</v>
      </c>
      <c r="E376" s="246" t="s">
        <v>1</v>
      </c>
      <c r="F376" s="238" t="s">
        <v>483</v>
      </c>
      <c r="G376" s="236"/>
      <c r="H376" s="239">
        <v>45.380000000000003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143</v>
      </c>
      <c r="AU376" s="245" t="s">
        <v>134</v>
      </c>
      <c r="AV376" s="12" t="s">
        <v>134</v>
      </c>
      <c r="AW376" s="12" t="s">
        <v>31</v>
      </c>
      <c r="AX376" s="12" t="s">
        <v>74</v>
      </c>
      <c r="AY376" s="245" t="s">
        <v>125</v>
      </c>
    </row>
    <row r="377" s="12" customFormat="1">
      <c r="B377" s="235"/>
      <c r="C377" s="236"/>
      <c r="D377" s="237" t="s">
        <v>143</v>
      </c>
      <c r="E377" s="246" t="s">
        <v>1</v>
      </c>
      <c r="F377" s="238" t="s">
        <v>484</v>
      </c>
      <c r="G377" s="236"/>
      <c r="H377" s="239">
        <v>10.789999999999999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143</v>
      </c>
      <c r="AU377" s="245" t="s">
        <v>134</v>
      </c>
      <c r="AV377" s="12" t="s">
        <v>134</v>
      </c>
      <c r="AW377" s="12" t="s">
        <v>31</v>
      </c>
      <c r="AX377" s="12" t="s">
        <v>74</v>
      </c>
      <c r="AY377" s="245" t="s">
        <v>125</v>
      </c>
    </row>
    <row r="378" s="12" customFormat="1">
      <c r="B378" s="235"/>
      <c r="C378" s="236"/>
      <c r="D378" s="237" t="s">
        <v>143</v>
      </c>
      <c r="E378" s="246" t="s">
        <v>1</v>
      </c>
      <c r="F378" s="238" t="s">
        <v>485</v>
      </c>
      <c r="G378" s="236"/>
      <c r="H378" s="239">
        <v>10.73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143</v>
      </c>
      <c r="AU378" s="245" t="s">
        <v>134</v>
      </c>
      <c r="AV378" s="12" t="s">
        <v>134</v>
      </c>
      <c r="AW378" s="12" t="s">
        <v>31</v>
      </c>
      <c r="AX378" s="12" t="s">
        <v>74</v>
      </c>
      <c r="AY378" s="245" t="s">
        <v>125</v>
      </c>
    </row>
    <row r="379" s="12" customFormat="1">
      <c r="B379" s="235"/>
      <c r="C379" s="236"/>
      <c r="D379" s="237" t="s">
        <v>143</v>
      </c>
      <c r="E379" s="246" t="s">
        <v>1</v>
      </c>
      <c r="F379" s="238" t="s">
        <v>486</v>
      </c>
      <c r="G379" s="236"/>
      <c r="H379" s="239">
        <v>11.279999999999999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AT379" s="245" t="s">
        <v>143</v>
      </c>
      <c r="AU379" s="245" t="s">
        <v>134</v>
      </c>
      <c r="AV379" s="12" t="s">
        <v>134</v>
      </c>
      <c r="AW379" s="12" t="s">
        <v>31</v>
      </c>
      <c r="AX379" s="12" t="s">
        <v>74</v>
      </c>
      <c r="AY379" s="245" t="s">
        <v>125</v>
      </c>
    </row>
    <row r="380" s="12" customFormat="1">
      <c r="B380" s="235"/>
      <c r="C380" s="236"/>
      <c r="D380" s="237" t="s">
        <v>143</v>
      </c>
      <c r="E380" s="246" t="s">
        <v>1</v>
      </c>
      <c r="F380" s="238" t="s">
        <v>487</v>
      </c>
      <c r="G380" s="236"/>
      <c r="H380" s="239">
        <v>10.789999999999999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143</v>
      </c>
      <c r="AU380" s="245" t="s">
        <v>134</v>
      </c>
      <c r="AV380" s="12" t="s">
        <v>134</v>
      </c>
      <c r="AW380" s="12" t="s">
        <v>31</v>
      </c>
      <c r="AX380" s="12" t="s">
        <v>74</v>
      </c>
      <c r="AY380" s="245" t="s">
        <v>125</v>
      </c>
    </row>
    <row r="381" s="12" customFormat="1">
      <c r="B381" s="235"/>
      <c r="C381" s="236"/>
      <c r="D381" s="237" t="s">
        <v>143</v>
      </c>
      <c r="E381" s="246" t="s">
        <v>1</v>
      </c>
      <c r="F381" s="238" t="s">
        <v>488</v>
      </c>
      <c r="G381" s="236"/>
      <c r="H381" s="239">
        <v>11.960000000000001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AT381" s="245" t="s">
        <v>143</v>
      </c>
      <c r="AU381" s="245" t="s">
        <v>134</v>
      </c>
      <c r="AV381" s="12" t="s">
        <v>134</v>
      </c>
      <c r="AW381" s="12" t="s">
        <v>31</v>
      </c>
      <c r="AX381" s="12" t="s">
        <v>74</v>
      </c>
      <c r="AY381" s="245" t="s">
        <v>125</v>
      </c>
    </row>
    <row r="382" s="12" customFormat="1">
      <c r="B382" s="235"/>
      <c r="C382" s="236"/>
      <c r="D382" s="237" t="s">
        <v>143</v>
      </c>
      <c r="E382" s="246" t="s">
        <v>1</v>
      </c>
      <c r="F382" s="238" t="s">
        <v>489</v>
      </c>
      <c r="G382" s="236"/>
      <c r="H382" s="239">
        <v>15.539999999999999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AT382" s="245" t="s">
        <v>143</v>
      </c>
      <c r="AU382" s="245" t="s">
        <v>134</v>
      </c>
      <c r="AV382" s="12" t="s">
        <v>134</v>
      </c>
      <c r="AW382" s="12" t="s">
        <v>31</v>
      </c>
      <c r="AX382" s="12" t="s">
        <v>74</v>
      </c>
      <c r="AY382" s="245" t="s">
        <v>125</v>
      </c>
    </row>
    <row r="383" s="12" customFormat="1">
      <c r="B383" s="235"/>
      <c r="C383" s="236"/>
      <c r="D383" s="237" t="s">
        <v>143</v>
      </c>
      <c r="E383" s="246" t="s">
        <v>1</v>
      </c>
      <c r="F383" s="238" t="s">
        <v>490</v>
      </c>
      <c r="G383" s="236"/>
      <c r="H383" s="239">
        <v>15.68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143</v>
      </c>
      <c r="AU383" s="245" t="s">
        <v>134</v>
      </c>
      <c r="AV383" s="12" t="s">
        <v>134</v>
      </c>
      <c r="AW383" s="12" t="s">
        <v>31</v>
      </c>
      <c r="AX383" s="12" t="s">
        <v>74</v>
      </c>
      <c r="AY383" s="245" t="s">
        <v>125</v>
      </c>
    </row>
    <row r="384" s="12" customFormat="1">
      <c r="B384" s="235"/>
      <c r="C384" s="236"/>
      <c r="D384" s="237" t="s">
        <v>143</v>
      </c>
      <c r="E384" s="246" t="s">
        <v>1</v>
      </c>
      <c r="F384" s="238" t="s">
        <v>491</v>
      </c>
      <c r="G384" s="236"/>
      <c r="H384" s="239">
        <v>11.550000000000001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143</v>
      </c>
      <c r="AU384" s="245" t="s">
        <v>134</v>
      </c>
      <c r="AV384" s="12" t="s">
        <v>134</v>
      </c>
      <c r="AW384" s="12" t="s">
        <v>31</v>
      </c>
      <c r="AX384" s="12" t="s">
        <v>74</v>
      </c>
      <c r="AY384" s="245" t="s">
        <v>125</v>
      </c>
    </row>
    <row r="385" s="15" customFormat="1">
      <c r="B385" s="282"/>
      <c r="C385" s="283"/>
      <c r="D385" s="237" t="s">
        <v>143</v>
      </c>
      <c r="E385" s="284" t="s">
        <v>1</v>
      </c>
      <c r="F385" s="285" t="s">
        <v>492</v>
      </c>
      <c r="G385" s="283"/>
      <c r="H385" s="286">
        <v>220.84</v>
      </c>
      <c r="I385" s="287"/>
      <c r="J385" s="283"/>
      <c r="K385" s="283"/>
      <c r="L385" s="288"/>
      <c r="M385" s="289"/>
      <c r="N385" s="290"/>
      <c r="O385" s="290"/>
      <c r="P385" s="290"/>
      <c r="Q385" s="290"/>
      <c r="R385" s="290"/>
      <c r="S385" s="290"/>
      <c r="T385" s="291"/>
      <c r="AT385" s="292" t="s">
        <v>143</v>
      </c>
      <c r="AU385" s="292" t="s">
        <v>134</v>
      </c>
      <c r="AV385" s="15" t="s">
        <v>139</v>
      </c>
      <c r="AW385" s="15" t="s">
        <v>31</v>
      </c>
      <c r="AX385" s="15" t="s">
        <v>74</v>
      </c>
      <c r="AY385" s="292" t="s">
        <v>125</v>
      </c>
    </row>
    <row r="386" s="14" customFormat="1">
      <c r="B386" s="272"/>
      <c r="C386" s="273"/>
      <c r="D386" s="237" t="s">
        <v>143</v>
      </c>
      <c r="E386" s="274" t="s">
        <v>1</v>
      </c>
      <c r="F386" s="275" t="s">
        <v>493</v>
      </c>
      <c r="G386" s="273"/>
      <c r="H386" s="274" t="s">
        <v>1</v>
      </c>
      <c r="I386" s="276"/>
      <c r="J386" s="273"/>
      <c r="K386" s="273"/>
      <c r="L386" s="277"/>
      <c r="M386" s="278"/>
      <c r="N386" s="279"/>
      <c r="O386" s="279"/>
      <c r="P386" s="279"/>
      <c r="Q386" s="279"/>
      <c r="R386" s="279"/>
      <c r="S386" s="279"/>
      <c r="T386" s="280"/>
      <c r="AT386" s="281" t="s">
        <v>143</v>
      </c>
      <c r="AU386" s="281" t="s">
        <v>134</v>
      </c>
      <c r="AV386" s="14" t="s">
        <v>8</v>
      </c>
      <c r="AW386" s="14" t="s">
        <v>31</v>
      </c>
      <c r="AX386" s="14" t="s">
        <v>74</v>
      </c>
      <c r="AY386" s="281" t="s">
        <v>125</v>
      </c>
    </row>
    <row r="387" s="12" customFormat="1">
      <c r="B387" s="235"/>
      <c r="C387" s="236"/>
      <c r="D387" s="237" t="s">
        <v>143</v>
      </c>
      <c r="E387" s="246" t="s">
        <v>1</v>
      </c>
      <c r="F387" s="238" t="s">
        <v>494</v>
      </c>
      <c r="G387" s="236"/>
      <c r="H387" s="239">
        <v>96.120000000000005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143</v>
      </c>
      <c r="AU387" s="245" t="s">
        <v>134</v>
      </c>
      <c r="AV387" s="12" t="s">
        <v>134</v>
      </c>
      <c r="AW387" s="12" t="s">
        <v>31</v>
      </c>
      <c r="AX387" s="12" t="s">
        <v>74</v>
      </c>
      <c r="AY387" s="245" t="s">
        <v>125</v>
      </c>
    </row>
    <row r="388" s="12" customFormat="1">
      <c r="B388" s="235"/>
      <c r="C388" s="236"/>
      <c r="D388" s="237" t="s">
        <v>143</v>
      </c>
      <c r="E388" s="246" t="s">
        <v>1</v>
      </c>
      <c r="F388" s="238" t="s">
        <v>495</v>
      </c>
      <c r="G388" s="236"/>
      <c r="H388" s="239">
        <v>51.619999999999997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AT388" s="245" t="s">
        <v>143</v>
      </c>
      <c r="AU388" s="245" t="s">
        <v>134</v>
      </c>
      <c r="AV388" s="12" t="s">
        <v>134</v>
      </c>
      <c r="AW388" s="12" t="s">
        <v>31</v>
      </c>
      <c r="AX388" s="12" t="s">
        <v>74</v>
      </c>
      <c r="AY388" s="245" t="s">
        <v>125</v>
      </c>
    </row>
    <row r="389" s="12" customFormat="1">
      <c r="B389" s="235"/>
      <c r="C389" s="236"/>
      <c r="D389" s="237" t="s">
        <v>143</v>
      </c>
      <c r="E389" s="246" t="s">
        <v>1</v>
      </c>
      <c r="F389" s="238" t="s">
        <v>496</v>
      </c>
      <c r="G389" s="236"/>
      <c r="H389" s="239">
        <v>12.18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143</v>
      </c>
      <c r="AU389" s="245" t="s">
        <v>134</v>
      </c>
      <c r="AV389" s="12" t="s">
        <v>134</v>
      </c>
      <c r="AW389" s="12" t="s">
        <v>31</v>
      </c>
      <c r="AX389" s="12" t="s">
        <v>74</v>
      </c>
      <c r="AY389" s="245" t="s">
        <v>125</v>
      </c>
    </row>
    <row r="390" s="12" customFormat="1">
      <c r="B390" s="235"/>
      <c r="C390" s="236"/>
      <c r="D390" s="237" t="s">
        <v>143</v>
      </c>
      <c r="E390" s="246" t="s">
        <v>1</v>
      </c>
      <c r="F390" s="238" t="s">
        <v>497</v>
      </c>
      <c r="G390" s="236"/>
      <c r="H390" s="239">
        <v>16.469999999999999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143</v>
      </c>
      <c r="AU390" s="245" t="s">
        <v>134</v>
      </c>
      <c r="AV390" s="12" t="s">
        <v>134</v>
      </c>
      <c r="AW390" s="12" t="s">
        <v>31</v>
      </c>
      <c r="AX390" s="12" t="s">
        <v>74</v>
      </c>
      <c r="AY390" s="245" t="s">
        <v>125</v>
      </c>
    </row>
    <row r="391" s="12" customFormat="1">
      <c r="B391" s="235"/>
      <c r="C391" s="236"/>
      <c r="D391" s="237" t="s">
        <v>143</v>
      </c>
      <c r="E391" s="246" t="s">
        <v>1</v>
      </c>
      <c r="F391" s="238" t="s">
        <v>498</v>
      </c>
      <c r="G391" s="236"/>
      <c r="H391" s="239">
        <v>34.460000000000001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AT391" s="245" t="s">
        <v>143</v>
      </c>
      <c r="AU391" s="245" t="s">
        <v>134</v>
      </c>
      <c r="AV391" s="12" t="s">
        <v>134</v>
      </c>
      <c r="AW391" s="12" t="s">
        <v>31</v>
      </c>
      <c r="AX391" s="12" t="s">
        <v>74</v>
      </c>
      <c r="AY391" s="245" t="s">
        <v>125</v>
      </c>
    </row>
    <row r="392" s="12" customFormat="1">
      <c r="B392" s="235"/>
      <c r="C392" s="236"/>
      <c r="D392" s="237" t="s">
        <v>143</v>
      </c>
      <c r="E392" s="246" t="s">
        <v>1</v>
      </c>
      <c r="F392" s="238" t="s">
        <v>499</v>
      </c>
      <c r="G392" s="236"/>
      <c r="H392" s="239">
        <v>64.120000000000005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143</v>
      </c>
      <c r="AU392" s="245" t="s">
        <v>134</v>
      </c>
      <c r="AV392" s="12" t="s">
        <v>134</v>
      </c>
      <c r="AW392" s="12" t="s">
        <v>31</v>
      </c>
      <c r="AX392" s="12" t="s">
        <v>74</v>
      </c>
      <c r="AY392" s="245" t="s">
        <v>125</v>
      </c>
    </row>
    <row r="393" s="12" customFormat="1">
      <c r="B393" s="235"/>
      <c r="C393" s="236"/>
      <c r="D393" s="237" t="s">
        <v>143</v>
      </c>
      <c r="E393" s="246" t="s">
        <v>1</v>
      </c>
      <c r="F393" s="238" t="s">
        <v>500</v>
      </c>
      <c r="G393" s="236"/>
      <c r="H393" s="239">
        <v>11.140000000000001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AT393" s="245" t="s">
        <v>143</v>
      </c>
      <c r="AU393" s="245" t="s">
        <v>134</v>
      </c>
      <c r="AV393" s="12" t="s">
        <v>134</v>
      </c>
      <c r="AW393" s="12" t="s">
        <v>31</v>
      </c>
      <c r="AX393" s="12" t="s">
        <v>74</v>
      </c>
      <c r="AY393" s="245" t="s">
        <v>125</v>
      </c>
    </row>
    <row r="394" s="12" customFormat="1">
      <c r="B394" s="235"/>
      <c r="C394" s="236"/>
      <c r="D394" s="237" t="s">
        <v>143</v>
      </c>
      <c r="E394" s="246" t="s">
        <v>1</v>
      </c>
      <c r="F394" s="238" t="s">
        <v>501</v>
      </c>
      <c r="G394" s="236"/>
      <c r="H394" s="239">
        <v>14.859999999999999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AT394" s="245" t="s">
        <v>143</v>
      </c>
      <c r="AU394" s="245" t="s">
        <v>134</v>
      </c>
      <c r="AV394" s="12" t="s">
        <v>134</v>
      </c>
      <c r="AW394" s="12" t="s">
        <v>31</v>
      </c>
      <c r="AX394" s="12" t="s">
        <v>74</v>
      </c>
      <c r="AY394" s="245" t="s">
        <v>125</v>
      </c>
    </row>
    <row r="395" s="12" customFormat="1">
      <c r="B395" s="235"/>
      <c r="C395" s="236"/>
      <c r="D395" s="237" t="s">
        <v>143</v>
      </c>
      <c r="E395" s="246" t="s">
        <v>1</v>
      </c>
      <c r="F395" s="238" t="s">
        <v>502</v>
      </c>
      <c r="G395" s="236"/>
      <c r="H395" s="239">
        <v>33.43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143</v>
      </c>
      <c r="AU395" s="245" t="s">
        <v>134</v>
      </c>
      <c r="AV395" s="12" t="s">
        <v>134</v>
      </c>
      <c r="AW395" s="12" t="s">
        <v>31</v>
      </c>
      <c r="AX395" s="12" t="s">
        <v>74</v>
      </c>
      <c r="AY395" s="245" t="s">
        <v>125</v>
      </c>
    </row>
    <row r="396" s="12" customFormat="1">
      <c r="B396" s="235"/>
      <c r="C396" s="236"/>
      <c r="D396" s="237" t="s">
        <v>143</v>
      </c>
      <c r="E396" s="246" t="s">
        <v>1</v>
      </c>
      <c r="F396" s="238" t="s">
        <v>503</v>
      </c>
      <c r="G396" s="236"/>
      <c r="H396" s="239">
        <v>61.530000000000001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143</v>
      </c>
      <c r="AU396" s="245" t="s">
        <v>134</v>
      </c>
      <c r="AV396" s="12" t="s">
        <v>134</v>
      </c>
      <c r="AW396" s="12" t="s">
        <v>31</v>
      </c>
      <c r="AX396" s="12" t="s">
        <v>74</v>
      </c>
      <c r="AY396" s="245" t="s">
        <v>125</v>
      </c>
    </row>
    <row r="397" s="12" customFormat="1">
      <c r="B397" s="235"/>
      <c r="C397" s="236"/>
      <c r="D397" s="237" t="s">
        <v>143</v>
      </c>
      <c r="E397" s="246" t="s">
        <v>1</v>
      </c>
      <c r="F397" s="238" t="s">
        <v>504</v>
      </c>
      <c r="G397" s="236"/>
      <c r="H397" s="239">
        <v>9.8499999999999996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AT397" s="245" t="s">
        <v>143</v>
      </c>
      <c r="AU397" s="245" t="s">
        <v>134</v>
      </c>
      <c r="AV397" s="12" t="s">
        <v>134</v>
      </c>
      <c r="AW397" s="12" t="s">
        <v>31</v>
      </c>
      <c r="AX397" s="12" t="s">
        <v>74</v>
      </c>
      <c r="AY397" s="245" t="s">
        <v>125</v>
      </c>
    </row>
    <row r="398" s="12" customFormat="1">
      <c r="B398" s="235"/>
      <c r="C398" s="236"/>
      <c r="D398" s="237" t="s">
        <v>143</v>
      </c>
      <c r="E398" s="246" t="s">
        <v>1</v>
      </c>
      <c r="F398" s="238" t="s">
        <v>505</v>
      </c>
      <c r="G398" s="236"/>
      <c r="H398" s="239">
        <v>30.690000000000001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143</v>
      </c>
      <c r="AU398" s="245" t="s">
        <v>134</v>
      </c>
      <c r="AV398" s="12" t="s">
        <v>134</v>
      </c>
      <c r="AW398" s="12" t="s">
        <v>31</v>
      </c>
      <c r="AX398" s="12" t="s">
        <v>74</v>
      </c>
      <c r="AY398" s="245" t="s">
        <v>125</v>
      </c>
    </row>
    <row r="399" s="12" customFormat="1">
      <c r="B399" s="235"/>
      <c r="C399" s="236"/>
      <c r="D399" s="237" t="s">
        <v>143</v>
      </c>
      <c r="E399" s="246" t="s">
        <v>1</v>
      </c>
      <c r="F399" s="238" t="s">
        <v>506</v>
      </c>
      <c r="G399" s="236"/>
      <c r="H399" s="239">
        <v>45.509999999999998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143</v>
      </c>
      <c r="AU399" s="245" t="s">
        <v>134</v>
      </c>
      <c r="AV399" s="12" t="s">
        <v>134</v>
      </c>
      <c r="AW399" s="12" t="s">
        <v>31</v>
      </c>
      <c r="AX399" s="12" t="s">
        <v>74</v>
      </c>
      <c r="AY399" s="245" t="s">
        <v>125</v>
      </c>
    </row>
    <row r="400" s="15" customFormat="1">
      <c r="B400" s="282"/>
      <c r="C400" s="283"/>
      <c r="D400" s="237" t="s">
        <v>143</v>
      </c>
      <c r="E400" s="284" t="s">
        <v>1</v>
      </c>
      <c r="F400" s="285" t="s">
        <v>492</v>
      </c>
      <c r="G400" s="283"/>
      <c r="H400" s="286">
        <v>481.98000000000008</v>
      </c>
      <c r="I400" s="287"/>
      <c r="J400" s="283"/>
      <c r="K400" s="283"/>
      <c r="L400" s="288"/>
      <c r="M400" s="289"/>
      <c r="N400" s="290"/>
      <c r="O400" s="290"/>
      <c r="P400" s="290"/>
      <c r="Q400" s="290"/>
      <c r="R400" s="290"/>
      <c r="S400" s="290"/>
      <c r="T400" s="291"/>
      <c r="AT400" s="292" t="s">
        <v>143</v>
      </c>
      <c r="AU400" s="292" t="s">
        <v>134</v>
      </c>
      <c r="AV400" s="15" t="s">
        <v>139</v>
      </c>
      <c r="AW400" s="15" t="s">
        <v>31</v>
      </c>
      <c r="AX400" s="15" t="s">
        <v>74</v>
      </c>
      <c r="AY400" s="292" t="s">
        <v>125</v>
      </c>
    </row>
    <row r="401" s="14" customFormat="1">
      <c r="B401" s="272"/>
      <c r="C401" s="273"/>
      <c r="D401" s="237" t="s">
        <v>143</v>
      </c>
      <c r="E401" s="274" t="s">
        <v>1</v>
      </c>
      <c r="F401" s="275" t="s">
        <v>507</v>
      </c>
      <c r="G401" s="273"/>
      <c r="H401" s="274" t="s">
        <v>1</v>
      </c>
      <c r="I401" s="276"/>
      <c r="J401" s="273"/>
      <c r="K401" s="273"/>
      <c r="L401" s="277"/>
      <c r="M401" s="278"/>
      <c r="N401" s="279"/>
      <c r="O401" s="279"/>
      <c r="P401" s="279"/>
      <c r="Q401" s="279"/>
      <c r="R401" s="279"/>
      <c r="S401" s="279"/>
      <c r="T401" s="280"/>
      <c r="AT401" s="281" t="s">
        <v>143</v>
      </c>
      <c r="AU401" s="281" t="s">
        <v>134</v>
      </c>
      <c r="AV401" s="14" t="s">
        <v>8</v>
      </c>
      <c r="AW401" s="14" t="s">
        <v>31</v>
      </c>
      <c r="AX401" s="14" t="s">
        <v>74</v>
      </c>
      <c r="AY401" s="281" t="s">
        <v>125</v>
      </c>
    </row>
    <row r="402" s="12" customFormat="1">
      <c r="B402" s="235"/>
      <c r="C402" s="236"/>
      <c r="D402" s="237" t="s">
        <v>143</v>
      </c>
      <c r="E402" s="246" t="s">
        <v>1</v>
      </c>
      <c r="F402" s="238" t="s">
        <v>508</v>
      </c>
      <c r="G402" s="236"/>
      <c r="H402" s="239">
        <v>78.040000000000006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AT402" s="245" t="s">
        <v>143</v>
      </c>
      <c r="AU402" s="245" t="s">
        <v>134</v>
      </c>
      <c r="AV402" s="12" t="s">
        <v>134</v>
      </c>
      <c r="AW402" s="12" t="s">
        <v>31</v>
      </c>
      <c r="AX402" s="12" t="s">
        <v>74</v>
      </c>
      <c r="AY402" s="245" t="s">
        <v>125</v>
      </c>
    </row>
    <row r="403" s="12" customFormat="1">
      <c r="B403" s="235"/>
      <c r="C403" s="236"/>
      <c r="D403" s="237" t="s">
        <v>143</v>
      </c>
      <c r="E403" s="246" t="s">
        <v>1</v>
      </c>
      <c r="F403" s="238" t="s">
        <v>509</v>
      </c>
      <c r="G403" s="236"/>
      <c r="H403" s="239">
        <v>31.199999999999999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AT403" s="245" t="s">
        <v>143</v>
      </c>
      <c r="AU403" s="245" t="s">
        <v>134</v>
      </c>
      <c r="AV403" s="12" t="s">
        <v>134</v>
      </c>
      <c r="AW403" s="12" t="s">
        <v>31</v>
      </c>
      <c r="AX403" s="12" t="s">
        <v>74</v>
      </c>
      <c r="AY403" s="245" t="s">
        <v>125</v>
      </c>
    </row>
    <row r="404" s="12" customFormat="1">
      <c r="B404" s="235"/>
      <c r="C404" s="236"/>
      <c r="D404" s="237" t="s">
        <v>143</v>
      </c>
      <c r="E404" s="246" t="s">
        <v>1</v>
      </c>
      <c r="F404" s="238" t="s">
        <v>510</v>
      </c>
      <c r="G404" s="236"/>
      <c r="H404" s="239">
        <v>12.34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143</v>
      </c>
      <c r="AU404" s="245" t="s">
        <v>134</v>
      </c>
      <c r="AV404" s="12" t="s">
        <v>134</v>
      </c>
      <c r="AW404" s="12" t="s">
        <v>31</v>
      </c>
      <c r="AX404" s="12" t="s">
        <v>74</v>
      </c>
      <c r="AY404" s="245" t="s">
        <v>125</v>
      </c>
    </row>
    <row r="405" s="12" customFormat="1">
      <c r="B405" s="235"/>
      <c r="C405" s="236"/>
      <c r="D405" s="237" t="s">
        <v>143</v>
      </c>
      <c r="E405" s="246" t="s">
        <v>1</v>
      </c>
      <c r="F405" s="238" t="s">
        <v>511</v>
      </c>
      <c r="G405" s="236"/>
      <c r="H405" s="239">
        <v>15.02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AT405" s="245" t="s">
        <v>143</v>
      </c>
      <c r="AU405" s="245" t="s">
        <v>134</v>
      </c>
      <c r="AV405" s="12" t="s">
        <v>134</v>
      </c>
      <c r="AW405" s="12" t="s">
        <v>31</v>
      </c>
      <c r="AX405" s="12" t="s">
        <v>74</v>
      </c>
      <c r="AY405" s="245" t="s">
        <v>125</v>
      </c>
    </row>
    <row r="406" s="12" customFormat="1">
      <c r="B406" s="235"/>
      <c r="C406" s="236"/>
      <c r="D406" s="237" t="s">
        <v>143</v>
      </c>
      <c r="E406" s="246" t="s">
        <v>1</v>
      </c>
      <c r="F406" s="238" t="s">
        <v>512</v>
      </c>
      <c r="G406" s="236"/>
      <c r="H406" s="239">
        <v>34.140000000000001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AT406" s="245" t="s">
        <v>143</v>
      </c>
      <c r="AU406" s="245" t="s">
        <v>134</v>
      </c>
      <c r="AV406" s="12" t="s">
        <v>134</v>
      </c>
      <c r="AW406" s="12" t="s">
        <v>31</v>
      </c>
      <c r="AX406" s="12" t="s">
        <v>74</v>
      </c>
      <c r="AY406" s="245" t="s">
        <v>125</v>
      </c>
    </row>
    <row r="407" s="12" customFormat="1">
      <c r="B407" s="235"/>
      <c r="C407" s="236"/>
      <c r="D407" s="237" t="s">
        <v>143</v>
      </c>
      <c r="E407" s="246" t="s">
        <v>1</v>
      </c>
      <c r="F407" s="238" t="s">
        <v>513</v>
      </c>
      <c r="G407" s="236"/>
      <c r="H407" s="239">
        <v>64.120000000000005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AT407" s="245" t="s">
        <v>143</v>
      </c>
      <c r="AU407" s="245" t="s">
        <v>134</v>
      </c>
      <c r="AV407" s="12" t="s">
        <v>134</v>
      </c>
      <c r="AW407" s="12" t="s">
        <v>31</v>
      </c>
      <c r="AX407" s="12" t="s">
        <v>74</v>
      </c>
      <c r="AY407" s="245" t="s">
        <v>125</v>
      </c>
    </row>
    <row r="408" s="12" customFormat="1">
      <c r="B408" s="235"/>
      <c r="C408" s="236"/>
      <c r="D408" s="237" t="s">
        <v>143</v>
      </c>
      <c r="E408" s="246" t="s">
        <v>1</v>
      </c>
      <c r="F408" s="238" t="s">
        <v>514</v>
      </c>
      <c r="G408" s="236"/>
      <c r="H408" s="239">
        <v>8.5600000000000005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AT408" s="245" t="s">
        <v>143</v>
      </c>
      <c r="AU408" s="245" t="s">
        <v>134</v>
      </c>
      <c r="AV408" s="12" t="s">
        <v>134</v>
      </c>
      <c r="AW408" s="12" t="s">
        <v>31</v>
      </c>
      <c r="AX408" s="12" t="s">
        <v>74</v>
      </c>
      <c r="AY408" s="245" t="s">
        <v>125</v>
      </c>
    </row>
    <row r="409" s="12" customFormat="1">
      <c r="B409" s="235"/>
      <c r="C409" s="236"/>
      <c r="D409" s="237" t="s">
        <v>143</v>
      </c>
      <c r="E409" s="246" t="s">
        <v>1</v>
      </c>
      <c r="F409" s="238" t="s">
        <v>515</v>
      </c>
      <c r="G409" s="236"/>
      <c r="H409" s="239">
        <v>6.46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AT409" s="245" t="s">
        <v>143</v>
      </c>
      <c r="AU409" s="245" t="s">
        <v>134</v>
      </c>
      <c r="AV409" s="12" t="s">
        <v>134</v>
      </c>
      <c r="AW409" s="12" t="s">
        <v>31</v>
      </c>
      <c r="AX409" s="12" t="s">
        <v>74</v>
      </c>
      <c r="AY409" s="245" t="s">
        <v>125</v>
      </c>
    </row>
    <row r="410" s="12" customFormat="1">
      <c r="B410" s="235"/>
      <c r="C410" s="236"/>
      <c r="D410" s="237" t="s">
        <v>143</v>
      </c>
      <c r="E410" s="246" t="s">
        <v>1</v>
      </c>
      <c r="F410" s="238" t="s">
        <v>516</v>
      </c>
      <c r="G410" s="236"/>
      <c r="H410" s="239">
        <v>33.270000000000003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AT410" s="245" t="s">
        <v>143</v>
      </c>
      <c r="AU410" s="245" t="s">
        <v>134</v>
      </c>
      <c r="AV410" s="12" t="s">
        <v>134</v>
      </c>
      <c r="AW410" s="12" t="s">
        <v>31</v>
      </c>
      <c r="AX410" s="12" t="s">
        <v>74</v>
      </c>
      <c r="AY410" s="245" t="s">
        <v>125</v>
      </c>
    </row>
    <row r="411" s="12" customFormat="1">
      <c r="B411" s="235"/>
      <c r="C411" s="236"/>
      <c r="D411" s="237" t="s">
        <v>143</v>
      </c>
      <c r="E411" s="246" t="s">
        <v>1</v>
      </c>
      <c r="F411" s="238" t="s">
        <v>517</v>
      </c>
      <c r="G411" s="236"/>
      <c r="H411" s="239">
        <v>61.530000000000001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AT411" s="245" t="s">
        <v>143</v>
      </c>
      <c r="AU411" s="245" t="s">
        <v>134</v>
      </c>
      <c r="AV411" s="12" t="s">
        <v>134</v>
      </c>
      <c r="AW411" s="12" t="s">
        <v>31</v>
      </c>
      <c r="AX411" s="12" t="s">
        <v>74</v>
      </c>
      <c r="AY411" s="245" t="s">
        <v>125</v>
      </c>
    </row>
    <row r="412" s="12" customFormat="1">
      <c r="B412" s="235"/>
      <c r="C412" s="236"/>
      <c r="D412" s="237" t="s">
        <v>143</v>
      </c>
      <c r="E412" s="246" t="s">
        <v>1</v>
      </c>
      <c r="F412" s="238" t="s">
        <v>518</v>
      </c>
      <c r="G412" s="236"/>
      <c r="H412" s="239">
        <v>5.1699999999999999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AT412" s="245" t="s">
        <v>143</v>
      </c>
      <c r="AU412" s="245" t="s">
        <v>134</v>
      </c>
      <c r="AV412" s="12" t="s">
        <v>134</v>
      </c>
      <c r="AW412" s="12" t="s">
        <v>31</v>
      </c>
      <c r="AX412" s="12" t="s">
        <v>74</v>
      </c>
      <c r="AY412" s="245" t="s">
        <v>125</v>
      </c>
    </row>
    <row r="413" s="12" customFormat="1">
      <c r="B413" s="235"/>
      <c r="C413" s="236"/>
      <c r="D413" s="237" t="s">
        <v>143</v>
      </c>
      <c r="E413" s="246" t="s">
        <v>1</v>
      </c>
      <c r="F413" s="238" t="s">
        <v>519</v>
      </c>
      <c r="G413" s="236"/>
      <c r="H413" s="239">
        <v>10.01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143</v>
      </c>
      <c r="AU413" s="245" t="s">
        <v>134</v>
      </c>
      <c r="AV413" s="12" t="s">
        <v>134</v>
      </c>
      <c r="AW413" s="12" t="s">
        <v>31</v>
      </c>
      <c r="AX413" s="12" t="s">
        <v>74</v>
      </c>
      <c r="AY413" s="245" t="s">
        <v>125</v>
      </c>
    </row>
    <row r="414" s="12" customFormat="1">
      <c r="B414" s="235"/>
      <c r="C414" s="236"/>
      <c r="D414" s="237" t="s">
        <v>143</v>
      </c>
      <c r="E414" s="246" t="s">
        <v>1</v>
      </c>
      <c r="F414" s="238" t="s">
        <v>520</v>
      </c>
      <c r="G414" s="236"/>
      <c r="H414" s="239">
        <v>55.780000000000001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AT414" s="245" t="s">
        <v>143</v>
      </c>
      <c r="AU414" s="245" t="s">
        <v>134</v>
      </c>
      <c r="AV414" s="12" t="s">
        <v>134</v>
      </c>
      <c r="AW414" s="12" t="s">
        <v>31</v>
      </c>
      <c r="AX414" s="12" t="s">
        <v>74</v>
      </c>
      <c r="AY414" s="245" t="s">
        <v>125</v>
      </c>
    </row>
    <row r="415" s="15" customFormat="1">
      <c r="B415" s="282"/>
      <c r="C415" s="283"/>
      <c r="D415" s="237" t="s">
        <v>143</v>
      </c>
      <c r="E415" s="284" t="s">
        <v>1</v>
      </c>
      <c r="F415" s="285" t="s">
        <v>492</v>
      </c>
      <c r="G415" s="283"/>
      <c r="H415" s="286">
        <v>415.6400000000001</v>
      </c>
      <c r="I415" s="287"/>
      <c r="J415" s="283"/>
      <c r="K415" s="283"/>
      <c r="L415" s="288"/>
      <c r="M415" s="289"/>
      <c r="N415" s="290"/>
      <c r="O415" s="290"/>
      <c r="P415" s="290"/>
      <c r="Q415" s="290"/>
      <c r="R415" s="290"/>
      <c r="S415" s="290"/>
      <c r="T415" s="291"/>
      <c r="AT415" s="292" t="s">
        <v>143</v>
      </c>
      <c r="AU415" s="292" t="s">
        <v>134</v>
      </c>
      <c r="AV415" s="15" t="s">
        <v>139</v>
      </c>
      <c r="AW415" s="15" t="s">
        <v>31</v>
      </c>
      <c r="AX415" s="15" t="s">
        <v>74</v>
      </c>
      <c r="AY415" s="292" t="s">
        <v>125</v>
      </c>
    </row>
    <row r="416" s="14" customFormat="1">
      <c r="B416" s="272"/>
      <c r="C416" s="273"/>
      <c r="D416" s="237" t="s">
        <v>143</v>
      </c>
      <c r="E416" s="274" t="s">
        <v>1</v>
      </c>
      <c r="F416" s="275" t="s">
        <v>521</v>
      </c>
      <c r="G416" s="273"/>
      <c r="H416" s="274" t="s">
        <v>1</v>
      </c>
      <c r="I416" s="276"/>
      <c r="J416" s="273"/>
      <c r="K416" s="273"/>
      <c r="L416" s="277"/>
      <c r="M416" s="278"/>
      <c r="N416" s="279"/>
      <c r="O416" s="279"/>
      <c r="P416" s="279"/>
      <c r="Q416" s="279"/>
      <c r="R416" s="279"/>
      <c r="S416" s="279"/>
      <c r="T416" s="280"/>
      <c r="AT416" s="281" t="s">
        <v>143</v>
      </c>
      <c r="AU416" s="281" t="s">
        <v>134</v>
      </c>
      <c r="AV416" s="14" t="s">
        <v>8</v>
      </c>
      <c r="AW416" s="14" t="s">
        <v>31</v>
      </c>
      <c r="AX416" s="14" t="s">
        <v>74</v>
      </c>
      <c r="AY416" s="281" t="s">
        <v>125</v>
      </c>
    </row>
    <row r="417" s="12" customFormat="1">
      <c r="B417" s="235"/>
      <c r="C417" s="236"/>
      <c r="D417" s="237" t="s">
        <v>143</v>
      </c>
      <c r="E417" s="246" t="s">
        <v>1</v>
      </c>
      <c r="F417" s="238" t="s">
        <v>522</v>
      </c>
      <c r="G417" s="236"/>
      <c r="H417" s="239">
        <v>81.680000000000007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143</v>
      </c>
      <c r="AU417" s="245" t="s">
        <v>134</v>
      </c>
      <c r="AV417" s="12" t="s">
        <v>134</v>
      </c>
      <c r="AW417" s="12" t="s">
        <v>31</v>
      </c>
      <c r="AX417" s="12" t="s">
        <v>74</v>
      </c>
      <c r="AY417" s="245" t="s">
        <v>125</v>
      </c>
    </row>
    <row r="418" s="12" customFormat="1">
      <c r="B418" s="235"/>
      <c r="C418" s="236"/>
      <c r="D418" s="237" t="s">
        <v>143</v>
      </c>
      <c r="E418" s="246" t="s">
        <v>1</v>
      </c>
      <c r="F418" s="238" t="s">
        <v>523</v>
      </c>
      <c r="G418" s="236"/>
      <c r="H418" s="239">
        <v>27.25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AT418" s="245" t="s">
        <v>143</v>
      </c>
      <c r="AU418" s="245" t="s">
        <v>134</v>
      </c>
      <c r="AV418" s="12" t="s">
        <v>134</v>
      </c>
      <c r="AW418" s="12" t="s">
        <v>31</v>
      </c>
      <c r="AX418" s="12" t="s">
        <v>74</v>
      </c>
      <c r="AY418" s="245" t="s">
        <v>125</v>
      </c>
    </row>
    <row r="419" s="12" customFormat="1">
      <c r="B419" s="235"/>
      <c r="C419" s="236"/>
      <c r="D419" s="237" t="s">
        <v>143</v>
      </c>
      <c r="E419" s="246" t="s">
        <v>1</v>
      </c>
      <c r="F419" s="238" t="s">
        <v>524</v>
      </c>
      <c r="G419" s="236"/>
      <c r="H419" s="239">
        <v>3.8999999999999999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AT419" s="245" t="s">
        <v>143</v>
      </c>
      <c r="AU419" s="245" t="s">
        <v>134</v>
      </c>
      <c r="AV419" s="12" t="s">
        <v>134</v>
      </c>
      <c r="AW419" s="12" t="s">
        <v>31</v>
      </c>
      <c r="AX419" s="12" t="s">
        <v>74</v>
      </c>
      <c r="AY419" s="245" t="s">
        <v>125</v>
      </c>
    </row>
    <row r="420" s="12" customFormat="1">
      <c r="B420" s="235"/>
      <c r="C420" s="236"/>
      <c r="D420" s="237" t="s">
        <v>143</v>
      </c>
      <c r="E420" s="246" t="s">
        <v>1</v>
      </c>
      <c r="F420" s="238" t="s">
        <v>525</v>
      </c>
      <c r="G420" s="236"/>
      <c r="H420" s="239">
        <v>6.8099999999999996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AT420" s="245" t="s">
        <v>143</v>
      </c>
      <c r="AU420" s="245" t="s">
        <v>134</v>
      </c>
      <c r="AV420" s="12" t="s">
        <v>134</v>
      </c>
      <c r="AW420" s="12" t="s">
        <v>31</v>
      </c>
      <c r="AX420" s="12" t="s">
        <v>74</v>
      </c>
      <c r="AY420" s="245" t="s">
        <v>125</v>
      </c>
    </row>
    <row r="421" s="12" customFormat="1">
      <c r="B421" s="235"/>
      <c r="C421" s="236"/>
      <c r="D421" s="237" t="s">
        <v>143</v>
      </c>
      <c r="E421" s="246" t="s">
        <v>1</v>
      </c>
      <c r="F421" s="238" t="s">
        <v>526</v>
      </c>
      <c r="G421" s="236"/>
      <c r="H421" s="239">
        <v>6.3700000000000001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143</v>
      </c>
      <c r="AU421" s="245" t="s">
        <v>134</v>
      </c>
      <c r="AV421" s="12" t="s">
        <v>134</v>
      </c>
      <c r="AW421" s="12" t="s">
        <v>31</v>
      </c>
      <c r="AX421" s="12" t="s">
        <v>74</v>
      </c>
      <c r="AY421" s="245" t="s">
        <v>125</v>
      </c>
    </row>
    <row r="422" s="12" customFormat="1">
      <c r="B422" s="235"/>
      <c r="C422" s="236"/>
      <c r="D422" s="237" t="s">
        <v>143</v>
      </c>
      <c r="E422" s="246" t="s">
        <v>1</v>
      </c>
      <c r="F422" s="238" t="s">
        <v>527</v>
      </c>
      <c r="G422" s="236"/>
      <c r="H422" s="239">
        <v>8.4499999999999993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AT422" s="245" t="s">
        <v>143</v>
      </c>
      <c r="AU422" s="245" t="s">
        <v>134</v>
      </c>
      <c r="AV422" s="12" t="s">
        <v>134</v>
      </c>
      <c r="AW422" s="12" t="s">
        <v>31</v>
      </c>
      <c r="AX422" s="12" t="s">
        <v>74</v>
      </c>
      <c r="AY422" s="245" t="s">
        <v>125</v>
      </c>
    </row>
    <row r="423" s="12" customFormat="1">
      <c r="B423" s="235"/>
      <c r="C423" s="236"/>
      <c r="D423" s="237" t="s">
        <v>143</v>
      </c>
      <c r="E423" s="246" t="s">
        <v>1</v>
      </c>
      <c r="F423" s="238" t="s">
        <v>528</v>
      </c>
      <c r="G423" s="236"/>
      <c r="H423" s="239">
        <v>4.8099999999999996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AT423" s="245" t="s">
        <v>143</v>
      </c>
      <c r="AU423" s="245" t="s">
        <v>134</v>
      </c>
      <c r="AV423" s="12" t="s">
        <v>134</v>
      </c>
      <c r="AW423" s="12" t="s">
        <v>31</v>
      </c>
      <c r="AX423" s="12" t="s">
        <v>74</v>
      </c>
      <c r="AY423" s="245" t="s">
        <v>125</v>
      </c>
    </row>
    <row r="424" s="12" customFormat="1">
      <c r="B424" s="235"/>
      <c r="C424" s="236"/>
      <c r="D424" s="237" t="s">
        <v>143</v>
      </c>
      <c r="E424" s="246" t="s">
        <v>1</v>
      </c>
      <c r="F424" s="238" t="s">
        <v>529</v>
      </c>
      <c r="G424" s="236"/>
      <c r="H424" s="239">
        <v>6.1600000000000001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AT424" s="245" t="s">
        <v>143</v>
      </c>
      <c r="AU424" s="245" t="s">
        <v>134</v>
      </c>
      <c r="AV424" s="12" t="s">
        <v>134</v>
      </c>
      <c r="AW424" s="12" t="s">
        <v>31</v>
      </c>
      <c r="AX424" s="12" t="s">
        <v>74</v>
      </c>
      <c r="AY424" s="245" t="s">
        <v>125</v>
      </c>
    </row>
    <row r="425" s="12" customFormat="1">
      <c r="B425" s="235"/>
      <c r="C425" s="236"/>
      <c r="D425" s="237" t="s">
        <v>143</v>
      </c>
      <c r="E425" s="246" t="s">
        <v>1</v>
      </c>
      <c r="F425" s="238" t="s">
        <v>530</v>
      </c>
      <c r="G425" s="236"/>
      <c r="H425" s="239">
        <v>8.7100000000000009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AT425" s="245" t="s">
        <v>143</v>
      </c>
      <c r="AU425" s="245" t="s">
        <v>134</v>
      </c>
      <c r="AV425" s="12" t="s">
        <v>134</v>
      </c>
      <c r="AW425" s="12" t="s">
        <v>31</v>
      </c>
      <c r="AX425" s="12" t="s">
        <v>74</v>
      </c>
      <c r="AY425" s="245" t="s">
        <v>125</v>
      </c>
    </row>
    <row r="426" s="12" customFormat="1">
      <c r="B426" s="235"/>
      <c r="C426" s="236"/>
      <c r="D426" s="237" t="s">
        <v>143</v>
      </c>
      <c r="E426" s="246" t="s">
        <v>1</v>
      </c>
      <c r="F426" s="238" t="s">
        <v>531</v>
      </c>
      <c r="G426" s="236"/>
      <c r="H426" s="239">
        <v>7.2199999999999998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143</v>
      </c>
      <c r="AU426" s="245" t="s">
        <v>134</v>
      </c>
      <c r="AV426" s="12" t="s">
        <v>134</v>
      </c>
      <c r="AW426" s="12" t="s">
        <v>31</v>
      </c>
      <c r="AX426" s="12" t="s">
        <v>74</v>
      </c>
      <c r="AY426" s="245" t="s">
        <v>125</v>
      </c>
    </row>
    <row r="427" s="12" customFormat="1">
      <c r="B427" s="235"/>
      <c r="C427" s="236"/>
      <c r="D427" s="237" t="s">
        <v>143</v>
      </c>
      <c r="E427" s="246" t="s">
        <v>1</v>
      </c>
      <c r="F427" s="238" t="s">
        <v>532</v>
      </c>
      <c r="G427" s="236"/>
      <c r="H427" s="239">
        <v>10.66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AT427" s="245" t="s">
        <v>143</v>
      </c>
      <c r="AU427" s="245" t="s">
        <v>134</v>
      </c>
      <c r="AV427" s="12" t="s">
        <v>134</v>
      </c>
      <c r="AW427" s="12" t="s">
        <v>31</v>
      </c>
      <c r="AX427" s="12" t="s">
        <v>74</v>
      </c>
      <c r="AY427" s="245" t="s">
        <v>125</v>
      </c>
    </row>
    <row r="428" s="12" customFormat="1">
      <c r="B428" s="235"/>
      <c r="C428" s="236"/>
      <c r="D428" s="237" t="s">
        <v>143</v>
      </c>
      <c r="E428" s="246" t="s">
        <v>1</v>
      </c>
      <c r="F428" s="238" t="s">
        <v>533</v>
      </c>
      <c r="G428" s="236"/>
      <c r="H428" s="239">
        <v>5.46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AT428" s="245" t="s">
        <v>143</v>
      </c>
      <c r="AU428" s="245" t="s">
        <v>134</v>
      </c>
      <c r="AV428" s="12" t="s">
        <v>134</v>
      </c>
      <c r="AW428" s="12" t="s">
        <v>31</v>
      </c>
      <c r="AX428" s="12" t="s">
        <v>74</v>
      </c>
      <c r="AY428" s="245" t="s">
        <v>125</v>
      </c>
    </row>
    <row r="429" s="12" customFormat="1">
      <c r="B429" s="235"/>
      <c r="C429" s="236"/>
      <c r="D429" s="237" t="s">
        <v>143</v>
      </c>
      <c r="E429" s="246" t="s">
        <v>1</v>
      </c>
      <c r="F429" s="238" t="s">
        <v>534</v>
      </c>
      <c r="G429" s="236"/>
      <c r="H429" s="239">
        <v>21.449999999999999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143</v>
      </c>
      <c r="AU429" s="245" t="s">
        <v>134</v>
      </c>
      <c r="AV429" s="12" t="s">
        <v>134</v>
      </c>
      <c r="AW429" s="12" t="s">
        <v>31</v>
      </c>
      <c r="AX429" s="12" t="s">
        <v>74</v>
      </c>
      <c r="AY429" s="245" t="s">
        <v>125</v>
      </c>
    </row>
    <row r="430" s="12" customFormat="1">
      <c r="B430" s="235"/>
      <c r="C430" s="236"/>
      <c r="D430" s="237" t="s">
        <v>143</v>
      </c>
      <c r="E430" s="246" t="s">
        <v>1</v>
      </c>
      <c r="F430" s="238" t="s">
        <v>535</v>
      </c>
      <c r="G430" s="236"/>
      <c r="H430" s="239">
        <v>22.300000000000001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AT430" s="245" t="s">
        <v>143</v>
      </c>
      <c r="AU430" s="245" t="s">
        <v>134</v>
      </c>
      <c r="AV430" s="12" t="s">
        <v>134</v>
      </c>
      <c r="AW430" s="12" t="s">
        <v>31</v>
      </c>
      <c r="AX430" s="12" t="s">
        <v>74</v>
      </c>
      <c r="AY430" s="245" t="s">
        <v>125</v>
      </c>
    </row>
    <row r="431" s="15" customFormat="1">
      <c r="B431" s="282"/>
      <c r="C431" s="283"/>
      <c r="D431" s="237" t="s">
        <v>143</v>
      </c>
      <c r="E431" s="284" t="s">
        <v>1</v>
      </c>
      <c r="F431" s="285" t="s">
        <v>492</v>
      </c>
      <c r="G431" s="283"/>
      <c r="H431" s="286">
        <v>221.23000000000002</v>
      </c>
      <c r="I431" s="287"/>
      <c r="J431" s="283"/>
      <c r="K431" s="283"/>
      <c r="L431" s="288"/>
      <c r="M431" s="289"/>
      <c r="N431" s="290"/>
      <c r="O431" s="290"/>
      <c r="P431" s="290"/>
      <c r="Q431" s="290"/>
      <c r="R431" s="290"/>
      <c r="S431" s="290"/>
      <c r="T431" s="291"/>
      <c r="AT431" s="292" t="s">
        <v>143</v>
      </c>
      <c r="AU431" s="292" t="s">
        <v>134</v>
      </c>
      <c r="AV431" s="15" t="s">
        <v>139</v>
      </c>
      <c r="AW431" s="15" t="s">
        <v>31</v>
      </c>
      <c r="AX431" s="15" t="s">
        <v>74</v>
      </c>
      <c r="AY431" s="292" t="s">
        <v>125</v>
      </c>
    </row>
    <row r="432" s="13" customFormat="1">
      <c r="B432" s="261"/>
      <c r="C432" s="262"/>
      <c r="D432" s="237" t="s">
        <v>143</v>
      </c>
      <c r="E432" s="263" t="s">
        <v>1</v>
      </c>
      <c r="F432" s="264" t="s">
        <v>293</v>
      </c>
      <c r="G432" s="262"/>
      <c r="H432" s="265">
        <v>1339.6900000000003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AT432" s="271" t="s">
        <v>143</v>
      </c>
      <c r="AU432" s="271" t="s">
        <v>134</v>
      </c>
      <c r="AV432" s="13" t="s">
        <v>133</v>
      </c>
      <c r="AW432" s="13" t="s">
        <v>31</v>
      </c>
      <c r="AX432" s="13" t="s">
        <v>8</v>
      </c>
      <c r="AY432" s="271" t="s">
        <v>125</v>
      </c>
    </row>
    <row r="433" s="1" customFormat="1" ht="24" customHeight="1">
      <c r="B433" s="38"/>
      <c r="C433" s="223" t="s">
        <v>173</v>
      </c>
      <c r="D433" s="223" t="s">
        <v>128</v>
      </c>
      <c r="E433" s="224" t="s">
        <v>566</v>
      </c>
      <c r="F433" s="225" t="s">
        <v>567</v>
      </c>
      <c r="G433" s="226" t="s">
        <v>166</v>
      </c>
      <c r="H433" s="227">
        <v>144.5</v>
      </c>
      <c r="I433" s="228"/>
      <c r="J433" s="227">
        <f>ROUND(I433*H433,0)</f>
        <v>0</v>
      </c>
      <c r="K433" s="225" t="s">
        <v>132</v>
      </c>
      <c r="L433" s="43"/>
      <c r="M433" s="229" t="s">
        <v>1</v>
      </c>
      <c r="N433" s="230" t="s">
        <v>40</v>
      </c>
      <c r="O433" s="86"/>
      <c r="P433" s="231">
        <f>O433*H433</f>
        <v>0</v>
      </c>
      <c r="Q433" s="231">
        <v>0.038899999999999997</v>
      </c>
      <c r="R433" s="231">
        <f>Q433*H433</f>
        <v>5.6210499999999994</v>
      </c>
      <c r="S433" s="231">
        <v>0</v>
      </c>
      <c r="T433" s="232">
        <f>S433*H433</f>
        <v>0</v>
      </c>
      <c r="AR433" s="233" t="s">
        <v>133</v>
      </c>
      <c r="AT433" s="233" t="s">
        <v>128</v>
      </c>
      <c r="AU433" s="233" t="s">
        <v>134</v>
      </c>
      <c r="AY433" s="17" t="s">
        <v>125</v>
      </c>
      <c r="BE433" s="234">
        <f>IF(N433="základní",J433,0)</f>
        <v>0</v>
      </c>
      <c r="BF433" s="234">
        <f>IF(N433="snížená",J433,0)</f>
        <v>0</v>
      </c>
      <c r="BG433" s="234">
        <f>IF(N433="zákl. přenesená",J433,0)</f>
        <v>0</v>
      </c>
      <c r="BH433" s="234">
        <f>IF(N433="sníž. přenesená",J433,0)</f>
        <v>0</v>
      </c>
      <c r="BI433" s="234">
        <f>IF(N433="nulová",J433,0)</f>
        <v>0</v>
      </c>
      <c r="BJ433" s="17" t="s">
        <v>134</v>
      </c>
      <c r="BK433" s="234">
        <f>ROUND(I433*H433,0)</f>
        <v>0</v>
      </c>
      <c r="BL433" s="17" t="s">
        <v>133</v>
      </c>
      <c r="BM433" s="233" t="s">
        <v>568</v>
      </c>
    </row>
    <row r="434" s="1" customFormat="1" ht="24" customHeight="1">
      <c r="B434" s="38"/>
      <c r="C434" s="223" t="s">
        <v>569</v>
      </c>
      <c r="D434" s="223" t="s">
        <v>128</v>
      </c>
      <c r="E434" s="224" t="s">
        <v>570</v>
      </c>
      <c r="F434" s="225" t="s">
        <v>571</v>
      </c>
      <c r="G434" s="226" t="s">
        <v>166</v>
      </c>
      <c r="H434" s="227">
        <v>33.200000000000003</v>
      </c>
      <c r="I434" s="228"/>
      <c r="J434" s="227">
        <f>ROUND(I434*H434,0)</f>
        <v>0</v>
      </c>
      <c r="K434" s="225" t="s">
        <v>132</v>
      </c>
      <c r="L434" s="43"/>
      <c r="M434" s="229" t="s">
        <v>1</v>
      </c>
      <c r="N434" s="230" t="s">
        <v>40</v>
      </c>
      <c r="O434" s="86"/>
      <c r="P434" s="231">
        <f>O434*H434</f>
        <v>0</v>
      </c>
      <c r="Q434" s="231">
        <v>0.038899999999999997</v>
      </c>
      <c r="R434" s="231">
        <f>Q434*H434</f>
        <v>1.29148</v>
      </c>
      <c r="S434" s="231">
        <v>0</v>
      </c>
      <c r="T434" s="232">
        <f>S434*H434</f>
        <v>0</v>
      </c>
      <c r="AR434" s="233" t="s">
        <v>133</v>
      </c>
      <c r="AT434" s="233" t="s">
        <v>128</v>
      </c>
      <c r="AU434" s="233" t="s">
        <v>134</v>
      </c>
      <c r="AY434" s="17" t="s">
        <v>125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7" t="s">
        <v>134</v>
      </c>
      <c r="BK434" s="234">
        <f>ROUND(I434*H434,0)</f>
        <v>0</v>
      </c>
      <c r="BL434" s="17" t="s">
        <v>133</v>
      </c>
      <c r="BM434" s="233" t="s">
        <v>572</v>
      </c>
    </row>
    <row r="435" s="12" customFormat="1">
      <c r="B435" s="235"/>
      <c r="C435" s="236"/>
      <c r="D435" s="237" t="s">
        <v>143</v>
      </c>
      <c r="E435" s="246" t="s">
        <v>1</v>
      </c>
      <c r="F435" s="238" t="s">
        <v>573</v>
      </c>
      <c r="G435" s="236"/>
      <c r="H435" s="239">
        <v>20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AT435" s="245" t="s">
        <v>143</v>
      </c>
      <c r="AU435" s="245" t="s">
        <v>134</v>
      </c>
      <c r="AV435" s="12" t="s">
        <v>134</v>
      </c>
      <c r="AW435" s="12" t="s">
        <v>31</v>
      </c>
      <c r="AX435" s="12" t="s">
        <v>74</v>
      </c>
      <c r="AY435" s="245" t="s">
        <v>125</v>
      </c>
    </row>
    <row r="436" s="12" customFormat="1">
      <c r="B436" s="235"/>
      <c r="C436" s="236"/>
      <c r="D436" s="237" t="s">
        <v>143</v>
      </c>
      <c r="E436" s="246" t="s">
        <v>1</v>
      </c>
      <c r="F436" s="238" t="s">
        <v>541</v>
      </c>
      <c r="G436" s="236"/>
      <c r="H436" s="239">
        <v>13.199999999999999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AT436" s="245" t="s">
        <v>143</v>
      </c>
      <c r="AU436" s="245" t="s">
        <v>134</v>
      </c>
      <c r="AV436" s="12" t="s">
        <v>134</v>
      </c>
      <c r="AW436" s="12" t="s">
        <v>31</v>
      </c>
      <c r="AX436" s="12" t="s">
        <v>74</v>
      </c>
      <c r="AY436" s="245" t="s">
        <v>125</v>
      </c>
    </row>
    <row r="437" s="13" customFormat="1">
      <c r="B437" s="261"/>
      <c r="C437" s="262"/>
      <c r="D437" s="237" t="s">
        <v>143</v>
      </c>
      <c r="E437" s="263" t="s">
        <v>1</v>
      </c>
      <c r="F437" s="264" t="s">
        <v>293</v>
      </c>
      <c r="G437" s="262"/>
      <c r="H437" s="265">
        <v>33.200000000000003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AT437" s="271" t="s">
        <v>143</v>
      </c>
      <c r="AU437" s="271" t="s">
        <v>134</v>
      </c>
      <c r="AV437" s="13" t="s">
        <v>133</v>
      </c>
      <c r="AW437" s="13" t="s">
        <v>31</v>
      </c>
      <c r="AX437" s="13" t="s">
        <v>8</v>
      </c>
      <c r="AY437" s="271" t="s">
        <v>125</v>
      </c>
    </row>
    <row r="438" s="1" customFormat="1" ht="24" customHeight="1">
      <c r="B438" s="38"/>
      <c r="C438" s="223" t="s">
        <v>574</v>
      </c>
      <c r="D438" s="223" t="s">
        <v>128</v>
      </c>
      <c r="E438" s="224" t="s">
        <v>575</v>
      </c>
      <c r="F438" s="225" t="s">
        <v>576</v>
      </c>
      <c r="G438" s="226" t="s">
        <v>166</v>
      </c>
      <c r="H438" s="227">
        <v>34.5</v>
      </c>
      <c r="I438" s="228"/>
      <c r="J438" s="227">
        <f>ROUND(I438*H438,0)</f>
        <v>0</v>
      </c>
      <c r="K438" s="225" t="s">
        <v>132</v>
      </c>
      <c r="L438" s="43"/>
      <c r="M438" s="229" t="s">
        <v>1</v>
      </c>
      <c r="N438" s="230" t="s">
        <v>40</v>
      </c>
      <c r="O438" s="86"/>
      <c r="P438" s="231">
        <f>O438*H438</f>
        <v>0</v>
      </c>
      <c r="Q438" s="231">
        <v>0.041529999999999997</v>
      </c>
      <c r="R438" s="231">
        <f>Q438*H438</f>
        <v>1.432785</v>
      </c>
      <c r="S438" s="231">
        <v>0</v>
      </c>
      <c r="T438" s="232">
        <f>S438*H438</f>
        <v>0</v>
      </c>
      <c r="AR438" s="233" t="s">
        <v>133</v>
      </c>
      <c r="AT438" s="233" t="s">
        <v>128</v>
      </c>
      <c r="AU438" s="233" t="s">
        <v>134</v>
      </c>
      <c r="AY438" s="17" t="s">
        <v>125</v>
      </c>
      <c r="BE438" s="234">
        <f>IF(N438="základní",J438,0)</f>
        <v>0</v>
      </c>
      <c r="BF438" s="234">
        <f>IF(N438="snížená",J438,0)</f>
        <v>0</v>
      </c>
      <c r="BG438" s="234">
        <f>IF(N438="zákl. přenesená",J438,0)</f>
        <v>0</v>
      </c>
      <c r="BH438" s="234">
        <f>IF(N438="sníž. přenesená",J438,0)</f>
        <v>0</v>
      </c>
      <c r="BI438" s="234">
        <f>IF(N438="nulová",J438,0)</f>
        <v>0</v>
      </c>
      <c r="BJ438" s="17" t="s">
        <v>134</v>
      </c>
      <c r="BK438" s="234">
        <f>ROUND(I438*H438,0)</f>
        <v>0</v>
      </c>
      <c r="BL438" s="17" t="s">
        <v>133</v>
      </c>
      <c r="BM438" s="233" t="s">
        <v>577</v>
      </c>
    </row>
    <row r="439" s="1" customFormat="1" ht="24" customHeight="1">
      <c r="B439" s="38"/>
      <c r="C439" s="223" t="s">
        <v>578</v>
      </c>
      <c r="D439" s="223" t="s">
        <v>128</v>
      </c>
      <c r="E439" s="224" t="s">
        <v>579</v>
      </c>
      <c r="F439" s="225" t="s">
        <v>580</v>
      </c>
      <c r="G439" s="226" t="s">
        <v>166</v>
      </c>
      <c r="H439" s="227">
        <v>50</v>
      </c>
      <c r="I439" s="228"/>
      <c r="J439" s="227">
        <f>ROUND(I439*H439,0)</f>
        <v>0</v>
      </c>
      <c r="K439" s="225" t="s">
        <v>1</v>
      </c>
      <c r="L439" s="43"/>
      <c r="M439" s="229" t="s">
        <v>1</v>
      </c>
      <c r="N439" s="230" t="s">
        <v>40</v>
      </c>
      <c r="O439" s="86"/>
      <c r="P439" s="231">
        <f>O439*H439</f>
        <v>0</v>
      </c>
      <c r="Q439" s="231">
        <v>0.041500000000000002</v>
      </c>
      <c r="R439" s="231">
        <f>Q439*H439</f>
        <v>2.0750000000000002</v>
      </c>
      <c r="S439" s="231">
        <v>0</v>
      </c>
      <c r="T439" s="232">
        <f>S439*H439</f>
        <v>0</v>
      </c>
      <c r="AR439" s="233" t="s">
        <v>133</v>
      </c>
      <c r="AT439" s="233" t="s">
        <v>128</v>
      </c>
      <c r="AU439" s="233" t="s">
        <v>134</v>
      </c>
      <c r="AY439" s="17" t="s">
        <v>125</v>
      </c>
      <c r="BE439" s="234">
        <f>IF(N439="základní",J439,0)</f>
        <v>0</v>
      </c>
      <c r="BF439" s="234">
        <f>IF(N439="snížená",J439,0)</f>
        <v>0</v>
      </c>
      <c r="BG439" s="234">
        <f>IF(N439="zákl. přenesená",J439,0)</f>
        <v>0</v>
      </c>
      <c r="BH439" s="234">
        <f>IF(N439="sníž. přenesená",J439,0)</f>
        <v>0</v>
      </c>
      <c r="BI439" s="234">
        <f>IF(N439="nulová",J439,0)</f>
        <v>0</v>
      </c>
      <c r="BJ439" s="17" t="s">
        <v>134</v>
      </c>
      <c r="BK439" s="234">
        <f>ROUND(I439*H439,0)</f>
        <v>0</v>
      </c>
      <c r="BL439" s="17" t="s">
        <v>133</v>
      </c>
      <c r="BM439" s="233" t="s">
        <v>581</v>
      </c>
    </row>
    <row r="440" s="12" customFormat="1">
      <c r="B440" s="235"/>
      <c r="C440" s="236"/>
      <c r="D440" s="237" t="s">
        <v>143</v>
      </c>
      <c r="E440" s="246" t="s">
        <v>1</v>
      </c>
      <c r="F440" s="238" t="s">
        <v>582</v>
      </c>
      <c r="G440" s="236"/>
      <c r="H440" s="239">
        <v>50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AT440" s="245" t="s">
        <v>143</v>
      </c>
      <c r="AU440" s="245" t="s">
        <v>134</v>
      </c>
      <c r="AV440" s="12" t="s">
        <v>134</v>
      </c>
      <c r="AW440" s="12" t="s">
        <v>31</v>
      </c>
      <c r="AX440" s="12" t="s">
        <v>8</v>
      </c>
      <c r="AY440" s="245" t="s">
        <v>125</v>
      </c>
    </row>
    <row r="441" s="1" customFormat="1" ht="24" customHeight="1">
      <c r="B441" s="38"/>
      <c r="C441" s="223" t="s">
        <v>583</v>
      </c>
      <c r="D441" s="223" t="s">
        <v>128</v>
      </c>
      <c r="E441" s="224" t="s">
        <v>584</v>
      </c>
      <c r="F441" s="225" t="s">
        <v>585</v>
      </c>
      <c r="G441" s="226" t="s">
        <v>166</v>
      </c>
      <c r="H441" s="227">
        <v>50</v>
      </c>
      <c r="I441" s="228"/>
      <c r="J441" s="227">
        <f>ROUND(I441*H441,0)</f>
        <v>0</v>
      </c>
      <c r="K441" s="225" t="s">
        <v>132</v>
      </c>
      <c r="L441" s="43"/>
      <c r="M441" s="229" t="s">
        <v>1</v>
      </c>
      <c r="N441" s="230" t="s">
        <v>40</v>
      </c>
      <c r="O441" s="86"/>
      <c r="P441" s="231">
        <f>O441*H441</f>
        <v>0</v>
      </c>
      <c r="Q441" s="231">
        <v>0.034500000000000003</v>
      </c>
      <c r="R441" s="231">
        <f>Q441*H441</f>
        <v>1.7250000000000001</v>
      </c>
      <c r="S441" s="231">
        <v>0</v>
      </c>
      <c r="T441" s="232">
        <f>S441*H441</f>
        <v>0</v>
      </c>
      <c r="AR441" s="233" t="s">
        <v>133</v>
      </c>
      <c r="AT441" s="233" t="s">
        <v>128</v>
      </c>
      <c r="AU441" s="233" t="s">
        <v>134</v>
      </c>
      <c r="AY441" s="17" t="s">
        <v>125</v>
      </c>
      <c r="BE441" s="234">
        <f>IF(N441="základní",J441,0)</f>
        <v>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7" t="s">
        <v>134</v>
      </c>
      <c r="BK441" s="234">
        <f>ROUND(I441*H441,0)</f>
        <v>0</v>
      </c>
      <c r="BL441" s="17" t="s">
        <v>133</v>
      </c>
      <c r="BM441" s="233" t="s">
        <v>586</v>
      </c>
    </row>
    <row r="442" s="12" customFormat="1">
      <c r="B442" s="235"/>
      <c r="C442" s="236"/>
      <c r="D442" s="237" t="s">
        <v>143</v>
      </c>
      <c r="E442" s="246" t="s">
        <v>1</v>
      </c>
      <c r="F442" s="238" t="s">
        <v>582</v>
      </c>
      <c r="G442" s="236"/>
      <c r="H442" s="239">
        <v>50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AT442" s="245" t="s">
        <v>143</v>
      </c>
      <c r="AU442" s="245" t="s">
        <v>134</v>
      </c>
      <c r="AV442" s="12" t="s">
        <v>134</v>
      </c>
      <c r="AW442" s="12" t="s">
        <v>31</v>
      </c>
      <c r="AX442" s="12" t="s">
        <v>8</v>
      </c>
      <c r="AY442" s="245" t="s">
        <v>125</v>
      </c>
    </row>
    <row r="443" s="1" customFormat="1" ht="24" customHeight="1">
      <c r="B443" s="38"/>
      <c r="C443" s="223" t="s">
        <v>587</v>
      </c>
      <c r="D443" s="223" t="s">
        <v>128</v>
      </c>
      <c r="E443" s="224" t="s">
        <v>588</v>
      </c>
      <c r="F443" s="225" t="s">
        <v>589</v>
      </c>
      <c r="G443" s="226" t="s">
        <v>160</v>
      </c>
      <c r="H443" s="227">
        <v>1.54</v>
      </c>
      <c r="I443" s="228"/>
      <c r="J443" s="227">
        <f>ROUND(I443*H443,0)</f>
        <v>0</v>
      </c>
      <c r="K443" s="225" t="s">
        <v>132</v>
      </c>
      <c r="L443" s="43"/>
      <c r="M443" s="229" t="s">
        <v>1</v>
      </c>
      <c r="N443" s="230" t="s">
        <v>40</v>
      </c>
      <c r="O443" s="86"/>
      <c r="P443" s="231">
        <f>O443*H443</f>
        <v>0</v>
      </c>
      <c r="Q443" s="231">
        <v>2.45329</v>
      </c>
      <c r="R443" s="231">
        <f>Q443*H443</f>
        <v>3.7780665999999998</v>
      </c>
      <c r="S443" s="231">
        <v>0</v>
      </c>
      <c r="T443" s="232">
        <f>S443*H443</f>
        <v>0</v>
      </c>
      <c r="AR443" s="233" t="s">
        <v>133</v>
      </c>
      <c r="AT443" s="233" t="s">
        <v>128</v>
      </c>
      <c r="AU443" s="233" t="s">
        <v>134</v>
      </c>
      <c r="AY443" s="17" t="s">
        <v>125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7" t="s">
        <v>134</v>
      </c>
      <c r="BK443" s="234">
        <f>ROUND(I443*H443,0)</f>
        <v>0</v>
      </c>
      <c r="BL443" s="17" t="s">
        <v>133</v>
      </c>
      <c r="BM443" s="233" t="s">
        <v>590</v>
      </c>
    </row>
    <row r="444" s="12" customFormat="1">
      <c r="B444" s="235"/>
      <c r="C444" s="236"/>
      <c r="D444" s="237" t="s">
        <v>143</v>
      </c>
      <c r="E444" s="246" t="s">
        <v>1</v>
      </c>
      <c r="F444" s="238" t="s">
        <v>591</v>
      </c>
      <c r="G444" s="236"/>
      <c r="H444" s="239">
        <v>1.54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AT444" s="245" t="s">
        <v>143</v>
      </c>
      <c r="AU444" s="245" t="s">
        <v>134</v>
      </c>
      <c r="AV444" s="12" t="s">
        <v>134</v>
      </c>
      <c r="AW444" s="12" t="s">
        <v>31</v>
      </c>
      <c r="AX444" s="12" t="s">
        <v>8</v>
      </c>
      <c r="AY444" s="245" t="s">
        <v>125</v>
      </c>
    </row>
    <row r="445" s="1" customFormat="1" ht="24" customHeight="1">
      <c r="B445" s="38"/>
      <c r="C445" s="223" t="s">
        <v>592</v>
      </c>
      <c r="D445" s="223" t="s">
        <v>128</v>
      </c>
      <c r="E445" s="224" t="s">
        <v>593</v>
      </c>
      <c r="F445" s="225" t="s">
        <v>594</v>
      </c>
      <c r="G445" s="226" t="s">
        <v>160</v>
      </c>
      <c r="H445" s="227">
        <v>1.54</v>
      </c>
      <c r="I445" s="228"/>
      <c r="J445" s="227">
        <f>ROUND(I445*H445,0)</f>
        <v>0</v>
      </c>
      <c r="K445" s="225" t="s">
        <v>132</v>
      </c>
      <c r="L445" s="43"/>
      <c r="M445" s="229" t="s">
        <v>1</v>
      </c>
      <c r="N445" s="230" t="s">
        <v>40</v>
      </c>
      <c r="O445" s="86"/>
      <c r="P445" s="231">
        <f>O445*H445</f>
        <v>0</v>
      </c>
      <c r="Q445" s="231">
        <v>0</v>
      </c>
      <c r="R445" s="231">
        <f>Q445*H445</f>
        <v>0</v>
      </c>
      <c r="S445" s="231">
        <v>0</v>
      </c>
      <c r="T445" s="232">
        <f>S445*H445</f>
        <v>0</v>
      </c>
      <c r="AR445" s="233" t="s">
        <v>133</v>
      </c>
      <c r="AT445" s="233" t="s">
        <v>128</v>
      </c>
      <c r="AU445" s="233" t="s">
        <v>134</v>
      </c>
      <c r="AY445" s="17" t="s">
        <v>125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7" t="s">
        <v>134</v>
      </c>
      <c r="BK445" s="234">
        <f>ROUND(I445*H445,0)</f>
        <v>0</v>
      </c>
      <c r="BL445" s="17" t="s">
        <v>133</v>
      </c>
      <c r="BM445" s="233" t="s">
        <v>595</v>
      </c>
    </row>
    <row r="446" s="12" customFormat="1">
      <c r="B446" s="235"/>
      <c r="C446" s="236"/>
      <c r="D446" s="237" t="s">
        <v>143</v>
      </c>
      <c r="E446" s="246" t="s">
        <v>1</v>
      </c>
      <c r="F446" s="238" t="s">
        <v>591</v>
      </c>
      <c r="G446" s="236"/>
      <c r="H446" s="239">
        <v>1.54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AT446" s="245" t="s">
        <v>143</v>
      </c>
      <c r="AU446" s="245" t="s">
        <v>134</v>
      </c>
      <c r="AV446" s="12" t="s">
        <v>134</v>
      </c>
      <c r="AW446" s="12" t="s">
        <v>31</v>
      </c>
      <c r="AX446" s="12" t="s">
        <v>8</v>
      </c>
      <c r="AY446" s="245" t="s">
        <v>125</v>
      </c>
    </row>
    <row r="447" s="1" customFormat="1" ht="36" customHeight="1">
      <c r="B447" s="38"/>
      <c r="C447" s="223" t="s">
        <v>596</v>
      </c>
      <c r="D447" s="223" t="s">
        <v>128</v>
      </c>
      <c r="E447" s="224" t="s">
        <v>597</v>
      </c>
      <c r="F447" s="225" t="s">
        <v>598</v>
      </c>
      <c r="G447" s="226" t="s">
        <v>166</v>
      </c>
      <c r="H447" s="227">
        <v>0.38</v>
      </c>
      <c r="I447" s="228"/>
      <c r="J447" s="227">
        <f>ROUND(I447*H447,0)</f>
        <v>0</v>
      </c>
      <c r="K447" s="225" t="s">
        <v>1</v>
      </c>
      <c r="L447" s="43"/>
      <c r="M447" s="229" t="s">
        <v>1</v>
      </c>
      <c r="N447" s="230" t="s">
        <v>40</v>
      </c>
      <c r="O447" s="86"/>
      <c r="P447" s="231">
        <f>O447*H447</f>
        <v>0</v>
      </c>
      <c r="Q447" s="231">
        <v>1.3999999999999999</v>
      </c>
      <c r="R447" s="231">
        <f>Q447*H447</f>
        <v>0.53199999999999992</v>
      </c>
      <c r="S447" s="231">
        <v>0</v>
      </c>
      <c r="T447" s="232">
        <f>S447*H447</f>
        <v>0</v>
      </c>
      <c r="AR447" s="233" t="s">
        <v>133</v>
      </c>
      <c r="AT447" s="233" t="s">
        <v>128</v>
      </c>
      <c r="AU447" s="233" t="s">
        <v>134</v>
      </c>
      <c r="AY447" s="17" t="s">
        <v>125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7" t="s">
        <v>134</v>
      </c>
      <c r="BK447" s="234">
        <f>ROUND(I447*H447,0)</f>
        <v>0</v>
      </c>
      <c r="BL447" s="17" t="s">
        <v>133</v>
      </c>
      <c r="BM447" s="233" t="s">
        <v>599</v>
      </c>
    </row>
    <row r="448" s="12" customFormat="1">
      <c r="B448" s="235"/>
      <c r="C448" s="236"/>
      <c r="D448" s="237" t="s">
        <v>143</v>
      </c>
      <c r="E448" s="246" t="s">
        <v>1</v>
      </c>
      <c r="F448" s="238" t="s">
        <v>600</v>
      </c>
      <c r="G448" s="236"/>
      <c r="H448" s="239">
        <v>0.38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AT448" s="245" t="s">
        <v>143</v>
      </c>
      <c r="AU448" s="245" t="s">
        <v>134</v>
      </c>
      <c r="AV448" s="12" t="s">
        <v>134</v>
      </c>
      <c r="AW448" s="12" t="s">
        <v>31</v>
      </c>
      <c r="AX448" s="12" t="s">
        <v>8</v>
      </c>
      <c r="AY448" s="245" t="s">
        <v>125</v>
      </c>
    </row>
    <row r="449" s="1" customFormat="1" ht="16.5" customHeight="1">
      <c r="B449" s="38"/>
      <c r="C449" s="223" t="s">
        <v>601</v>
      </c>
      <c r="D449" s="223" t="s">
        <v>128</v>
      </c>
      <c r="E449" s="224" t="s">
        <v>602</v>
      </c>
      <c r="F449" s="225" t="s">
        <v>603</v>
      </c>
      <c r="G449" s="226" t="s">
        <v>131</v>
      </c>
      <c r="H449" s="227">
        <v>0.089999999999999997</v>
      </c>
      <c r="I449" s="228"/>
      <c r="J449" s="227">
        <f>ROUND(I449*H449,0)</f>
        <v>0</v>
      </c>
      <c r="K449" s="225" t="s">
        <v>132</v>
      </c>
      <c r="L449" s="43"/>
      <c r="M449" s="229" t="s">
        <v>1</v>
      </c>
      <c r="N449" s="230" t="s">
        <v>40</v>
      </c>
      <c r="O449" s="86"/>
      <c r="P449" s="231">
        <f>O449*H449</f>
        <v>0</v>
      </c>
      <c r="Q449" s="231">
        <v>1.06277</v>
      </c>
      <c r="R449" s="231">
        <f>Q449*H449</f>
        <v>0.095649299999999993</v>
      </c>
      <c r="S449" s="231">
        <v>0</v>
      </c>
      <c r="T449" s="232">
        <f>S449*H449</f>
        <v>0</v>
      </c>
      <c r="AR449" s="233" t="s">
        <v>133</v>
      </c>
      <c r="AT449" s="233" t="s">
        <v>128</v>
      </c>
      <c r="AU449" s="233" t="s">
        <v>134</v>
      </c>
      <c r="AY449" s="17" t="s">
        <v>125</v>
      </c>
      <c r="BE449" s="234">
        <f>IF(N449="základní",J449,0)</f>
        <v>0</v>
      </c>
      <c r="BF449" s="234">
        <f>IF(N449="snížená",J449,0)</f>
        <v>0</v>
      </c>
      <c r="BG449" s="234">
        <f>IF(N449="zákl. přenesená",J449,0)</f>
        <v>0</v>
      </c>
      <c r="BH449" s="234">
        <f>IF(N449="sníž. přenesená",J449,0)</f>
        <v>0</v>
      </c>
      <c r="BI449" s="234">
        <f>IF(N449="nulová",J449,0)</f>
        <v>0</v>
      </c>
      <c r="BJ449" s="17" t="s">
        <v>134</v>
      </c>
      <c r="BK449" s="234">
        <f>ROUND(I449*H449,0)</f>
        <v>0</v>
      </c>
      <c r="BL449" s="17" t="s">
        <v>133</v>
      </c>
      <c r="BM449" s="233" t="s">
        <v>604</v>
      </c>
    </row>
    <row r="450" s="12" customFormat="1">
      <c r="B450" s="235"/>
      <c r="C450" s="236"/>
      <c r="D450" s="237" t="s">
        <v>143</v>
      </c>
      <c r="E450" s="246" t="s">
        <v>1</v>
      </c>
      <c r="F450" s="238" t="s">
        <v>605</v>
      </c>
      <c r="G450" s="236"/>
      <c r="H450" s="239">
        <v>0.089999999999999997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AT450" s="245" t="s">
        <v>143</v>
      </c>
      <c r="AU450" s="245" t="s">
        <v>134</v>
      </c>
      <c r="AV450" s="12" t="s">
        <v>134</v>
      </c>
      <c r="AW450" s="12" t="s">
        <v>31</v>
      </c>
      <c r="AX450" s="12" t="s">
        <v>8</v>
      </c>
      <c r="AY450" s="245" t="s">
        <v>125</v>
      </c>
    </row>
    <row r="451" s="1" customFormat="1" ht="16.5" customHeight="1">
      <c r="B451" s="38"/>
      <c r="C451" s="223" t="s">
        <v>606</v>
      </c>
      <c r="D451" s="223" t="s">
        <v>128</v>
      </c>
      <c r="E451" s="224" t="s">
        <v>607</v>
      </c>
      <c r="F451" s="225" t="s">
        <v>608</v>
      </c>
      <c r="G451" s="226" t="s">
        <v>166</v>
      </c>
      <c r="H451" s="227">
        <v>157.63999999999999</v>
      </c>
      <c r="I451" s="228"/>
      <c r="J451" s="227">
        <f>ROUND(I451*H451,0)</f>
        <v>0</v>
      </c>
      <c r="K451" s="225" t="s">
        <v>1</v>
      </c>
      <c r="L451" s="43"/>
      <c r="M451" s="229" t="s">
        <v>1</v>
      </c>
      <c r="N451" s="230" t="s">
        <v>40</v>
      </c>
      <c r="O451" s="86"/>
      <c r="P451" s="231">
        <f>O451*H451</f>
        <v>0</v>
      </c>
      <c r="Q451" s="231">
        <v>9.0000000000000006E-05</v>
      </c>
      <c r="R451" s="231">
        <f>Q451*H451</f>
        <v>0.0141876</v>
      </c>
      <c r="S451" s="231">
        <v>0</v>
      </c>
      <c r="T451" s="232">
        <f>S451*H451</f>
        <v>0</v>
      </c>
      <c r="AR451" s="233" t="s">
        <v>133</v>
      </c>
      <c r="AT451" s="233" t="s">
        <v>128</v>
      </c>
      <c r="AU451" s="233" t="s">
        <v>134</v>
      </c>
      <c r="AY451" s="17" t="s">
        <v>125</v>
      </c>
      <c r="BE451" s="234">
        <f>IF(N451="základní",J451,0)</f>
        <v>0</v>
      </c>
      <c r="BF451" s="234">
        <f>IF(N451="snížená",J451,0)</f>
        <v>0</v>
      </c>
      <c r="BG451" s="234">
        <f>IF(N451="zákl. přenesená",J451,0)</f>
        <v>0</v>
      </c>
      <c r="BH451" s="234">
        <f>IF(N451="sníž. přenesená",J451,0)</f>
        <v>0</v>
      </c>
      <c r="BI451" s="234">
        <f>IF(N451="nulová",J451,0)</f>
        <v>0</v>
      </c>
      <c r="BJ451" s="17" t="s">
        <v>134</v>
      </c>
      <c r="BK451" s="234">
        <f>ROUND(I451*H451,0)</f>
        <v>0</v>
      </c>
      <c r="BL451" s="17" t="s">
        <v>133</v>
      </c>
      <c r="BM451" s="233" t="s">
        <v>609</v>
      </c>
    </row>
    <row r="452" s="12" customFormat="1">
      <c r="B452" s="235"/>
      <c r="C452" s="236"/>
      <c r="D452" s="237" t="s">
        <v>143</v>
      </c>
      <c r="E452" s="246" t="s">
        <v>1</v>
      </c>
      <c r="F452" s="238" t="s">
        <v>610</v>
      </c>
      <c r="G452" s="236"/>
      <c r="H452" s="239">
        <v>98.290000000000006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AT452" s="245" t="s">
        <v>143</v>
      </c>
      <c r="AU452" s="245" t="s">
        <v>134</v>
      </c>
      <c r="AV452" s="12" t="s">
        <v>134</v>
      </c>
      <c r="AW452" s="12" t="s">
        <v>31</v>
      </c>
      <c r="AX452" s="12" t="s">
        <v>74</v>
      </c>
      <c r="AY452" s="245" t="s">
        <v>125</v>
      </c>
    </row>
    <row r="453" s="12" customFormat="1">
      <c r="B453" s="235"/>
      <c r="C453" s="236"/>
      <c r="D453" s="237" t="s">
        <v>143</v>
      </c>
      <c r="E453" s="246" t="s">
        <v>1</v>
      </c>
      <c r="F453" s="238" t="s">
        <v>611</v>
      </c>
      <c r="G453" s="236"/>
      <c r="H453" s="239">
        <v>21.620000000000001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AT453" s="245" t="s">
        <v>143</v>
      </c>
      <c r="AU453" s="245" t="s">
        <v>134</v>
      </c>
      <c r="AV453" s="12" t="s">
        <v>134</v>
      </c>
      <c r="AW453" s="12" t="s">
        <v>31</v>
      </c>
      <c r="AX453" s="12" t="s">
        <v>74</v>
      </c>
      <c r="AY453" s="245" t="s">
        <v>125</v>
      </c>
    </row>
    <row r="454" s="12" customFormat="1">
      <c r="B454" s="235"/>
      <c r="C454" s="236"/>
      <c r="D454" s="237" t="s">
        <v>143</v>
      </c>
      <c r="E454" s="246" t="s">
        <v>1</v>
      </c>
      <c r="F454" s="238" t="s">
        <v>612</v>
      </c>
      <c r="G454" s="236"/>
      <c r="H454" s="239">
        <v>18.870000000000001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AT454" s="245" t="s">
        <v>143</v>
      </c>
      <c r="AU454" s="245" t="s">
        <v>134</v>
      </c>
      <c r="AV454" s="12" t="s">
        <v>134</v>
      </c>
      <c r="AW454" s="12" t="s">
        <v>31</v>
      </c>
      <c r="AX454" s="12" t="s">
        <v>74</v>
      </c>
      <c r="AY454" s="245" t="s">
        <v>125</v>
      </c>
    </row>
    <row r="455" s="12" customFormat="1">
      <c r="B455" s="235"/>
      <c r="C455" s="236"/>
      <c r="D455" s="237" t="s">
        <v>143</v>
      </c>
      <c r="E455" s="246" t="s">
        <v>1</v>
      </c>
      <c r="F455" s="238" t="s">
        <v>613</v>
      </c>
      <c r="G455" s="236"/>
      <c r="H455" s="239">
        <v>18.859999999999999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AT455" s="245" t="s">
        <v>143</v>
      </c>
      <c r="AU455" s="245" t="s">
        <v>134</v>
      </c>
      <c r="AV455" s="12" t="s">
        <v>134</v>
      </c>
      <c r="AW455" s="12" t="s">
        <v>31</v>
      </c>
      <c r="AX455" s="12" t="s">
        <v>74</v>
      </c>
      <c r="AY455" s="245" t="s">
        <v>125</v>
      </c>
    </row>
    <row r="456" s="13" customFormat="1">
      <c r="B456" s="261"/>
      <c r="C456" s="262"/>
      <c r="D456" s="237" t="s">
        <v>143</v>
      </c>
      <c r="E456" s="263" t="s">
        <v>1</v>
      </c>
      <c r="F456" s="264" t="s">
        <v>293</v>
      </c>
      <c r="G456" s="262"/>
      <c r="H456" s="265">
        <v>157.63999999999999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AT456" s="271" t="s">
        <v>143</v>
      </c>
      <c r="AU456" s="271" t="s">
        <v>134</v>
      </c>
      <c r="AV456" s="13" t="s">
        <v>133</v>
      </c>
      <c r="AW456" s="13" t="s">
        <v>31</v>
      </c>
      <c r="AX456" s="13" t="s">
        <v>8</v>
      </c>
      <c r="AY456" s="271" t="s">
        <v>125</v>
      </c>
    </row>
    <row r="457" s="11" customFormat="1" ht="22.8" customHeight="1">
      <c r="B457" s="207"/>
      <c r="C457" s="208"/>
      <c r="D457" s="209" t="s">
        <v>73</v>
      </c>
      <c r="E457" s="221" t="s">
        <v>176</v>
      </c>
      <c r="F457" s="221" t="s">
        <v>614</v>
      </c>
      <c r="G457" s="208"/>
      <c r="H457" s="208"/>
      <c r="I457" s="211"/>
      <c r="J457" s="222">
        <f>BK457</f>
        <v>0</v>
      </c>
      <c r="K457" s="208"/>
      <c r="L457" s="213"/>
      <c r="M457" s="214"/>
      <c r="N457" s="215"/>
      <c r="O457" s="215"/>
      <c r="P457" s="216">
        <f>SUM(P458:P540)</f>
        <v>0</v>
      </c>
      <c r="Q457" s="215"/>
      <c r="R457" s="216">
        <f>SUM(R458:R540)</f>
        <v>1.0089715199999998</v>
      </c>
      <c r="S457" s="215"/>
      <c r="T457" s="217">
        <f>SUM(T458:T540)</f>
        <v>139.77616999999998</v>
      </c>
      <c r="AR457" s="218" t="s">
        <v>8</v>
      </c>
      <c r="AT457" s="219" t="s">
        <v>73</v>
      </c>
      <c r="AU457" s="219" t="s">
        <v>8</v>
      </c>
      <c r="AY457" s="218" t="s">
        <v>125</v>
      </c>
      <c r="BK457" s="220">
        <f>SUM(BK458:BK540)</f>
        <v>0</v>
      </c>
    </row>
    <row r="458" s="1" customFormat="1" ht="24" customHeight="1">
      <c r="B458" s="38"/>
      <c r="C458" s="223" t="s">
        <v>615</v>
      </c>
      <c r="D458" s="223" t="s">
        <v>128</v>
      </c>
      <c r="E458" s="224" t="s">
        <v>616</v>
      </c>
      <c r="F458" s="225" t="s">
        <v>617</v>
      </c>
      <c r="G458" s="226" t="s">
        <v>166</v>
      </c>
      <c r="H458" s="227">
        <v>534.55999999999995</v>
      </c>
      <c r="I458" s="228"/>
      <c r="J458" s="227">
        <f>ROUND(I458*H458,0)</f>
        <v>0</v>
      </c>
      <c r="K458" s="225" t="s">
        <v>132</v>
      </c>
      <c r="L458" s="43"/>
      <c r="M458" s="229" t="s">
        <v>1</v>
      </c>
      <c r="N458" s="230" t="s">
        <v>40</v>
      </c>
      <c r="O458" s="86"/>
      <c r="P458" s="231">
        <f>O458*H458</f>
        <v>0</v>
      </c>
      <c r="Q458" s="231">
        <v>0.00012999999999999999</v>
      </c>
      <c r="R458" s="231">
        <f>Q458*H458</f>
        <v>0.069492799999999993</v>
      </c>
      <c r="S458" s="231">
        <v>0</v>
      </c>
      <c r="T458" s="232">
        <f>S458*H458</f>
        <v>0</v>
      </c>
      <c r="AR458" s="233" t="s">
        <v>133</v>
      </c>
      <c r="AT458" s="233" t="s">
        <v>128</v>
      </c>
      <c r="AU458" s="233" t="s">
        <v>134</v>
      </c>
      <c r="AY458" s="17" t="s">
        <v>125</v>
      </c>
      <c r="BE458" s="234">
        <f>IF(N458="základní",J458,0)</f>
        <v>0</v>
      </c>
      <c r="BF458" s="234">
        <f>IF(N458="snížená",J458,0)</f>
        <v>0</v>
      </c>
      <c r="BG458" s="234">
        <f>IF(N458="zákl. přenesená",J458,0)</f>
        <v>0</v>
      </c>
      <c r="BH458" s="234">
        <f>IF(N458="sníž. přenesená",J458,0)</f>
        <v>0</v>
      </c>
      <c r="BI458" s="234">
        <f>IF(N458="nulová",J458,0)</f>
        <v>0</v>
      </c>
      <c r="BJ458" s="17" t="s">
        <v>134</v>
      </c>
      <c r="BK458" s="234">
        <f>ROUND(I458*H458,0)</f>
        <v>0</v>
      </c>
      <c r="BL458" s="17" t="s">
        <v>133</v>
      </c>
      <c r="BM458" s="233" t="s">
        <v>618</v>
      </c>
    </row>
    <row r="459" s="12" customFormat="1">
      <c r="B459" s="235"/>
      <c r="C459" s="236"/>
      <c r="D459" s="237" t="s">
        <v>143</v>
      </c>
      <c r="E459" s="246" t="s">
        <v>1</v>
      </c>
      <c r="F459" s="238" t="s">
        <v>619</v>
      </c>
      <c r="G459" s="236"/>
      <c r="H459" s="239">
        <v>534.55999999999995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AT459" s="245" t="s">
        <v>143</v>
      </c>
      <c r="AU459" s="245" t="s">
        <v>134</v>
      </c>
      <c r="AV459" s="12" t="s">
        <v>134</v>
      </c>
      <c r="AW459" s="12" t="s">
        <v>31</v>
      </c>
      <c r="AX459" s="12" t="s">
        <v>8</v>
      </c>
      <c r="AY459" s="245" t="s">
        <v>125</v>
      </c>
    </row>
    <row r="460" s="1" customFormat="1" ht="24" customHeight="1">
      <c r="B460" s="38"/>
      <c r="C460" s="223" t="s">
        <v>620</v>
      </c>
      <c r="D460" s="223" t="s">
        <v>128</v>
      </c>
      <c r="E460" s="224" t="s">
        <v>621</v>
      </c>
      <c r="F460" s="225" t="s">
        <v>622</v>
      </c>
      <c r="G460" s="226" t="s">
        <v>166</v>
      </c>
      <c r="H460" s="227">
        <v>534.55999999999995</v>
      </c>
      <c r="I460" s="228"/>
      <c r="J460" s="227">
        <f>ROUND(I460*H460,0)</f>
        <v>0</v>
      </c>
      <c r="K460" s="225" t="s">
        <v>1</v>
      </c>
      <c r="L460" s="43"/>
      <c r="M460" s="229" t="s">
        <v>1</v>
      </c>
      <c r="N460" s="230" t="s">
        <v>40</v>
      </c>
      <c r="O460" s="86"/>
      <c r="P460" s="231">
        <f>O460*H460</f>
        <v>0</v>
      </c>
      <c r="Q460" s="231">
        <v>3.9499999999999998E-05</v>
      </c>
      <c r="R460" s="231">
        <f>Q460*H460</f>
        <v>0.021115119999999998</v>
      </c>
      <c r="S460" s="231">
        <v>0</v>
      </c>
      <c r="T460" s="232">
        <f>S460*H460</f>
        <v>0</v>
      </c>
      <c r="AR460" s="233" t="s">
        <v>133</v>
      </c>
      <c r="AT460" s="233" t="s">
        <v>128</v>
      </c>
      <c r="AU460" s="233" t="s">
        <v>134</v>
      </c>
      <c r="AY460" s="17" t="s">
        <v>125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7" t="s">
        <v>134</v>
      </c>
      <c r="BK460" s="234">
        <f>ROUND(I460*H460,0)</f>
        <v>0</v>
      </c>
      <c r="BL460" s="17" t="s">
        <v>133</v>
      </c>
      <c r="BM460" s="233" t="s">
        <v>623</v>
      </c>
    </row>
    <row r="461" s="12" customFormat="1">
      <c r="B461" s="235"/>
      <c r="C461" s="236"/>
      <c r="D461" s="237" t="s">
        <v>143</v>
      </c>
      <c r="E461" s="246" t="s">
        <v>1</v>
      </c>
      <c r="F461" s="238" t="s">
        <v>619</v>
      </c>
      <c r="G461" s="236"/>
      <c r="H461" s="239">
        <v>534.55999999999995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AT461" s="245" t="s">
        <v>143</v>
      </c>
      <c r="AU461" s="245" t="s">
        <v>134</v>
      </c>
      <c r="AV461" s="12" t="s">
        <v>134</v>
      </c>
      <c r="AW461" s="12" t="s">
        <v>31</v>
      </c>
      <c r="AX461" s="12" t="s">
        <v>8</v>
      </c>
      <c r="AY461" s="245" t="s">
        <v>125</v>
      </c>
    </row>
    <row r="462" s="1" customFormat="1" ht="24" customHeight="1">
      <c r="B462" s="38"/>
      <c r="C462" s="223" t="s">
        <v>624</v>
      </c>
      <c r="D462" s="223" t="s">
        <v>128</v>
      </c>
      <c r="E462" s="224" t="s">
        <v>313</v>
      </c>
      <c r="F462" s="225" t="s">
        <v>314</v>
      </c>
      <c r="G462" s="226" t="s">
        <v>166</v>
      </c>
      <c r="H462" s="227">
        <v>534.55999999999995</v>
      </c>
      <c r="I462" s="228"/>
      <c r="J462" s="227">
        <f>ROUND(I462*H462,0)</f>
        <v>0</v>
      </c>
      <c r="K462" s="225" t="s">
        <v>1</v>
      </c>
      <c r="L462" s="43"/>
      <c r="M462" s="229" t="s">
        <v>1</v>
      </c>
      <c r="N462" s="230" t="s">
        <v>40</v>
      </c>
      <c r="O462" s="86"/>
      <c r="P462" s="231">
        <f>O462*H462</f>
        <v>0</v>
      </c>
      <c r="Q462" s="231">
        <v>6.0000000000000002E-05</v>
      </c>
      <c r="R462" s="231">
        <f>Q462*H462</f>
        <v>0.032073600000000001</v>
      </c>
      <c r="S462" s="231">
        <v>0</v>
      </c>
      <c r="T462" s="232">
        <f>S462*H462</f>
        <v>0</v>
      </c>
      <c r="AR462" s="233" t="s">
        <v>133</v>
      </c>
      <c r="AT462" s="233" t="s">
        <v>128</v>
      </c>
      <c r="AU462" s="233" t="s">
        <v>134</v>
      </c>
      <c r="AY462" s="17" t="s">
        <v>125</v>
      </c>
      <c r="BE462" s="234">
        <f>IF(N462="základní",J462,0)</f>
        <v>0</v>
      </c>
      <c r="BF462" s="234">
        <f>IF(N462="snížená",J462,0)</f>
        <v>0</v>
      </c>
      <c r="BG462" s="234">
        <f>IF(N462="zákl. přenesená",J462,0)</f>
        <v>0</v>
      </c>
      <c r="BH462" s="234">
        <f>IF(N462="sníž. přenesená",J462,0)</f>
        <v>0</v>
      </c>
      <c r="BI462" s="234">
        <f>IF(N462="nulová",J462,0)</f>
        <v>0</v>
      </c>
      <c r="BJ462" s="17" t="s">
        <v>134</v>
      </c>
      <c r="BK462" s="234">
        <f>ROUND(I462*H462,0)</f>
        <v>0</v>
      </c>
      <c r="BL462" s="17" t="s">
        <v>133</v>
      </c>
      <c r="BM462" s="233" t="s">
        <v>625</v>
      </c>
    </row>
    <row r="463" s="12" customFormat="1">
      <c r="B463" s="235"/>
      <c r="C463" s="236"/>
      <c r="D463" s="237" t="s">
        <v>143</v>
      </c>
      <c r="E463" s="246" t="s">
        <v>1</v>
      </c>
      <c r="F463" s="238" t="s">
        <v>619</v>
      </c>
      <c r="G463" s="236"/>
      <c r="H463" s="239">
        <v>534.55999999999995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AT463" s="245" t="s">
        <v>143</v>
      </c>
      <c r="AU463" s="245" t="s">
        <v>134</v>
      </c>
      <c r="AV463" s="12" t="s">
        <v>134</v>
      </c>
      <c r="AW463" s="12" t="s">
        <v>31</v>
      </c>
      <c r="AX463" s="12" t="s">
        <v>8</v>
      </c>
      <c r="AY463" s="245" t="s">
        <v>125</v>
      </c>
    </row>
    <row r="464" s="1" customFormat="1" ht="24" customHeight="1">
      <c r="B464" s="38"/>
      <c r="C464" s="223" t="s">
        <v>626</v>
      </c>
      <c r="D464" s="223" t="s">
        <v>128</v>
      </c>
      <c r="E464" s="224" t="s">
        <v>627</v>
      </c>
      <c r="F464" s="225" t="s">
        <v>628</v>
      </c>
      <c r="G464" s="226" t="s">
        <v>629</v>
      </c>
      <c r="H464" s="227">
        <v>8</v>
      </c>
      <c r="I464" s="228"/>
      <c r="J464" s="227">
        <f>ROUND(I464*H464,0)</f>
        <v>0</v>
      </c>
      <c r="K464" s="225" t="s">
        <v>132</v>
      </c>
      <c r="L464" s="43"/>
      <c r="M464" s="229" t="s">
        <v>1</v>
      </c>
      <c r="N464" s="230" t="s">
        <v>40</v>
      </c>
      <c r="O464" s="86"/>
      <c r="P464" s="231">
        <f>O464*H464</f>
        <v>0</v>
      </c>
      <c r="Q464" s="231">
        <v>0.073539999999999994</v>
      </c>
      <c r="R464" s="231">
        <f>Q464*H464</f>
        <v>0.58831999999999995</v>
      </c>
      <c r="S464" s="231">
        <v>0.056000000000000001</v>
      </c>
      <c r="T464" s="232">
        <f>S464*H464</f>
        <v>0.44800000000000001</v>
      </c>
      <c r="AR464" s="233" t="s">
        <v>133</v>
      </c>
      <c r="AT464" s="233" t="s">
        <v>128</v>
      </c>
      <c r="AU464" s="233" t="s">
        <v>134</v>
      </c>
      <c r="AY464" s="17" t="s">
        <v>125</v>
      </c>
      <c r="BE464" s="234">
        <f>IF(N464="základní",J464,0)</f>
        <v>0</v>
      </c>
      <c r="BF464" s="234">
        <f>IF(N464="snížená",J464,0)</f>
        <v>0</v>
      </c>
      <c r="BG464" s="234">
        <f>IF(N464="zákl. přenesená",J464,0)</f>
        <v>0</v>
      </c>
      <c r="BH464" s="234">
        <f>IF(N464="sníž. přenesená",J464,0)</f>
        <v>0</v>
      </c>
      <c r="BI464" s="234">
        <f>IF(N464="nulová",J464,0)</f>
        <v>0</v>
      </c>
      <c r="BJ464" s="17" t="s">
        <v>134</v>
      </c>
      <c r="BK464" s="234">
        <f>ROUND(I464*H464,0)</f>
        <v>0</v>
      </c>
      <c r="BL464" s="17" t="s">
        <v>133</v>
      </c>
      <c r="BM464" s="233" t="s">
        <v>630</v>
      </c>
    </row>
    <row r="465" s="1" customFormat="1" ht="36" customHeight="1">
      <c r="B465" s="38"/>
      <c r="C465" s="223" t="s">
        <v>631</v>
      </c>
      <c r="D465" s="223" t="s">
        <v>128</v>
      </c>
      <c r="E465" s="224" t="s">
        <v>632</v>
      </c>
      <c r="F465" s="225" t="s">
        <v>633</v>
      </c>
      <c r="G465" s="226" t="s">
        <v>211</v>
      </c>
      <c r="H465" s="227">
        <v>64</v>
      </c>
      <c r="I465" s="228"/>
      <c r="J465" s="227">
        <f>ROUND(I465*H465,0)</f>
        <v>0</v>
      </c>
      <c r="K465" s="225" t="s">
        <v>132</v>
      </c>
      <c r="L465" s="43"/>
      <c r="M465" s="229" t="s">
        <v>1</v>
      </c>
      <c r="N465" s="230" t="s">
        <v>40</v>
      </c>
      <c r="O465" s="86"/>
      <c r="P465" s="231">
        <f>O465*H465</f>
        <v>0</v>
      </c>
      <c r="Q465" s="231">
        <v>0.0010300000000000001</v>
      </c>
      <c r="R465" s="231">
        <f>Q465*H465</f>
        <v>0.065920000000000006</v>
      </c>
      <c r="S465" s="231">
        <v>0</v>
      </c>
      <c r="T465" s="232">
        <f>S465*H465</f>
        <v>0</v>
      </c>
      <c r="AR465" s="233" t="s">
        <v>133</v>
      </c>
      <c r="AT465" s="233" t="s">
        <v>128</v>
      </c>
      <c r="AU465" s="233" t="s">
        <v>134</v>
      </c>
      <c r="AY465" s="17" t="s">
        <v>125</v>
      </c>
      <c r="BE465" s="234">
        <f>IF(N465="základní",J465,0)</f>
        <v>0</v>
      </c>
      <c r="BF465" s="234">
        <f>IF(N465="snížená",J465,0)</f>
        <v>0</v>
      </c>
      <c r="BG465" s="234">
        <f>IF(N465="zákl. přenesená",J465,0)</f>
        <v>0</v>
      </c>
      <c r="BH465" s="234">
        <f>IF(N465="sníž. přenesená",J465,0)</f>
        <v>0</v>
      </c>
      <c r="BI465" s="234">
        <f>IF(N465="nulová",J465,0)</f>
        <v>0</v>
      </c>
      <c r="BJ465" s="17" t="s">
        <v>134</v>
      </c>
      <c r="BK465" s="234">
        <f>ROUND(I465*H465,0)</f>
        <v>0</v>
      </c>
      <c r="BL465" s="17" t="s">
        <v>133</v>
      </c>
      <c r="BM465" s="233" t="s">
        <v>634</v>
      </c>
    </row>
    <row r="466" s="12" customFormat="1">
      <c r="B466" s="235"/>
      <c r="C466" s="236"/>
      <c r="D466" s="237" t="s">
        <v>143</v>
      </c>
      <c r="E466" s="246" t="s">
        <v>1</v>
      </c>
      <c r="F466" s="238" t="s">
        <v>635</v>
      </c>
      <c r="G466" s="236"/>
      <c r="H466" s="239">
        <v>64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AT466" s="245" t="s">
        <v>143</v>
      </c>
      <c r="AU466" s="245" t="s">
        <v>134</v>
      </c>
      <c r="AV466" s="12" t="s">
        <v>134</v>
      </c>
      <c r="AW466" s="12" t="s">
        <v>31</v>
      </c>
      <c r="AX466" s="12" t="s">
        <v>8</v>
      </c>
      <c r="AY466" s="245" t="s">
        <v>125</v>
      </c>
    </row>
    <row r="467" s="1" customFormat="1" ht="16.5" customHeight="1">
      <c r="B467" s="38"/>
      <c r="C467" s="223" t="s">
        <v>636</v>
      </c>
      <c r="D467" s="223" t="s">
        <v>128</v>
      </c>
      <c r="E467" s="224" t="s">
        <v>637</v>
      </c>
      <c r="F467" s="225" t="s">
        <v>638</v>
      </c>
      <c r="G467" s="226" t="s">
        <v>238</v>
      </c>
      <c r="H467" s="227">
        <v>15</v>
      </c>
      <c r="I467" s="228"/>
      <c r="J467" s="227">
        <f>ROUND(I467*H467,0)</f>
        <v>0</v>
      </c>
      <c r="K467" s="225" t="s">
        <v>1</v>
      </c>
      <c r="L467" s="43"/>
      <c r="M467" s="229" t="s">
        <v>1</v>
      </c>
      <c r="N467" s="230" t="s">
        <v>40</v>
      </c>
      <c r="O467" s="86"/>
      <c r="P467" s="231">
        <f>O467*H467</f>
        <v>0</v>
      </c>
      <c r="Q467" s="231">
        <v>0.015469999999999999</v>
      </c>
      <c r="R467" s="231">
        <f>Q467*H467</f>
        <v>0.23204999999999998</v>
      </c>
      <c r="S467" s="231">
        <v>0</v>
      </c>
      <c r="T467" s="232">
        <f>S467*H467</f>
        <v>0</v>
      </c>
      <c r="AR467" s="233" t="s">
        <v>133</v>
      </c>
      <c r="AT467" s="233" t="s">
        <v>128</v>
      </c>
      <c r="AU467" s="233" t="s">
        <v>134</v>
      </c>
      <c r="AY467" s="17" t="s">
        <v>125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7" t="s">
        <v>134</v>
      </c>
      <c r="BK467" s="234">
        <f>ROUND(I467*H467,0)</f>
        <v>0</v>
      </c>
      <c r="BL467" s="17" t="s">
        <v>133</v>
      </c>
      <c r="BM467" s="233" t="s">
        <v>639</v>
      </c>
    </row>
    <row r="468" s="1" customFormat="1" ht="16.5" customHeight="1">
      <c r="B468" s="38"/>
      <c r="C468" s="223" t="s">
        <v>640</v>
      </c>
      <c r="D468" s="223" t="s">
        <v>128</v>
      </c>
      <c r="E468" s="224" t="s">
        <v>641</v>
      </c>
      <c r="F468" s="225" t="s">
        <v>642</v>
      </c>
      <c r="G468" s="226" t="s">
        <v>166</v>
      </c>
      <c r="H468" s="227">
        <v>157.19999999999999</v>
      </c>
      <c r="I468" s="228"/>
      <c r="J468" s="227">
        <f>ROUND(I468*H468,0)</f>
        <v>0</v>
      </c>
      <c r="K468" s="225" t="s">
        <v>132</v>
      </c>
      <c r="L468" s="43"/>
      <c r="M468" s="229" t="s">
        <v>1</v>
      </c>
      <c r="N468" s="230" t="s">
        <v>40</v>
      </c>
      <c r="O468" s="86"/>
      <c r="P468" s="231">
        <f>O468*H468</f>
        <v>0</v>
      </c>
      <c r="Q468" s="231">
        <v>0</v>
      </c>
      <c r="R468" s="231">
        <f>Q468*H468</f>
        <v>0</v>
      </c>
      <c r="S468" s="231">
        <v>0.26100000000000001</v>
      </c>
      <c r="T468" s="232">
        <f>S468*H468</f>
        <v>41.029199999999996</v>
      </c>
      <c r="AR468" s="233" t="s">
        <v>133</v>
      </c>
      <c r="AT468" s="233" t="s">
        <v>128</v>
      </c>
      <c r="AU468" s="233" t="s">
        <v>134</v>
      </c>
      <c r="AY468" s="17" t="s">
        <v>125</v>
      </c>
      <c r="BE468" s="234">
        <f>IF(N468="základní",J468,0)</f>
        <v>0</v>
      </c>
      <c r="BF468" s="234">
        <f>IF(N468="snížená",J468,0)</f>
        <v>0</v>
      </c>
      <c r="BG468" s="234">
        <f>IF(N468="zákl. přenesená",J468,0)</f>
        <v>0</v>
      </c>
      <c r="BH468" s="234">
        <f>IF(N468="sníž. přenesená",J468,0)</f>
        <v>0</v>
      </c>
      <c r="BI468" s="234">
        <f>IF(N468="nulová",J468,0)</f>
        <v>0</v>
      </c>
      <c r="BJ468" s="17" t="s">
        <v>134</v>
      </c>
      <c r="BK468" s="234">
        <f>ROUND(I468*H468,0)</f>
        <v>0</v>
      </c>
      <c r="BL468" s="17" t="s">
        <v>133</v>
      </c>
      <c r="BM468" s="233" t="s">
        <v>643</v>
      </c>
    </row>
    <row r="469" s="12" customFormat="1">
      <c r="B469" s="235"/>
      <c r="C469" s="236"/>
      <c r="D469" s="237" t="s">
        <v>143</v>
      </c>
      <c r="E469" s="246" t="s">
        <v>1</v>
      </c>
      <c r="F469" s="238" t="s">
        <v>644</v>
      </c>
      <c r="G469" s="236"/>
      <c r="H469" s="239">
        <v>64.319999999999993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AT469" s="245" t="s">
        <v>143</v>
      </c>
      <c r="AU469" s="245" t="s">
        <v>134</v>
      </c>
      <c r="AV469" s="12" t="s">
        <v>134</v>
      </c>
      <c r="AW469" s="12" t="s">
        <v>31</v>
      </c>
      <c r="AX469" s="12" t="s">
        <v>74</v>
      </c>
      <c r="AY469" s="245" t="s">
        <v>125</v>
      </c>
    </row>
    <row r="470" s="12" customFormat="1">
      <c r="B470" s="235"/>
      <c r="C470" s="236"/>
      <c r="D470" s="237" t="s">
        <v>143</v>
      </c>
      <c r="E470" s="246" t="s">
        <v>1</v>
      </c>
      <c r="F470" s="238" t="s">
        <v>645</v>
      </c>
      <c r="G470" s="236"/>
      <c r="H470" s="239">
        <v>41.920000000000002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AT470" s="245" t="s">
        <v>143</v>
      </c>
      <c r="AU470" s="245" t="s">
        <v>134</v>
      </c>
      <c r="AV470" s="12" t="s">
        <v>134</v>
      </c>
      <c r="AW470" s="12" t="s">
        <v>31</v>
      </c>
      <c r="AX470" s="12" t="s">
        <v>74</v>
      </c>
      <c r="AY470" s="245" t="s">
        <v>125</v>
      </c>
    </row>
    <row r="471" s="12" customFormat="1">
      <c r="B471" s="235"/>
      <c r="C471" s="236"/>
      <c r="D471" s="237" t="s">
        <v>143</v>
      </c>
      <c r="E471" s="246" t="s">
        <v>1</v>
      </c>
      <c r="F471" s="238" t="s">
        <v>646</v>
      </c>
      <c r="G471" s="236"/>
      <c r="H471" s="239">
        <v>50.960000000000001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AT471" s="245" t="s">
        <v>143</v>
      </c>
      <c r="AU471" s="245" t="s">
        <v>134</v>
      </c>
      <c r="AV471" s="12" t="s">
        <v>134</v>
      </c>
      <c r="AW471" s="12" t="s">
        <v>31</v>
      </c>
      <c r="AX471" s="12" t="s">
        <v>74</v>
      </c>
      <c r="AY471" s="245" t="s">
        <v>125</v>
      </c>
    </row>
    <row r="472" s="13" customFormat="1">
      <c r="B472" s="261"/>
      <c r="C472" s="262"/>
      <c r="D472" s="237" t="s">
        <v>143</v>
      </c>
      <c r="E472" s="263" t="s">
        <v>1</v>
      </c>
      <c r="F472" s="264" t="s">
        <v>293</v>
      </c>
      <c r="G472" s="262"/>
      <c r="H472" s="265">
        <v>157.19999999999999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AT472" s="271" t="s">
        <v>143</v>
      </c>
      <c r="AU472" s="271" t="s">
        <v>134</v>
      </c>
      <c r="AV472" s="13" t="s">
        <v>133</v>
      </c>
      <c r="AW472" s="13" t="s">
        <v>31</v>
      </c>
      <c r="AX472" s="13" t="s">
        <v>8</v>
      </c>
      <c r="AY472" s="271" t="s">
        <v>125</v>
      </c>
    </row>
    <row r="473" s="1" customFormat="1" ht="24" customHeight="1">
      <c r="B473" s="38"/>
      <c r="C473" s="223" t="s">
        <v>647</v>
      </c>
      <c r="D473" s="223" t="s">
        <v>128</v>
      </c>
      <c r="E473" s="224" t="s">
        <v>648</v>
      </c>
      <c r="F473" s="225" t="s">
        <v>649</v>
      </c>
      <c r="G473" s="226" t="s">
        <v>160</v>
      </c>
      <c r="H473" s="227">
        <v>2.1000000000000001</v>
      </c>
      <c r="I473" s="228"/>
      <c r="J473" s="227">
        <f>ROUND(I473*H473,0)</f>
        <v>0</v>
      </c>
      <c r="K473" s="225" t="s">
        <v>132</v>
      </c>
      <c r="L473" s="43"/>
      <c r="M473" s="229" t="s">
        <v>1</v>
      </c>
      <c r="N473" s="230" t="s">
        <v>40</v>
      </c>
      <c r="O473" s="86"/>
      <c r="P473" s="231">
        <f>O473*H473</f>
        <v>0</v>
      </c>
      <c r="Q473" s="231">
        <v>0</v>
      </c>
      <c r="R473" s="231">
        <f>Q473*H473</f>
        <v>0</v>
      </c>
      <c r="S473" s="231">
        <v>1.8</v>
      </c>
      <c r="T473" s="232">
        <f>S473*H473</f>
        <v>3.7800000000000002</v>
      </c>
      <c r="AR473" s="233" t="s">
        <v>133</v>
      </c>
      <c r="AT473" s="233" t="s">
        <v>128</v>
      </c>
      <c r="AU473" s="233" t="s">
        <v>134</v>
      </c>
      <c r="AY473" s="17" t="s">
        <v>125</v>
      </c>
      <c r="BE473" s="234">
        <f>IF(N473="základní",J473,0)</f>
        <v>0</v>
      </c>
      <c r="BF473" s="234">
        <f>IF(N473="snížená",J473,0)</f>
        <v>0</v>
      </c>
      <c r="BG473" s="234">
        <f>IF(N473="zákl. přenesená",J473,0)</f>
        <v>0</v>
      </c>
      <c r="BH473" s="234">
        <f>IF(N473="sníž. přenesená",J473,0)</f>
        <v>0</v>
      </c>
      <c r="BI473" s="234">
        <f>IF(N473="nulová",J473,0)</f>
        <v>0</v>
      </c>
      <c r="BJ473" s="17" t="s">
        <v>134</v>
      </c>
      <c r="BK473" s="234">
        <f>ROUND(I473*H473,0)</f>
        <v>0</v>
      </c>
      <c r="BL473" s="17" t="s">
        <v>133</v>
      </c>
      <c r="BM473" s="233" t="s">
        <v>650</v>
      </c>
    </row>
    <row r="474" s="12" customFormat="1">
      <c r="B474" s="235"/>
      <c r="C474" s="236"/>
      <c r="D474" s="237" t="s">
        <v>143</v>
      </c>
      <c r="E474" s="246" t="s">
        <v>1</v>
      </c>
      <c r="F474" s="238" t="s">
        <v>651</v>
      </c>
      <c r="G474" s="236"/>
      <c r="H474" s="239">
        <v>2.1000000000000001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143</v>
      </c>
      <c r="AU474" s="245" t="s">
        <v>134</v>
      </c>
      <c r="AV474" s="12" t="s">
        <v>134</v>
      </c>
      <c r="AW474" s="12" t="s">
        <v>31</v>
      </c>
      <c r="AX474" s="12" t="s">
        <v>8</v>
      </c>
      <c r="AY474" s="245" t="s">
        <v>125</v>
      </c>
    </row>
    <row r="475" s="1" customFormat="1" ht="24" customHeight="1">
      <c r="B475" s="38"/>
      <c r="C475" s="223" t="s">
        <v>652</v>
      </c>
      <c r="D475" s="223" t="s">
        <v>128</v>
      </c>
      <c r="E475" s="224" t="s">
        <v>653</v>
      </c>
      <c r="F475" s="225" t="s">
        <v>654</v>
      </c>
      <c r="G475" s="226" t="s">
        <v>160</v>
      </c>
      <c r="H475" s="227">
        <v>6.7000000000000002</v>
      </c>
      <c r="I475" s="228"/>
      <c r="J475" s="227">
        <f>ROUND(I475*H475,0)</f>
        <v>0</v>
      </c>
      <c r="K475" s="225" t="s">
        <v>132</v>
      </c>
      <c r="L475" s="43"/>
      <c r="M475" s="229" t="s">
        <v>1</v>
      </c>
      <c r="N475" s="230" t="s">
        <v>40</v>
      </c>
      <c r="O475" s="86"/>
      <c r="P475" s="231">
        <f>O475*H475</f>
        <v>0</v>
      </c>
      <c r="Q475" s="231">
        <v>0</v>
      </c>
      <c r="R475" s="231">
        <f>Q475*H475</f>
        <v>0</v>
      </c>
      <c r="S475" s="231">
        <v>1.95</v>
      </c>
      <c r="T475" s="232">
        <f>S475*H475</f>
        <v>13.065</v>
      </c>
      <c r="AR475" s="233" t="s">
        <v>133</v>
      </c>
      <c r="AT475" s="233" t="s">
        <v>128</v>
      </c>
      <c r="AU475" s="233" t="s">
        <v>134</v>
      </c>
      <c r="AY475" s="17" t="s">
        <v>125</v>
      </c>
      <c r="BE475" s="234">
        <f>IF(N475="základní",J475,0)</f>
        <v>0</v>
      </c>
      <c r="BF475" s="234">
        <f>IF(N475="snížená",J475,0)</f>
        <v>0</v>
      </c>
      <c r="BG475" s="234">
        <f>IF(N475="zákl. přenesená",J475,0)</f>
        <v>0</v>
      </c>
      <c r="BH475" s="234">
        <f>IF(N475="sníž. přenesená",J475,0)</f>
        <v>0</v>
      </c>
      <c r="BI475" s="234">
        <f>IF(N475="nulová",J475,0)</f>
        <v>0</v>
      </c>
      <c r="BJ475" s="17" t="s">
        <v>134</v>
      </c>
      <c r="BK475" s="234">
        <f>ROUND(I475*H475,0)</f>
        <v>0</v>
      </c>
      <c r="BL475" s="17" t="s">
        <v>133</v>
      </c>
      <c r="BM475" s="233" t="s">
        <v>655</v>
      </c>
    </row>
    <row r="476" s="12" customFormat="1">
      <c r="B476" s="235"/>
      <c r="C476" s="236"/>
      <c r="D476" s="237" t="s">
        <v>143</v>
      </c>
      <c r="E476" s="246" t="s">
        <v>1</v>
      </c>
      <c r="F476" s="238" t="s">
        <v>656</v>
      </c>
      <c r="G476" s="236"/>
      <c r="H476" s="239">
        <v>6.7000000000000002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AT476" s="245" t="s">
        <v>143</v>
      </c>
      <c r="AU476" s="245" t="s">
        <v>134</v>
      </c>
      <c r="AV476" s="12" t="s">
        <v>134</v>
      </c>
      <c r="AW476" s="12" t="s">
        <v>31</v>
      </c>
      <c r="AX476" s="12" t="s">
        <v>8</v>
      </c>
      <c r="AY476" s="245" t="s">
        <v>125</v>
      </c>
    </row>
    <row r="477" s="1" customFormat="1" ht="24" customHeight="1">
      <c r="B477" s="38"/>
      <c r="C477" s="223" t="s">
        <v>657</v>
      </c>
      <c r="D477" s="223" t="s">
        <v>128</v>
      </c>
      <c r="E477" s="224" t="s">
        <v>658</v>
      </c>
      <c r="F477" s="225" t="s">
        <v>659</v>
      </c>
      <c r="G477" s="226" t="s">
        <v>160</v>
      </c>
      <c r="H477" s="227">
        <v>1.1299999999999999</v>
      </c>
      <c r="I477" s="228"/>
      <c r="J477" s="227">
        <f>ROUND(I477*H477,0)</f>
        <v>0</v>
      </c>
      <c r="K477" s="225" t="s">
        <v>132</v>
      </c>
      <c r="L477" s="43"/>
      <c r="M477" s="229" t="s">
        <v>1</v>
      </c>
      <c r="N477" s="230" t="s">
        <v>40</v>
      </c>
      <c r="O477" s="86"/>
      <c r="P477" s="231">
        <f>O477*H477</f>
        <v>0</v>
      </c>
      <c r="Q477" s="231">
        <v>0</v>
      </c>
      <c r="R477" s="231">
        <f>Q477*H477</f>
        <v>0</v>
      </c>
      <c r="S477" s="231">
        <v>1.5940000000000001</v>
      </c>
      <c r="T477" s="232">
        <f>S477*H477</f>
        <v>1.8012199999999998</v>
      </c>
      <c r="AR477" s="233" t="s">
        <v>133</v>
      </c>
      <c r="AT477" s="233" t="s">
        <v>128</v>
      </c>
      <c r="AU477" s="233" t="s">
        <v>134</v>
      </c>
      <c r="AY477" s="17" t="s">
        <v>125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7" t="s">
        <v>134</v>
      </c>
      <c r="BK477" s="234">
        <f>ROUND(I477*H477,0)</f>
        <v>0</v>
      </c>
      <c r="BL477" s="17" t="s">
        <v>133</v>
      </c>
      <c r="BM477" s="233" t="s">
        <v>660</v>
      </c>
    </row>
    <row r="478" s="12" customFormat="1">
      <c r="B478" s="235"/>
      <c r="C478" s="236"/>
      <c r="D478" s="237" t="s">
        <v>143</v>
      </c>
      <c r="E478" s="246" t="s">
        <v>1</v>
      </c>
      <c r="F478" s="238" t="s">
        <v>661</v>
      </c>
      <c r="G478" s="236"/>
      <c r="H478" s="239">
        <v>1.1299999999999999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AT478" s="245" t="s">
        <v>143</v>
      </c>
      <c r="AU478" s="245" t="s">
        <v>134</v>
      </c>
      <c r="AV478" s="12" t="s">
        <v>134</v>
      </c>
      <c r="AW478" s="12" t="s">
        <v>31</v>
      </c>
      <c r="AX478" s="12" t="s">
        <v>8</v>
      </c>
      <c r="AY478" s="245" t="s">
        <v>125</v>
      </c>
    </row>
    <row r="479" s="1" customFormat="1" ht="16.5" customHeight="1">
      <c r="B479" s="38"/>
      <c r="C479" s="223" t="s">
        <v>662</v>
      </c>
      <c r="D479" s="223" t="s">
        <v>128</v>
      </c>
      <c r="E479" s="224" t="s">
        <v>663</v>
      </c>
      <c r="F479" s="225" t="s">
        <v>664</v>
      </c>
      <c r="G479" s="226" t="s">
        <v>160</v>
      </c>
      <c r="H479" s="227">
        <v>3.6000000000000001</v>
      </c>
      <c r="I479" s="228"/>
      <c r="J479" s="227">
        <f>ROUND(I479*H479,0)</f>
        <v>0</v>
      </c>
      <c r="K479" s="225" t="s">
        <v>132</v>
      </c>
      <c r="L479" s="43"/>
      <c r="M479" s="229" t="s">
        <v>1</v>
      </c>
      <c r="N479" s="230" t="s">
        <v>40</v>
      </c>
      <c r="O479" s="86"/>
      <c r="P479" s="231">
        <f>O479*H479</f>
        <v>0</v>
      </c>
      <c r="Q479" s="231">
        <v>0</v>
      </c>
      <c r="R479" s="231">
        <f>Q479*H479</f>
        <v>0</v>
      </c>
      <c r="S479" s="231">
        <v>2.3999999999999999</v>
      </c>
      <c r="T479" s="232">
        <f>S479*H479</f>
        <v>8.6400000000000006</v>
      </c>
      <c r="AR479" s="233" t="s">
        <v>133</v>
      </c>
      <c r="AT479" s="233" t="s">
        <v>128</v>
      </c>
      <c r="AU479" s="233" t="s">
        <v>134</v>
      </c>
      <c r="AY479" s="17" t="s">
        <v>125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7" t="s">
        <v>134</v>
      </c>
      <c r="BK479" s="234">
        <f>ROUND(I479*H479,0)</f>
        <v>0</v>
      </c>
      <c r="BL479" s="17" t="s">
        <v>133</v>
      </c>
      <c r="BM479" s="233" t="s">
        <v>665</v>
      </c>
    </row>
    <row r="480" s="12" customFormat="1">
      <c r="B480" s="235"/>
      <c r="C480" s="236"/>
      <c r="D480" s="237" t="s">
        <v>143</v>
      </c>
      <c r="E480" s="246" t="s">
        <v>1</v>
      </c>
      <c r="F480" s="238" t="s">
        <v>666</v>
      </c>
      <c r="G480" s="236"/>
      <c r="H480" s="239">
        <v>3.6000000000000001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AT480" s="245" t="s">
        <v>143</v>
      </c>
      <c r="AU480" s="245" t="s">
        <v>134</v>
      </c>
      <c r="AV480" s="12" t="s">
        <v>134</v>
      </c>
      <c r="AW480" s="12" t="s">
        <v>31</v>
      </c>
      <c r="AX480" s="12" t="s">
        <v>8</v>
      </c>
      <c r="AY480" s="245" t="s">
        <v>125</v>
      </c>
    </row>
    <row r="481" s="1" customFormat="1" ht="24" customHeight="1">
      <c r="B481" s="38"/>
      <c r="C481" s="223" t="s">
        <v>667</v>
      </c>
      <c r="D481" s="223" t="s">
        <v>128</v>
      </c>
      <c r="E481" s="224" t="s">
        <v>668</v>
      </c>
      <c r="F481" s="225" t="s">
        <v>669</v>
      </c>
      <c r="G481" s="226" t="s">
        <v>166</v>
      </c>
      <c r="H481" s="227">
        <v>134.03</v>
      </c>
      <c r="I481" s="228"/>
      <c r="J481" s="227">
        <f>ROUND(I481*H481,0)</f>
        <v>0</v>
      </c>
      <c r="K481" s="225" t="s">
        <v>132</v>
      </c>
      <c r="L481" s="43"/>
      <c r="M481" s="229" t="s">
        <v>1</v>
      </c>
      <c r="N481" s="230" t="s">
        <v>40</v>
      </c>
      <c r="O481" s="86"/>
      <c r="P481" s="231">
        <f>O481*H481</f>
        <v>0</v>
      </c>
      <c r="Q481" s="231">
        <v>0</v>
      </c>
      <c r="R481" s="231">
        <f>Q481*H481</f>
        <v>0</v>
      </c>
      <c r="S481" s="231">
        <v>0.057000000000000002</v>
      </c>
      <c r="T481" s="232">
        <f>S481*H481</f>
        <v>7.63971</v>
      </c>
      <c r="AR481" s="233" t="s">
        <v>133</v>
      </c>
      <c r="AT481" s="233" t="s">
        <v>128</v>
      </c>
      <c r="AU481" s="233" t="s">
        <v>134</v>
      </c>
      <c r="AY481" s="17" t="s">
        <v>125</v>
      </c>
      <c r="BE481" s="234">
        <f>IF(N481="základní",J481,0)</f>
        <v>0</v>
      </c>
      <c r="BF481" s="234">
        <f>IF(N481="snížená",J481,0)</f>
        <v>0</v>
      </c>
      <c r="BG481" s="234">
        <f>IF(N481="zákl. přenesená",J481,0)</f>
        <v>0</v>
      </c>
      <c r="BH481" s="234">
        <f>IF(N481="sníž. přenesená",J481,0)</f>
        <v>0</v>
      </c>
      <c r="BI481" s="234">
        <f>IF(N481="nulová",J481,0)</f>
        <v>0</v>
      </c>
      <c r="BJ481" s="17" t="s">
        <v>134</v>
      </c>
      <c r="BK481" s="234">
        <f>ROUND(I481*H481,0)</f>
        <v>0</v>
      </c>
      <c r="BL481" s="17" t="s">
        <v>133</v>
      </c>
      <c r="BM481" s="233" t="s">
        <v>670</v>
      </c>
    </row>
    <row r="482" s="12" customFormat="1">
      <c r="B482" s="235"/>
      <c r="C482" s="236"/>
      <c r="D482" s="237" t="s">
        <v>143</v>
      </c>
      <c r="E482" s="246" t="s">
        <v>1</v>
      </c>
      <c r="F482" s="238" t="s">
        <v>671</v>
      </c>
      <c r="G482" s="236"/>
      <c r="H482" s="239">
        <v>48.509999999999998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AT482" s="245" t="s">
        <v>143</v>
      </c>
      <c r="AU482" s="245" t="s">
        <v>134</v>
      </c>
      <c r="AV482" s="12" t="s">
        <v>134</v>
      </c>
      <c r="AW482" s="12" t="s">
        <v>31</v>
      </c>
      <c r="AX482" s="12" t="s">
        <v>74</v>
      </c>
      <c r="AY482" s="245" t="s">
        <v>125</v>
      </c>
    </row>
    <row r="483" s="12" customFormat="1">
      <c r="B483" s="235"/>
      <c r="C483" s="236"/>
      <c r="D483" s="237" t="s">
        <v>143</v>
      </c>
      <c r="E483" s="246" t="s">
        <v>1</v>
      </c>
      <c r="F483" s="238" t="s">
        <v>672</v>
      </c>
      <c r="G483" s="236"/>
      <c r="H483" s="239">
        <v>54.82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AT483" s="245" t="s">
        <v>143</v>
      </c>
      <c r="AU483" s="245" t="s">
        <v>134</v>
      </c>
      <c r="AV483" s="12" t="s">
        <v>134</v>
      </c>
      <c r="AW483" s="12" t="s">
        <v>31</v>
      </c>
      <c r="AX483" s="12" t="s">
        <v>74</v>
      </c>
      <c r="AY483" s="245" t="s">
        <v>125</v>
      </c>
    </row>
    <row r="484" s="12" customFormat="1">
      <c r="B484" s="235"/>
      <c r="C484" s="236"/>
      <c r="D484" s="237" t="s">
        <v>143</v>
      </c>
      <c r="E484" s="246" t="s">
        <v>1</v>
      </c>
      <c r="F484" s="238" t="s">
        <v>673</v>
      </c>
      <c r="G484" s="236"/>
      <c r="H484" s="239">
        <v>30.699999999999999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AT484" s="245" t="s">
        <v>143</v>
      </c>
      <c r="AU484" s="245" t="s">
        <v>134</v>
      </c>
      <c r="AV484" s="12" t="s">
        <v>134</v>
      </c>
      <c r="AW484" s="12" t="s">
        <v>31</v>
      </c>
      <c r="AX484" s="12" t="s">
        <v>74</v>
      </c>
      <c r="AY484" s="245" t="s">
        <v>125</v>
      </c>
    </row>
    <row r="485" s="13" customFormat="1">
      <c r="B485" s="261"/>
      <c r="C485" s="262"/>
      <c r="D485" s="237" t="s">
        <v>143</v>
      </c>
      <c r="E485" s="263" t="s">
        <v>1</v>
      </c>
      <c r="F485" s="264" t="s">
        <v>293</v>
      </c>
      <c r="G485" s="262"/>
      <c r="H485" s="265">
        <v>134.03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AT485" s="271" t="s">
        <v>143</v>
      </c>
      <c r="AU485" s="271" t="s">
        <v>134</v>
      </c>
      <c r="AV485" s="13" t="s">
        <v>133</v>
      </c>
      <c r="AW485" s="13" t="s">
        <v>31</v>
      </c>
      <c r="AX485" s="13" t="s">
        <v>8</v>
      </c>
      <c r="AY485" s="271" t="s">
        <v>125</v>
      </c>
    </row>
    <row r="486" s="1" customFormat="1" ht="24" customHeight="1">
      <c r="B486" s="38"/>
      <c r="C486" s="223" t="s">
        <v>674</v>
      </c>
      <c r="D486" s="223" t="s">
        <v>128</v>
      </c>
      <c r="E486" s="224" t="s">
        <v>675</v>
      </c>
      <c r="F486" s="225" t="s">
        <v>676</v>
      </c>
      <c r="G486" s="226" t="s">
        <v>166</v>
      </c>
      <c r="H486" s="227">
        <v>84.599999999999994</v>
      </c>
      <c r="I486" s="228"/>
      <c r="J486" s="227">
        <f>ROUND(I486*H486,0)</f>
        <v>0</v>
      </c>
      <c r="K486" s="225" t="s">
        <v>132</v>
      </c>
      <c r="L486" s="43"/>
      <c r="M486" s="229" t="s">
        <v>1</v>
      </c>
      <c r="N486" s="230" t="s">
        <v>40</v>
      </c>
      <c r="O486" s="86"/>
      <c r="P486" s="231">
        <f>O486*H486</f>
        <v>0</v>
      </c>
      <c r="Q486" s="231">
        <v>0</v>
      </c>
      <c r="R486" s="231">
        <f>Q486*H486</f>
        <v>0</v>
      </c>
      <c r="S486" s="231">
        <v>0.062</v>
      </c>
      <c r="T486" s="232">
        <f>S486*H486</f>
        <v>5.2451999999999996</v>
      </c>
      <c r="AR486" s="233" t="s">
        <v>133</v>
      </c>
      <c r="AT486" s="233" t="s">
        <v>128</v>
      </c>
      <c r="AU486" s="233" t="s">
        <v>134</v>
      </c>
      <c r="AY486" s="17" t="s">
        <v>125</v>
      </c>
      <c r="BE486" s="234">
        <f>IF(N486="základní",J486,0)</f>
        <v>0</v>
      </c>
      <c r="BF486" s="234">
        <f>IF(N486="snížená",J486,0)</f>
        <v>0</v>
      </c>
      <c r="BG486" s="234">
        <f>IF(N486="zákl. přenesená",J486,0)</f>
        <v>0</v>
      </c>
      <c r="BH486" s="234">
        <f>IF(N486="sníž. přenesená",J486,0)</f>
        <v>0</v>
      </c>
      <c r="BI486" s="234">
        <f>IF(N486="nulová",J486,0)</f>
        <v>0</v>
      </c>
      <c r="BJ486" s="17" t="s">
        <v>134</v>
      </c>
      <c r="BK486" s="234">
        <f>ROUND(I486*H486,0)</f>
        <v>0</v>
      </c>
      <c r="BL486" s="17" t="s">
        <v>133</v>
      </c>
      <c r="BM486" s="233" t="s">
        <v>677</v>
      </c>
    </row>
    <row r="487" s="12" customFormat="1">
      <c r="B487" s="235"/>
      <c r="C487" s="236"/>
      <c r="D487" s="237" t="s">
        <v>143</v>
      </c>
      <c r="E487" s="246" t="s">
        <v>1</v>
      </c>
      <c r="F487" s="238" t="s">
        <v>678</v>
      </c>
      <c r="G487" s="236"/>
      <c r="H487" s="239">
        <v>84.599999999999994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AT487" s="245" t="s">
        <v>143</v>
      </c>
      <c r="AU487" s="245" t="s">
        <v>134</v>
      </c>
      <c r="AV487" s="12" t="s">
        <v>134</v>
      </c>
      <c r="AW487" s="12" t="s">
        <v>31</v>
      </c>
      <c r="AX487" s="12" t="s">
        <v>8</v>
      </c>
      <c r="AY487" s="245" t="s">
        <v>125</v>
      </c>
    </row>
    <row r="488" s="1" customFormat="1" ht="16.5" customHeight="1">
      <c r="B488" s="38"/>
      <c r="C488" s="223" t="s">
        <v>679</v>
      </c>
      <c r="D488" s="223" t="s">
        <v>128</v>
      </c>
      <c r="E488" s="224" t="s">
        <v>680</v>
      </c>
      <c r="F488" s="225" t="s">
        <v>681</v>
      </c>
      <c r="G488" s="226" t="s">
        <v>166</v>
      </c>
      <c r="H488" s="227">
        <v>54.600000000000001</v>
      </c>
      <c r="I488" s="228"/>
      <c r="J488" s="227">
        <f>ROUND(I488*H488,0)</f>
        <v>0</v>
      </c>
      <c r="K488" s="225" t="s">
        <v>132</v>
      </c>
      <c r="L488" s="43"/>
      <c r="M488" s="229" t="s">
        <v>1</v>
      </c>
      <c r="N488" s="230" t="s">
        <v>40</v>
      </c>
      <c r="O488" s="86"/>
      <c r="P488" s="231">
        <f>O488*H488</f>
        <v>0</v>
      </c>
      <c r="Q488" s="231">
        <v>0</v>
      </c>
      <c r="R488" s="231">
        <f>Q488*H488</f>
        <v>0</v>
      </c>
      <c r="S488" s="231">
        <v>0.087999999999999995</v>
      </c>
      <c r="T488" s="232">
        <f>S488*H488</f>
        <v>4.8048000000000002</v>
      </c>
      <c r="AR488" s="233" t="s">
        <v>133</v>
      </c>
      <c r="AT488" s="233" t="s">
        <v>128</v>
      </c>
      <c r="AU488" s="233" t="s">
        <v>134</v>
      </c>
      <c r="AY488" s="17" t="s">
        <v>125</v>
      </c>
      <c r="BE488" s="234">
        <f>IF(N488="základní",J488,0)</f>
        <v>0</v>
      </c>
      <c r="BF488" s="234">
        <f>IF(N488="snížená",J488,0)</f>
        <v>0</v>
      </c>
      <c r="BG488" s="234">
        <f>IF(N488="zákl. přenesená",J488,0)</f>
        <v>0</v>
      </c>
      <c r="BH488" s="234">
        <f>IF(N488="sníž. přenesená",J488,0)</f>
        <v>0</v>
      </c>
      <c r="BI488" s="234">
        <f>IF(N488="nulová",J488,0)</f>
        <v>0</v>
      </c>
      <c r="BJ488" s="17" t="s">
        <v>134</v>
      </c>
      <c r="BK488" s="234">
        <f>ROUND(I488*H488,0)</f>
        <v>0</v>
      </c>
      <c r="BL488" s="17" t="s">
        <v>133</v>
      </c>
      <c r="BM488" s="233" t="s">
        <v>682</v>
      </c>
    </row>
    <row r="489" s="12" customFormat="1">
      <c r="B489" s="235"/>
      <c r="C489" s="236"/>
      <c r="D489" s="237" t="s">
        <v>143</v>
      </c>
      <c r="E489" s="246" t="s">
        <v>1</v>
      </c>
      <c r="F489" s="238" t="s">
        <v>683</v>
      </c>
      <c r="G489" s="236"/>
      <c r="H489" s="239">
        <v>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AT489" s="245" t="s">
        <v>143</v>
      </c>
      <c r="AU489" s="245" t="s">
        <v>134</v>
      </c>
      <c r="AV489" s="12" t="s">
        <v>134</v>
      </c>
      <c r="AW489" s="12" t="s">
        <v>31</v>
      </c>
      <c r="AX489" s="12" t="s">
        <v>74</v>
      </c>
      <c r="AY489" s="245" t="s">
        <v>125</v>
      </c>
    </row>
    <row r="490" s="12" customFormat="1">
      <c r="B490" s="235"/>
      <c r="C490" s="236"/>
      <c r="D490" s="237" t="s">
        <v>143</v>
      </c>
      <c r="E490" s="246" t="s">
        <v>1</v>
      </c>
      <c r="F490" s="238" t="s">
        <v>684</v>
      </c>
      <c r="G490" s="236"/>
      <c r="H490" s="239">
        <v>8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AT490" s="245" t="s">
        <v>143</v>
      </c>
      <c r="AU490" s="245" t="s">
        <v>134</v>
      </c>
      <c r="AV490" s="12" t="s">
        <v>134</v>
      </c>
      <c r="AW490" s="12" t="s">
        <v>31</v>
      </c>
      <c r="AX490" s="12" t="s">
        <v>74</v>
      </c>
      <c r="AY490" s="245" t="s">
        <v>125</v>
      </c>
    </row>
    <row r="491" s="12" customFormat="1">
      <c r="B491" s="235"/>
      <c r="C491" s="236"/>
      <c r="D491" s="237" t="s">
        <v>143</v>
      </c>
      <c r="E491" s="246" t="s">
        <v>1</v>
      </c>
      <c r="F491" s="238" t="s">
        <v>685</v>
      </c>
      <c r="G491" s="236"/>
      <c r="H491" s="239">
        <v>14.4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AT491" s="245" t="s">
        <v>143</v>
      </c>
      <c r="AU491" s="245" t="s">
        <v>134</v>
      </c>
      <c r="AV491" s="12" t="s">
        <v>134</v>
      </c>
      <c r="AW491" s="12" t="s">
        <v>31</v>
      </c>
      <c r="AX491" s="12" t="s">
        <v>74</v>
      </c>
      <c r="AY491" s="245" t="s">
        <v>125</v>
      </c>
    </row>
    <row r="492" s="12" customFormat="1">
      <c r="B492" s="235"/>
      <c r="C492" s="236"/>
      <c r="D492" s="237" t="s">
        <v>143</v>
      </c>
      <c r="E492" s="246" t="s">
        <v>1</v>
      </c>
      <c r="F492" s="238" t="s">
        <v>686</v>
      </c>
      <c r="G492" s="236"/>
      <c r="H492" s="239">
        <v>12.800000000000001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AT492" s="245" t="s">
        <v>143</v>
      </c>
      <c r="AU492" s="245" t="s">
        <v>134</v>
      </c>
      <c r="AV492" s="12" t="s">
        <v>134</v>
      </c>
      <c r="AW492" s="12" t="s">
        <v>31</v>
      </c>
      <c r="AX492" s="12" t="s">
        <v>74</v>
      </c>
      <c r="AY492" s="245" t="s">
        <v>125</v>
      </c>
    </row>
    <row r="493" s="12" customFormat="1">
      <c r="B493" s="235"/>
      <c r="C493" s="236"/>
      <c r="D493" s="237" t="s">
        <v>143</v>
      </c>
      <c r="E493" s="246" t="s">
        <v>1</v>
      </c>
      <c r="F493" s="238" t="s">
        <v>685</v>
      </c>
      <c r="G493" s="236"/>
      <c r="H493" s="239">
        <v>14.4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AT493" s="245" t="s">
        <v>143</v>
      </c>
      <c r="AU493" s="245" t="s">
        <v>134</v>
      </c>
      <c r="AV493" s="12" t="s">
        <v>134</v>
      </c>
      <c r="AW493" s="12" t="s">
        <v>31</v>
      </c>
      <c r="AX493" s="12" t="s">
        <v>74</v>
      </c>
      <c r="AY493" s="245" t="s">
        <v>125</v>
      </c>
    </row>
    <row r="494" s="13" customFormat="1">
      <c r="B494" s="261"/>
      <c r="C494" s="262"/>
      <c r="D494" s="237" t="s">
        <v>143</v>
      </c>
      <c r="E494" s="263" t="s">
        <v>1</v>
      </c>
      <c r="F494" s="264" t="s">
        <v>293</v>
      </c>
      <c r="G494" s="262"/>
      <c r="H494" s="265">
        <v>54.600000000000001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AT494" s="271" t="s">
        <v>143</v>
      </c>
      <c r="AU494" s="271" t="s">
        <v>134</v>
      </c>
      <c r="AV494" s="13" t="s">
        <v>133</v>
      </c>
      <c r="AW494" s="13" t="s">
        <v>31</v>
      </c>
      <c r="AX494" s="13" t="s">
        <v>8</v>
      </c>
      <c r="AY494" s="271" t="s">
        <v>125</v>
      </c>
    </row>
    <row r="495" s="1" customFormat="1" ht="24" customHeight="1">
      <c r="B495" s="38"/>
      <c r="C495" s="223" t="s">
        <v>687</v>
      </c>
      <c r="D495" s="223" t="s">
        <v>128</v>
      </c>
      <c r="E495" s="224" t="s">
        <v>688</v>
      </c>
      <c r="F495" s="225" t="s">
        <v>689</v>
      </c>
      <c r="G495" s="226" t="s">
        <v>238</v>
      </c>
      <c r="H495" s="227">
        <v>3</v>
      </c>
      <c r="I495" s="228"/>
      <c r="J495" s="227">
        <f>ROUND(I495*H495,0)</f>
        <v>0</v>
      </c>
      <c r="K495" s="225" t="s">
        <v>132</v>
      </c>
      <c r="L495" s="43"/>
      <c r="M495" s="229" t="s">
        <v>1</v>
      </c>
      <c r="N495" s="230" t="s">
        <v>40</v>
      </c>
      <c r="O495" s="86"/>
      <c r="P495" s="231">
        <f>O495*H495</f>
        <v>0</v>
      </c>
      <c r="Q495" s="231">
        <v>0</v>
      </c>
      <c r="R495" s="231">
        <f>Q495*H495</f>
        <v>0</v>
      </c>
      <c r="S495" s="231">
        <v>0.0040000000000000001</v>
      </c>
      <c r="T495" s="232">
        <f>S495*H495</f>
        <v>0.012</v>
      </c>
      <c r="AR495" s="233" t="s">
        <v>133</v>
      </c>
      <c r="AT495" s="233" t="s">
        <v>128</v>
      </c>
      <c r="AU495" s="233" t="s">
        <v>134</v>
      </c>
      <c r="AY495" s="17" t="s">
        <v>125</v>
      </c>
      <c r="BE495" s="234">
        <f>IF(N495="základní",J495,0)</f>
        <v>0</v>
      </c>
      <c r="BF495" s="234">
        <f>IF(N495="snížená",J495,0)</f>
        <v>0</v>
      </c>
      <c r="BG495" s="234">
        <f>IF(N495="zákl. přenesená",J495,0)</f>
        <v>0</v>
      </c>
      <c r="BH495" s="234">
        <f>IF(N495="sníž. přenesená",J495,0)</f>
        <v>0</v>
      </c>
      <c r="BI495" s="234">
        <f>IF(N495="nulová",J495,0)</f>
        <v>0</v>
      </c>
      <c r="BJ495" s="17" t="s">
        <v>134</v>
      </c>
      <c r="BK495" s="234">
        <f>ROUND(I495*H495,0)</f>
        <v>0</v>
      </c>
      <c r="BL495" s="17" t="s">
        <v>133</v>
      </c>
      <c r="BM495" s="233" t="s">
        <v>690</v>
      </c>
    </row>
    <row r="496" s="12" customFormat="1">
      <c r="B496" s="235"/>
      <c r="C496" s="236"/>
      <c r="D496" s="237" t="s">
        <v>143</v>
      </c>
      <c r="E496" s="246" t="s">
        <v>1</v>
      </c>
      <c r="F496" s="238" t="s">
        <v>691</v>
      </c>
      <c r="G496" s="236"/>
      <c r="H496" s="239">
        <v>3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AT496" s="245" t="s">
        <v>143</v>
      </c>
      <c r="AU496" s="245" t="s">
        <v>134</v>
      </c>
      <c r="AV496" s="12" t="s">
        <v>134</v>
      </c>
      <c r="AW496" s="12" t="s">
        <v>31</v>
      </c>
      <c r="AX496" s="12" t="s">
        <v>8</v>
      </c>
      <c r="AY496" s="245" t="s">
        <v>125</v>
      </c>
    </row>
    <row r="497" s="1" customFormat="1" ht="24" customHeight="1">
      <c r="B497" s="38"/>
      <c r="C497" s="223" t="s">
        <v>692</v>
      </c>
      <c r="D497" s="223" t="s">
        <v>128</v>
      </c>
      <c r="E497" s="224" t="s">
        <v>693</v>
      </c>
      <c r="F497" s="225" t="s">
        <v>694</v>
      </c>
      <c r="G497" s="226" t="s">
        <v>238</v>
      </c>
      <c r="H497" s="227">
        <v>29</v>
      </c>
      <c r="I497" s="228"/>
      <c r="J497" s="227">
        <f>ROUND(I497*H497,0)</f>
        <v>0</v>
      </c>
      <c r="K497" s="225" t="s">
        <v>132</v>
      </c>
      <c r="L497" s="43"/>
      <c r="M497" s="229" t="s">
        <v>1</v>
      </c>
      <c r="N497" s="230" t="s">
        <v>40</v>
      </c>
      <c r="O497" s="86"/>
      <c r="P497" s="231">
        <f>O497*H497</f>
        <v>0</v>
      </c>
      <c r="Q497" s="231">
        <v>0</v>
      </c>
      <c r="R497" s="231">
        <f>Q497*H497</f>
        <v>0</v>
      </c>
      <c r="S497" s="231">
        <v>0.0080000000000000002</v>
      </c>
      <c r="T497" s="232">
        <f>S497*H497</f>
        <v>0.23200000000000001</v>
      </c>
      <c r="AR497" s="233" t="s">
        <v>133</v>
      </c>
      <c r="AT497" s="233" t="s">
        <v>128</v>
      </c>
      <c r="AU497" s="233" t="s">
        <v>134</v>
      </c>
      <c r="AY497" s="17" t="s">
        <v>125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7" t="s">
        <v>134</v>
      </c>
      <c r="BK497" s="234">
        <f>ROUND(I497*H497,0)</f>
        <v>0</v>
      </c>
      <c r="BL497" s="17" t="s">
        <v>133</v>
      </c>
      <c r="BM497" s="233" t="s">
        <v>695</v>
      </c>
    </row>
    <row r="498" s="12" customFormat="1">
      <c r="B498" s="235"/>
      <c r="C498" s="236"/>
      <c r="D498" s="237" t="s">
        <v>143</v>
      </c>
      <c r="E498" s="246" t="s">
        <v>1</v>
      </c>
      <c r="F498" s="238" t="s">
        <v>696</v>
      </c>
      <c r="G498" s="236"/>
      <c r="H498" s="239">
        <v>29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AT498" s="245" t="s">
        <v>143</v>
      </c>
      <c r="AU498" s="245" t="s">
        <v>134</v>
      </c>
      <c r="AV498" s="12" t="s">
        <v>134</v>
      </c>
      <c r="AW498" s="12" t="s">
        <v>31</v>
      </c>
      <c r="AX498" s="12" t="s">
        <v>8</v>
      </c>
      <c r="AY498" s="245" t="s">
        <v>125</v>
      </c>
    </row>
    <row r="499" s="1" customFormat="1" ht="24" customHeight="1">
      <c r="B499" s="38"/>
      <c r="C499" s="223" t="s">
        <v>697</v>
      </c>
      <c r="D499" s="223" t="s">
        <v>128</v>
      </c>
      <c r="E499" s="224" t="s">
        <v>698</v>
      </c>
      <c r="F499" s="225" t="s">
        <v>699</v>
      </c>
      <c r="G499" s="226" t="s">
        <v>238</v>
      </c>
      <c r="H499" s="227">
        <v>6</v>
      </c>
      <c r="I499" s="228"/>
      <c r="J499" s="227">
        <f>ROUND(I499*H499,0)</f>
        <v>0</v>
      </c>
      <c r="K499" s="225" t="s">
        <v>132</v>
      </c>
      <c r="L499" s="43"/>
      <c r="M499" s="229" t="s">
        <v>1</v>
      </c>
      <c r="N499" s="230" t="s">
        <v>40</v>
      </c>
      <c r="O499" s="86"/>
      <c r="P499" s="231">
        <f>O499*H499</f>
        <v>0</v>
      </c>
      <c r="Q499" s="231">
        <v>0</v>
      </c>
      <c r="R499" s="231">
        <f>Q499*H499</f>
        <v>0</v>
      </c>
      <c r="S499" s="231">
        <v>0.016</v>
      </c>
      <c r="T499" s="232">
        <f>S499*H499</f>
        <v>0.096000000000000002</v>
      </c>
      <c r="AR499" s="233" t="s">
        <v>133</v>
      </c>
      <c r="AT499" s="233" t="s">
        <v>128</v>
      </c>
      <c r="AU499" s="233" t="s">
        <v>134</v>
      </c>
      <c r="AY499" s="17" t="s">
        <v>125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7" t="s">
        <v>134</v>
      </c>
      <c r="BK499" s="234">
        <f>ROUND(I499*H499,0)</f>
        <v>0</v>
      </c>
      <c r="BL499" s="17" t="s">
        <v>133</v>
      </c>
      <c r="BM499" s="233" t="s">
        <v>700</v>
      </c>
    </row>
    <row r="500" s="12" customFormat="1">
      <c r="B500" s="235"/>
      <c r="C500" s="236"/>
      <c r="D500" s="237" t="s">
        <v>143</v>
      </c>
      <c r="E500" s="246" t="s">
        <v>1</v>
      </c>
      <c r="F500" s="238" t="s">
        <v>701</v>
      </c>
      <c r="G500" s="236"/>
      <c r="H500" s="239">
        <v>6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143</v>
      </c>
      <c r="AU500" s="245" t="s">
        <v>134</v>
      </c>
      <c r="AV500" s="12" t="s">
        <v>134</v>
      </c>
      <c r="AW500" s="12" t="s">
        <v>31</v>
      </c>
      <c r="AX500" s="12" t="s">
        <v>8</v>
      </c>
      <c r="AY500" s="245" t="s">
        <v>125</v>
      </c>
    </row>
    <row r="501" s="1" customFormat="1" ht="24" customHeight="1">
      <c r="B501" s="38"/>
      <c r="C501" s="223" t="s">
        <v>702</v>
      </c>
      <c r="D501" s="223" t="s">
        <v>128</v>
      </c>
      <c r="E501" s="224" t="s">
        <v>703</v>
      </c>
      <c r="F501" s="225" t="s">
        <v>704</v>
      </c>
      <c r="G501" s="226" t="s">
        <v>238</v>
      </c>
      <c r="H501" s="227">
        <v>12</v>
      </c>
      <c r="I501" s="228"/>
      <c r="J501" s="227">
        <f>ROUND(I501*H501,0)</f>
        <v>0</v>
      </c>
      <c r="K501" s="225" t="s">
        <v>132</v>
      </c>
      <c r="L501" s="43"/>
      <c r="M501" s="229" t="s">
        <v>1</v>
      </c>
      <c r="N501" s="230" t="s">
        <v>40</v>
      </c>
      <c r="O501" s="86"/>
      <c r="P501" s="231">
        <f>O501*H501</f>
        <v>0</v>
      </c>
      <c r="Q501" s="231">
        <v>0</v>
      </c>
      <c r="R501" s="231">
        <f>Q501*H501</f>
        <v>0</v>
      </c>
      <c r="S501" s="231">
        <v>0.025000000000000001</v>
      </c>
      <c r="T501" s="232">
        <f>S501*H501</f>
        <v>0.30000000000000004</v>
      </c>
      <c r="AR501" s="233" t="s">
        <v>133</v>
      </c>
      <c r="AT501" s="233" t="s">
        <v>128</v>
      </c>
      <c r="AU501" s="233" t="s">
        <v>134</v>
      </c>
      <c r="AY501" s="17" t="s">
        <v>125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7" t="s">
        <v>134</v>
      </c>
      <c r="BK501" s="234">
        <f>ROUND(I501*H501,0)</f>
        <v>0</v>
      </c>
      <c r="BL501" s="17" t="s">
        <v>133</v>
      </c>
      <c r="BM501" s="233" t="s">
        <v>705</v>
      </c>
    </row>
    <row r="502" s="12" customFormat="1">
      <c r="B502" s="235"/>
      <c r="C502" s="236"/>
      <c r="D502" s="237" t="s">
        <v>143</v>
      </c>
      <c r="E502" s="246" t="s">
        <v>1</v>
      </c>
      <c r="F502" s="238" t="s">
        <v>706</v>
      </c>
      <c r="G502" s="236"/>
      <c r="H502" s="239">
        <v>12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AT502" s="245" t="s">
        <v>143</v>
      </c>
      <c r="AU502" s="245" t="s">
        <v>134</v>
      </c>
      <c r="AV502" s="12" t="s">
        <v>134</v>
      </c>
      <c r="AW502" s="12" t="s">
        <v>31</v>
      </c>
      <c r="AX502" s="12" t="s">
        <v>8</v>
      </c>
      <c r="AY502" s="245" t="s">
        <v>125</v>
      </c>
    </row>
    <row r="503" s="1" customFormat="1" ht="24" customHeight="1">
      <c r="B503" s="38"/>
      <c r="C503" s="223" t="s">
        <v>707</v>
      </c>
      <c r="D503" s="223" t="s">
        <v>128</v>
      </c>
      <c r="E503" s="224" t="s">
        <v>708</v>
      </c>
      <c r="F503" s="225" t="s">
        <v>709</v>
      </c>
      <c r="G503" s="226" t="s">
        <v>238</v>
      </c>
      <c r="H503" s="227">
        <v>65</v>
      </c>
      <c r="I503" s="228"/>
      <c r="J503" s="227">
        <f>ROUND(I503*H503,0)</f>
        <v>0</v>
      </c>
      <c r="K503" s="225" t="s">
        <v>132</v>
      </c>
      <c r="L503" s="43"/>
      <c r="M503" s="229" t="s">
        <v>1</v>
      </c>
      <c r="N503" s="230" t="s">
        <v>40</v>
      </c>
      <c r="O503" s="86"/>
      <c r="P503" s="231">
        <f>O503*H503</f>
        <v>0</v>
      </c>
      <c r="Q503" s="231">
        <v>0</v>
      </c>
      <c r="R503" s="231">
        <f>Q503*H503</f>
        <v>0</v>
      </c>
      <c r="S503" s="231">
        <v>0.053999999999999999</v>
      </c>
      <c r="T503" s="232">
        <f>S503*H503</f>
        <v>3.5099999999999998</v>
      </c>
      <c r="AR503" s="233" t="s">
        <v>133</v>
      </c>
      <c r="AT503" s="233" t="s">
        <v>128</v>
      </c>
      <c r="AU503" s="233" t="s">
        <v>134</v>
      </c>
      <c r="AY503" s="17" t="s">
        <v>125</v>
      </c>
      <c r="BE503" s="234">
        <f>IF(N503="základní",J503,0)</f>
        <v>0</v>
      </c>
      <c r="BF503" s="234">
        <f>IF(N503="snížená",J503,0)</f>
        <v>0</v>
      </c>
      <c r="BG503" s="234">
        <f>IF(N503="zákl. přenesená",J503,0)</f>
        <v>0</v>
      </c>
      <c r="BH503" s="234">
        <f>IF(N503="sníž. přenesená",J503,0)</f>
        <v>0</v>
      </c>
      <c r="BI503" s="234">
        <f>IF(N503="nulová",J503,0)</f>
        <v>0</v>
      </c>
      <c r="BJ503" s="17" t="s">
        <v>134</v>
      </c>
      <c r="BK503" s="234">
        <f>ROUND(I503*H503,0)</f>
        <v>0</v>
      </c>
      <c r="BL503" s="17" t="s">
        <v>133</v>
      </c>
      <c r="BM503" s="233" t="s">
        <v>710</v>
      </c>
    </row>
    <row r="504" s="12" customFormat="1">
      <c r="B504" s="235"/>
      <c r="C504" s="236"/>
      <c r="D504" s="237" t="s">
        <v>143</v>
      </c>
      <c r="E504" s="246" t="s">
        <v>1</v>
      </c>
      <c r="F504" s="238" t="s">
        <v>711</v>
      </c>
      <c r="G504" s="236"/>
      <c r="H504" s="239">
        <v>65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143</v>
      </c>
      <c r="AU504" s="245" t="s">
        <v>134</v>
      </c>
      <c r="AV504" s="12" t="s">
        <v>134</v>
      </c>
      <c r="AW504" s="12" t="s">
        <v>31</v>
      </c>
      <c r="AX504" s="12" t="s">
        <v>8</v>
      </c>
      <c r="AY504" s="245" t="s">
        <v>125</v>
      </c>
    </row>
    <row r="505" s="1" customFormat="1" ht="24" customHeight="1">
      <c r="B505" s="38"/>
      <c r="C505" s="223" t="s">
        <v>712</v>
      </c>
      <c r="D505" s="223" t="s">
        <v>128</v>
      </c>
      <c r="E505" s="224" t="s">
        <v>713</v>
      </c>
      <c r="F505" s="225" t="s">
        <v>714</v>
      </c>
      <c r="G505" s="226" t="s">
        <v>238</v>
      </c>
      <c r="H505" s="227">
        <v>2</v>
      </c>
      <c r="I505" s="228"/>
      <c r="J505" s="227">
        <f>ROUND(I505*H505,0)</f>
        <v>0</v>
      </c>
      <c r="K505" s="225" t="s">
        <v>132</v>
      </c>
      <c r="L505" s="43"/>
      <c r="M505" s="229" t="s">
        <v>1</v>
      </c>
      <c r="N505" s="230" t="s">
        <v>40</v>
      </c>
      <c r="O505" s="86"/>
      <c r="P505" s="231">
        <f>O505*H505</f>
        <v>0</v>
      </c>
      <c r="Q505" s="231">
        <v>0</v>
      </c>
      <c r="R505" s="231">
        <f>Q505*H505</f>
        <v>0</v>
      </c>
      <c r="S505" s="231">
        <v>0.124</v>
      </c>
      <c r="T505" s="232">
        <f>S505*H505</f>
        <v>0.248</v>
      </c>
      <c r="AR505" s="233" t="s">
        <v>133</v>
      </c>
      <c r="AT505" s="233" t="s">
        <v>128</v>
      </c>
      <c r="AU505" s="233" t="s">
        <v>134</v>
      </c>
      <c r="AY505" s="17" t="s">
        <v>125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7" t="s">
        <v>134</v>
      </c>
      <c r="BK505" s="234">
        <f>ROUND(I505*H505,0)</f>
        <v>0</v>
      </c>
      <c r="BL505" s="17" t="s">
        <v>133</v>
      </c>
      <c r="BM505" s="233" t="s">
        <v>715</v>
      </c>
    </row>
    <row r="506" s="12" customFormat="1">
      <c r="B506" s="235"/>
      <c r="C506" s="236"/>
      <c r="D506" s="237" t="s">
        <v>143</v>
      </c>
      <c r="E506" s="246" t="s">
        <v>1</v>
      </c>
      <c r="F506" s="238" t="s">
        <v>716</v>
      </c>
      <c r="G506" s="236"/>
      <c r="H506" s="239">
        <v>2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AT506" s="245" t="s">
        <v>143</v>
      </c>
      <c r="AU506" s="245" t="s">
        <v>134</v>
      </c>
      <c r="AV506" s="12" t="s">
        <v>134</v>
      </c>
      <c r="AW506" s="12" t="s">
        <v>31</v>
      </c>
      <c r="AX506" s="12" t="s">
        <v>8</v>
      </c>
      <c r="AY506" s="245" t="s">
        <v>125</v>
      </c>
    </row>
    <row r="507" s="1" customFormat="1" ht="24" customHeight="1">
      <c r="B507" s="38"/>
      <c r="C507" s="223" t="s">
        <v>717</v>
      </c>
      <c r="D507" s="223" t="s">
        <v>128</v>
      </c>
      <c r="E507" s="224" t="s">
        <v>718</v>
      </c>
      <c r="F507" s="225" t="s">
        <v>719</v>
      </c>
      <c r="G507" s="226" t="s">
        <v>238</v>
      </c>
      <c r="H507" s="227">
        <v>1</v>
      </c>
      <c r="I507" s="228"/>
      <c r="J507" s="227">
        <f>ROUND(I507*H507,0)</f>
        <v>0</v>
      </c>
      <c r="K507" s="225" t="s">
        <v>132</v>
      </c>
      <c r="L507" s="43"/>
      <c r="M507" s="229" t="s">
        <v>1</v>
      </c>
      <c r="N507" s="230" t="s">
        <v>40</v>
      </c>
      <c r="O507" s="86"/>
      <c r="P507" s="231">
        <f>O507*H507</f>
        <v>0</v>
      </c>
      <c r="Q507" s="231">
        <v>0</v>
      </c>
      <c r="R507" s="231">
        <f>Q507*H507</f>
        <v>0</v>
      </c>
      <c r="S507" s="231">
        <v>0.14899999999999999</v>
      </c>
      <c r="T507" s="232">
        <f>S507*H507</f>
        <v>0.14899999999999999</v>
      </c>
      <c r="AR507" s="233" t="s">
        <v>133</v>
      </c>
      <c r="AT507" s="233" t="s">
        <v>128</v>
      </c>
      <c r="AU507" s="233" t="s">
        <v>134</v>
      </c>
      <c r="AY507" s="17" t="s">
        <v>125</v>
      </c>
      <c r="BE507" s="234">
        <f>IF(N507="základní",J507,0)</f>
        <v>0</v>
      </c>
      <c r="BF507" s="234">
        <f>IF(N507="snížená",J507,0)</f>
        <v>0</v>
      </c>
      <c r="BG507" s="234">
        <f>IF(N507="zákl. přenesená",J507,0)</f>
        <v>0</v>
      </c>
      <c r="BH507" s="234">
        <f>IF(N507="sníž. přenesená",J507,0)</f>
        <v>0</v>
      </c>
      <c r="BI507" s="234">
        <f>IF(N507="nulová",J507,0)</f>
        <v>0</v>
      </c>
      <c r="BJ507" s="17" t="s">
        <v>134</v>
      </c>
      <c r="BK507" s="234">
        <f>ROUND(I507*H507,0)</f>
        <v>0</v>
      </c>
      <c r="BL507" s="17" t="s">
        <v>133</v>
      </c>
      <c r="BM507" s="233" t="s">
        <v>720</v>
      </c>
    </row>
    <row r="508" s="12" customFormat="1">
      <c r="B508" s="235"/>
      <c r="C508" s="236"/>
      <c r="D508" s="237" t="s">
        <v>143</v>
      </c>
      <c r="E508" s="246" t="s">
        <v>1</v>
      </c>
      <c r="F508" s="238" t="s">
        <v>721</v>
      </c>
      <c r="G508" s="236"/>
      <c r="H508" s="239">
        <v>1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AT508" s="245" t="s">
        <v>143</v>
      </c>
      <c r="AU508" s="245" t="s">
        <v>134</v>
      </c>
      <c r="AV508" s="12" t="s">
        <v>134</v>
      </c>
      <c r="AW508" s="12" t="s">
        <v>31</v>
      </c>
      <c r="AX508" s="12" t="s">
        <v>8</v>
      </c>
      <c r="AY508" s="245" t="s">
        <v>125</v>
      </c>
    </row>
    <row r="509" s="1" customFormat="1" ht="24" customHeight="1">
      <c r="B509" s="38"/>
      <c r="C509" s="223" t="s">
        <v>722</v>
      </c>
      <c r="D509" s="223" t="s">
        <v>128</v>
      </c>
      <c r="E509" s="224" t="s">
        <v>723</v>
      </c>
      <c r="F509" s="225" t="s">
        <v>724</v>
      </c>
      <c r="G509" s="226" t="s">
        <v>238</v>
      </c>
      <c r="H509" s="227">
        <v>21</v>
      </c>
      <c r="I509" s="228"/>
      <c r="J509" s="227">
        <f>ROUND(I509*H509,0)</f>
        <v>0</v>
      </c>
      <c r="K509" s="225" t="s">
        <v>1</v>
      </c>
      <c r="L509" s="43"/>
      <c r="M509" s="229" t="s">
        <v>1</v>
      </c>
      <c r="N509" s="230" t="s">
        <v>40</v>
      </c>
      <c r="O509" s="86"/>
      <c r="P509" s="231">
        <f>O509*H509</f>
        <v>0</v>
      </c>
      <c r="Q509" s="231">
        <v>0</v>
      </c>
      <c r="R509" s="231">
        <f>Q509*H509</f>
        <v>0</v>
      </c>
      <c r="S509" s="231">
        <v>0.002</v>
      </c>
      <c r="T509" s="232">
        <f>S509*H509</f>
        <v>0.042000000000000003</v>
      </c>
      <c r="AR509" s="233" t="s">
        <v>133</v>
      </c>
      <c r="AT509" s="233" t="s">
        <v>128</v>
      </c>
      <c r="AU509" s="233" t="s">
        <v>134</v>
      </c>
      <c r="AY509" s="17" t="s">
        <v>125</v>
      </c>
      <c r="BE509" s="234">
        <f>IF(N509="základní",J509,0)</f>
        <v>0</v>
      </c>
      <c r="BF509" s="234">
        <f>IF(N509="snížená",J509,0)</f>
        <v>0</v>
      </c>
      <c r="BG509" s="234">
        <f>IF(N509="zákl. přenesená",J509,0)</f>
        <v>0</v>
      </c>
      <c r="BH509" s="234">
        <f>IF(N509="sníž. přenesená",J509,0)</f>
        <v>0</v>
      </c>
      <c r="BI509" s="234">
        <f>IF(N509="nulová",J509,0)</f>
        <v>0</v>
      </c>
      <c r="BJ509" s="17" t="s">
        <v>134</v>
      </c>
      <c r="BK509" s="234">
        <f>ROUND(I509*H509,0)</f>
        <v>0</v>
      </c>
      <c r="BL509" s="17" t="s">
        <v>133</v>
      </c>
      <c r="BM509" s="233" t="s">
        <v>725</v>
      </c>
    </row>
    <row r="510" s="12" customFormat="1">
      <c r="B510" s="235"/>
      <c r="C510" s="236"/>
      <c r="D510" s="237" t="s">
        <v>143</v>
      </c>
      <c r="E510" s="246" t="s">
        <v>1</v>
      </c>
      <c r="F510" s="238" t="s">
        <v>456</v>
      </c>
      <c r="G510" s="236"/>
      <c r="H510" s="239">
        <v>6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AT510" s="245" t="s">
        <v>143</v>
      </c>
      <c r="AU510" s="245" t="s">
        <v>134</v>
      </c>
      <c r="AV510" s="12" t="s">
        <v>134</v>
      </c>
      <c r="AW510" s="12" t="s">
        <v>31</v>
      </c>
      <c r="AX510" s="12" t="s">
        <v>74</v>
      </c>
      <c r="AY510" s="245" t="s">
        <v>125</v>
      </c>
    </row>
    <row r="511" s="12" customFormat="1">
      <c r="B511" s="235"/>
      <c r="C511" s="236"/>
      <c r="D511" s="237" t="s">
        <v>143</v>
      </c>
      <c r="E511" s="246" t="s">
        <v>1</v>
      </c>
      <c r="F511" s="238" t="s">
        <v>457</v>
      </c>
      <c r="G511" s="236"/>
      <c r="H511" s="239">
        <v>15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AT511" s="245" t="s">
        <v>143</v>
      </c>
      <c r="AU511" s="245" t="s">
        <v>134</v>
      </c>
      <c r="AV511" s="12" t="s">
        <v>134</v>
      </c>
      <c r="AW511" s="12" t="s">
        <v>31</v>
      </c>
      <c r="AX511" s="12" t="s">
        <v>74</v>
      </c>
      <c r="AY511" s="245" t="s">
        <v>125</v>
      </c>
    </row>
    <row r="512" s="13" customFormat="1">
      <c r="B512" s="261"/>
      <c r="C512" s="262"/>
      <c r="D512" s="237" t="s">
        <v>143</v>
      </c>
      <c r="E512" s="263" t="s">
        <v>1</v>
      </c>
      <c r="F512" s="264" t="s">
        <v>293</v>
      </c>
      <c r="G512" s="262"/>
      <c r="H512" s="265">
        <v>21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AT512" s="271" t="s">
        <v>143</v>
      </c>
      <c r="AU512" s="271" t="s">
        <v>134</v>
      </c>
      <c r="AV512" s="13" t="s">
        <v>133</v>
      </c>
      <c r="AW512" s="13" t="s">
        <v>31</v>
      </c>
      <c r="AX512" s="13" t="s">
        <v>8</v>
      </c>
      <c r="AY512" s="271" t="s">
        <v>125</v>
      </c>
    </row>
    <row r="513" s="1" customFormat="1" ht="24" customHeight="1">
      <c r="B513" s="38"/>
      <c r="C513" s="223" t="s">
        <v>726</v>
      </c>
      <c r="D513" s="223" t="s">
        <v>128</v>
      </c>
      <c r="E513" s="224" t="s">
        <v>727</v>
      </c>
      <c r="F513" s="225" t="s">
        <v>728</v>
      </c>
      <c r="G513" s="226" t="s">
        <v>160</v>
      </c>
      <c r="H513" s="227">
        <v>2.6800000000000002</v>
      </c>
      <c r="I513" s="228"/>
      <c r="J513" s="227">
        <f>ROUND(I513*H513,0)</f>
        <v>0</v>
      </c>
      <c r="K513" s="225" t="s">
        <v>132</v>
      </c>
      <c r="L513" s="43"/>
      <c r="M513" s="229" t="s">
        <v>1</v>
      </c>
      <c r="N513" s="230" t="s">
        <v>40</v>
      </c>
      <c r="O513" s="86"/>
      <c r="P513" s="231">
        <f>O513*H513</f>
        <v>0</v>
      </c>
      <c r="Q513" s="231">
        <v>0</v>
      </c>
      <c r="R513" s="231">
        <f>Q513*H513</f>
        <v>0</v>
      </c>
      <c r="S513" s="231">
        <v>1.8</v>
      </c>
      <c r="T513" s="232">
        <f>S513*H513</f>
        <v>4.8240000000000007</v>
      </c>
      <c r="AR513" s="233" t="s">
        <v>133</v>
      </c>
      <c r="AT513" s="233" t="s">
        <v>128</v>
      </c>
      <c r="AU513" s="233" t="s">
        <v>134</v>
      </c>
      <c r="AY513" s="17" t="s">
        <v>125</v>
      </c>
      <c r="BE513" s="234">
        <f>IF(N513="základní",J513,0)</f>
        <v>0</v>
      </c>
      <c r="BF513" s="234">
        <f>IF(N513="snížená",J513,0)</f>
        <v>0</v>
      </c>
      <c r="BG513" s="234">
        <f>IF(N513="zákl. přenesená",J513,0)</f>
        <v>0</v>
      </c>
      <c r="BH513" s="234">
        <f>IF(N513="sníž. přenesená",J513,0)</f>
        <v>0</v>
      </c>
      <c r="BI513" s="234">
        <f>IF(N513="nulová",J513,0)</f>
        <v>0</v>
      </c>
      <c r="BJ513" s="17" t="s">
        <v>134</v>
      </c>
      <c r="BK513" s="234">
        <f>ROUND(I513*H513,0)</f>
        <v>0</v>
      </c>
      <c r="BL513" s="17" t="s">
        <v>133</v>
      </c>
      <c r="BM513" s="233" t="s">
        <v>729</v>
      </c>
    </row>
    <row r="514" s="12" customFormat="1">
      <c r="B514" s="235"/>
      <c r="C514" s="236"/>
      <c r="D514" s="237" t="s">
        <v>143</v>
      </c>
      <c r="E514" s="246" t="s">
        <v>1</v>
      </c>
      <c r="F514" s="238" t="s">
        <v>730</v>
      </c>
      <c r="G514" s="236"/>
      <c r="H514" s="239">
        <v>2.6800000000000002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AT514" s="245" t="s">
        <v>143</v>
      </c>
      <c r="AU514" s="245" t="s">
        <v>134</v>
      </c>
      <c r="AV514" s="12" t="s">
        <v>134</v>
      </c>
      <c r="AW514" s="12" t="s">
        <v>31</v>
      </c>
      <c r="AX514" s="12" t="s">
        <v>8</v>
      </c>
      <c r="AY514" s="245" t="s">
        <v>125</v>
      </c>
    </row>
    <row r="515" s="1" customFormat="1" ht="24" customHeight="1">
      <c r="B515" s="38"/>
      <c r="C515" s="223" t="s">
        <v>731</v>
      </c>
      <c r="D515" s="223" t="s">
        <v>128</v>
      </c>
      <c r="E515" s="224" t="s">
        <v>732</v>
      </c>
      <c r="F515" s="225" t="s">
        <v>733</v>
      </c>
      <c r="G515" s="226" t="s">
        <v>238</v>
      </c>
      <c r="H515" s="227">
        <v>112</v>
      </c>
      <c r="I515" s="228"/>
      <c r="J515" s="227">
        <f>ROUND(I515*H515,0)</f>
        <v>0</v>
      </c>
      <c r="K515" s="225" t="s">
        <v>132</v>
      </c>
      <c r="L515" s="43"/>
      <c r="M515" s="229" t="s">
        <v>1</v>
      </c>
      <c r="N515" s="230" t="s">
        <v>40</v>
      </c>
      <c r="O515" s="86"/>
      <c r="P515" s="231">
        <f>O515*H515</f>
        <v>0</v>
      </c>
      <c r="Q515" s="231">
        <v>0</v>
      </c>
      <c r="R515" s="231">
        <f>Q515*H515</f>
        <v>0</v>
      </c>
      <c r="S515" s="231">
        <v>0.0030000000000000001</v>
      </c>
      <c r="T515" s="232">
        <f>S515*H515</f>
        <v>0.33600000000000002</v>
      </c>
      <c r="AR515" s="233" t="s">
        <v>133</v>
      </c>
      <c r="AT515" s="233" t="s">
        <v>128</v>
      </c>
      <c r="AU515" s="233" t="s">
        <v>134</v>
      </c>
      <c r="AY515" s="17" t="s">
        <v>125</v>
      </c>
      <c r="BE515" s="234">
        <f>IF(N515="základní",J515,0)</f>
        <v>0</v>
      </c>
      <c r="BF515" s="234">
        <f>IF(N515="snížená",J515,0)</f>
        <v>0</v>
      </c>
      <c r="BG515" s="234">
        <f>IF(N515="zákl. přenesená",J515,0)</f>
        <v>0</v>
      </c>
      <c r="BH515" s="234">
        <f>IF(N515="sníž. přenesená",J515,0)</f>
        <v>0</v>
      </c>
      <c r="BI515" s="234">
        <f>IF(N515="nulová",J515,0)</f>
        <v>0</v>
      </c>
      <c r="BJ515" s="17" t="s">
        <v>134</v>
      </c>
      <c r="BK515" s="234">
        <f>ROUND(I515*H515,0)</f>
        <v>0</v>
      </c>
      <c r="BL515" s="17" t="s">
        <v>133</v>
      </c>
      <c r="BM515" s="233" t="s">
        <v>734</v>
      </c>
    </row>
    <row r="516" s="1" customFormat="1" ht="24" customHeight="1">
      <c r="B516" s="38"/>
      <c r="C516" s="223" t="s">
        <v>735</v>
      </c>
      <c r="D516" s="223" t="s">
        <v>128</v>
      </c>
      <c r="E516" s="224" t="s">
        <v>736</v>
      </c>
      <c r="F516" s="225" t="s">
        <v>737</v>
      </c>
      <c r="G516" s="226" t="s">
        <v>211</v>
      </c>
      <c r="H516" s="227">
        <v>94</v>
      </c>
      <c r="I516" s="228"/>
      <c r="J516" s="227">
        <f>ROUND(I516*H516,0)</f>
        <v>0</v>
      </c>
      <c r="K516" s="225" t="s">
        <v>132</v>
      </c>
      <c r="L516" s="43"/>
      <c r="M516" s="229" t="s">
        <v>1</v>
      </c>
      <c r="N516" s="230" t="s">
        <v>40</v>
      </c>
      <c r="O516" s="86"/>
      <c r="P516" s="231">
        <f>O516*H516</f>
        <v>0</v>
      </c>
      <c r="Q516" s="231">
        <v>0</v>
      </c>
      <c r="R516" s="231">
        <f>Q516*H516</f>
        <v>0</v>
      </c>
      <c r="S516" s="231">
        <v>0.0089999999999999993</v>
      </c>
      <c r="T516" s="232">
        <f>S516*H516</f>
        <v>0.84599999999999997</v>
      </c>
      <c r="AR516" s="233" t="s">
        <v>133</v>
      </c>
      <c r="AT516" s="233" t="s">
        <v>128</v>
      </c>
      <c r="AU516" s="233" t="s">
        <v>134</v>
      </c>
      <c r="AY516" s="17" t="s">
        <v>125</v>
      </c>
      <c r="BE516" s="234">
        <f>IF(N516="základní",J516,0)</f>
        <v>0</v>
      </c>
      <c r="BF516" s="234">
        <f>IF(N516="snížená",J516,0)</f>
        <v>0</v>
      </c>
      <c r="BG516" s="234">
        <f>IF(N516="zákl. přenesená",J516,0)</f>
        <v>0</v>
      </c>
      <c r="BH516" s="234">
        <f>IF(N516="sníž. přenesená",J516,0)</f>
        <v>0</v>
      </c>
      <c r="BI516" s="234">
        <f>IF(N516="nulová",J516,0)</f>
        <v>0</v>
      </c>
      <c r="BJ516" s="17" t="s">
        <v>134</v>
      </c>
      <c r="BK516" s="234">
        <f>ROUND(I516*H516,0)</f>
        <v>0</v>
      </c>
      <c r="BL516" s="17" t="s">
        <v>133</v>
      </c>
      <c r="BM516" s="233" t="s">
        <v>738</v>
      </c>
    </row>
    <row r="517" s="1" customFormat="1" ht="24" customHeight="1">
      <c r="B517" s="38"/>
      <c r="C517" s="223" t="s">
        <v>739</v>
      </c>
      <c r="D517" s="223" t="s">
        <v>128</v>
      </c>
      <c r="E517" s="224" t="s">
        <v>740</v>
      </c>
      <c r="F517" s="225" t="s">
        <v>741</v>
      </c>
      <c r="G517" s="226" t="s">
        <v>211</v>
      </c>
      <c r="H517" s="227">
        <v>110</v>
      </c>
      <c r="I517" s="228"/>
      <c r="J517" s="227">
        <f>ROUND(I517*H517,0)</f>
        <v>0</v>
      </c>
      <c r="K517" s="225" t="s">
        <v>132</v>
      </c>
      <c r="L517" s="43"/>
      <c r="M517" s="229" t="s">
        <v>1</v>
      </c>
      <c r="N517" s="230" t="s">
        <v>40</v>
      </c>
      <c r="O517" s="86"/>
      <c r="P517" s="231">
        <f>O517*H517</f>
        <v>0</v>
      </c>
      <c r="Q517" s="231">
        <v>0</v>
      </c>
      <c r="R517" s="231">
        <f>Q517*H517</f>
        <v>0</v>
      </c>
      <c r="S517" s="231">
        <v>0.017999999999999999</v>
      </c>
      <c r="T517" s="232">
        <f>S517*H517</f>
        <v>1.9799999999999998</v>
      </c>
      <c r="AR517" s="233" t="s">
        <v>133</v>
      </c>
      <c r="AT517" s="233" t="s">
        <v>128</v>
      </c>
      <c r="AU517" s="233" t="s">
        <v>134</v>
      </c>
      <c r="AY517" s="17" t="s">
        <v>125</v>
      </c>
      <c r="BE517" s="234">
        <f>IF(N517="základní",J517,0)</f>
        <v>0</v>
      </c>
      <c r="BF517" s="234">
        <f>IF(N517="snížená",J517,0)</f>
        <v>0</v>
      </c>
      <c r="BG517" s="234">
        <f>IF(N517="zákl. přenesená",J517,0)</f>
        <v>0</v>
      </c>
      <c r="BH517" s="234">
        <f>IF(N517="sníž. přenesená",J517,0)</f>
        <v>0</v>
      </c>
      <c r="BI517" s="234">
        <f>IF(N517="nulová",J517,0)</f>
        <v>0</v>
      </c>
      <c r="BJ517" s="17" t="s">
        <v>134</v>
      </c>
      <c r="BK517" s="234">
        <f>ROUND(I517*H517,0)</f>
        <v>0</v>
      </c>
      <c r="BL517" s="17" t="s">
        <v>133</v>
      </c>
      <c r="BM517" s="233" t="s">
        <v>742</v>
      </c>
    </row>
    <row r="518" s="12" customFormat="1">
      <c r="B518" s="235"/>
      <c r="C518" s="236"/>
      <c r="D518" s="237" t="s">
        <v>143</v>
      </c>
      <c r="E518" s="246" t="s">
        <v>1</v>
      </c>
      <c r="F518" s="238" t="s">
        <v>743</v>
      </c>
      <c r="G518" s="236"/>
      <c r="H518" s="239">
        <v>110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AT518" s="245" t="s">
        <v>143</v>
      </c>
      <c r="AU518" s="245" t="s">
        <v>134</v>
      </c>
      <c r="AV518" s="12" t="s">
        <v>134</v>
      </c>
      <c r="AW518" s="12" t="s">
        <v>31</v>
      </c>
      <c r="AX518" s="12" t="s">
        <v>8</v>
      </c>
      <c r="AY518" s="245" t="s">
        <v>125</v>
      </c>
    </row>
    <row r="519" s="1" customFormat="1" ht="24" customHeight="1">
      <c r="B519" s="38"/>
      <c r="C519" s="223" t="s">
        <v>744</v>
      </c>
      <c r="D519" s="223" t="s">
        <v>128</v>
      </c>
      <c r="E519" s="224" t="s">
        <v>745</v>
      </c>
      <c r="F519" s="225" t="s">
        <v>746</v>
      </c>
      <c r="G519" s="226" t="s">
        <v>211</v>
      </c>
      <c r="H519" s="227">
        <v>166</v>
      </c>
      <c r="I519" s="228"/>
      <c r="J519" s="227">
        <f>ROUND(I519*H519,0)</f>
        <v>0</v>
      </c>
      <c r="K519" s="225" t="s">
        <v>1</v>
      </c>
      <c r="L519" s="43"/>
      <c r="M519" s="229" t="s">
        <v>1</v>
      </c>
      <c r="N519" s="230" t="s">
        <v>40</v>
      </c>
      <c r="O519" s="86"/>
      <c r="P519" s="231">
        <f>O519*H519</f>
        <v>0</v>
      </c>
      <c r="Q519" s="231">
        <v>0</v>
      </c>
      <c r="R519" s="231">
        <f>Q519*H519</f>
        <v>0</v>
      </c>
      <c r="S519" s="231">
        <v>0.081000000000000003</v>
      </c>
      <c r="T519" s="232">
        <f>S519*H519</f>
        <v>13.446</v>
      </c>
      <c r="AR519" s="233" t="s">
        <v>133</v>
      </c>
      <c r="AT519" s="233" t="s">
        <v>128</v>
      </c>
      <c r="AU519" s="233" t="s">
        <v>134</v>
      </c>
      <c r="AY519" s="17" t="s">
        <v>125</v>
      </c>
      <c r="BE519" s="234">
        <f>IF(N519="základní",J519,0)</f>
        <v>0</v>
      </c>
      <c r="BF519" s="234">
        <f>IF(N519="snížená",J519,0)</f>
        <v>0</v>
      </c>
      <c r="BG519" s="234">
        <f>IF(N519="zákl. přenesená",J519,0)</f>
        <v>0</v>
      </c>
      <c r="BH519" s="234">
        <f>IF(N519="sníž. přenesená",J519,0)</f>
        <v>0</v>
      </c>
      <c r="BI519" s="234">
        <f>IF(N519="nulová",J519,0)</f>
        <v>0</v>
      </c>
      <c r="BJ519" s="17" t="s">
        <v>134</v>
      </c>
      <c r="BK519" s="234">
        <f>ROUND(I519*H519,0)</f>
        <v>0</v>
      </c>
      <c r="BL519" s="17" t="s">
        <v>133</v>
      </c>
      <c r="BM519" s="233" t="s">
        <v>747</v>
      </c>
    </row>
    <row r="520" s="12" customFormat="1">
      <c r="B520" s="235"/>
      <c r="C520" s="236"/>
      <c r="D520" s="237" t="s">
        <v>143</v>
      </c>
      <c r="E520" s="246" t="s">
        <v>1</v>
      </c>
      <c r="F520" s="238" t="s">
        <v>748</v>
      </c>
      <c r="G520" s="236"/>
      <c r="H520" s="239">
        <v>100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AT520" s="245" t="s">
        <v>143</v>
      </c>
      <c r="AU520" s="245" t="s">
        <v>134</v>
      </c>
      <c r="AV520" s="12" t="s">
        <v>134</v>
      </c>
      <c r="AW520" s="12" t="s">
        <v>31</v>
      </c>
      <c r="AX520" s="12" t="s">
        <v>74</v>
      </c>
      <c r="AY520" s="245" t="s">
        <v>125</v>
      </c>
    </row>
    <row r="521" s="12" customFormat="1">
      <c r="B521" s="235"/>
      <c r="C521" s="236"/>
      <c r="D521" s="237" t="s">
        <v>143</v>
      </c>
      <c r="E521" s="246" t="s">
        <v>1</v>
      </c>
      <c r="F521" s="238" t="s">
        <v>749</v>
      </c>
      <c r="G521" s="236"/>
      <c r="H521" s="239">
        <v>66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AT521" s="245" t="s">
        <v>143</v>
      </c>
      <c r="AU521" s="245" t="s">
        <v>134</v>
      </c>
      <c r="AV521" s="12" t="s">
        <v>134</v>
      </c>
      <c r="AW521" s="12" t="s">
        <v>31</v>
      </c>
      <c r="AX521" s="12" t="s">
        <v>74</v>
      </c>
      <c r="AY521" s="245" t="s">
        <v>125</v>
      </c>
    </row>
    <row r="522" s="13" customFormat="1">
      <c r="B522" s="261"/>
      <c r="C522" s="262"/>
      <c r="D522" s="237" t="s">
        <v>143</v>
      </c>
      <c r="E522" s="263" t="s">
        <v>1</v>
      </c>
      <c r="F522" s="264" t="s">
        <v>293</v>
      </c>
      <c r="G522" s="262"/>
      <c r="H522" s="265">
        <v>166</v>
      </c>
      <c r="I522" s="266"/>
      <c r="J522" s="262"/>
      <c r="K522" s="262"/>
      <c r="L522" s="267"/>
      <c r="M522" s="268"/>
      <c r="N522" s="269"/>
      <c r="O522" s="269"/>
      <c r="P522" s="269"/>
      <c r="Q522" s="269"/>
      <c r="R522" s="269"/>
      <c r="S522" s="269"/>
      <c r="T522" s="270"/>
      <c r="AT522" s="271" t="s">
        <v>143</v>
      </c>
      <c r="AU522" s="271" t="s">
        <v>134</v>
      </c>
      <c r="AV522" s="13" t="s">
        <v>133</v>
      </c>
      <c r="AW522" s="13" t="s">
        <v>31</v>
      </c>
      <c r="AX522" s="13" t="s">
        <v>8</v>
      </c>
      <c r="AY522" s="271" t="s">
        <v>125</v>
      </c>
    </row>
    <row r="523" s="1" customFormat="1" ht="24" customHeight="1">
      <c r="B523" s="38"/>
      <c r="C523" s="223" t="s">
        <v>750</v>
      </c>
      <c r="D523" s="223" t="s">
        <v>128</v>
      </c>
      <c r="E523" s="224" t="s">
        <v>751</v>
      </c>
      <c r="F523" s="225" t="s">
        <v>752</v>
      </c>
      <c r="G523" s="226" t="s">
        <v>211</v>
      </c>
      <c r="H523" s="227">
        <v>450</v>
      </c>
      <c r="I523" s="228"/>
      <c r="J523" s="227">
        <f>ROUND(I523*H523,0)</f>
        <v>0</v>
      </c>
      <c r="K523" s="225" t="s">
        <v>132</v>
      </c>
      <c r="L523" s="43"/>
      <c r="M523" s="229" t="s">
        <v>1</v>
      </c>
      <c r="N523" s="230" t="s">
        <v>40</v>
      </c>
      <c r="O523" s="86"/>
      <c r="P523" s="231">
        <f>O523*H523</f>
        <v>0</v>
      </c>
      <c r="Q523" s="231">
        <v>0</v>
      </c>
      <c r="R523" s="231">
        <f>Q523*H523</f>
        <v>0</v>
      </c>
      <c r="S523" s="231">
        <v>0.0050000000000000001</v>
      </c>
      <c r="T523" s="232">
        <f>S523*H523</f>
        <v>2.25</v>
      </c>
      <c r="AR523" s="233" t="s">
        <v>133</v>
      </c>
      <c r="AT523" s="233" t="s">
        <v>128</v>
      </c>
      <c r="AU523" s="233" t="s">
        <v>134</v>
      </c>
      <c r="AY523" s="17" t="s">
        <v>125</v>
      </c>
      <c r="BE523" s="234">
        <f>IF(N523="základní",J523,0)</f>
        <v>0</v>
      </c>
      <c r="BF523" s="234">
        <f>IF(N523="snížená",J523,0)</f>
        <v>0</v>
      </c>
      <c r="BG523" s="234">
        <f>IF(N523="zákl. přenesená",J523,0)</f>
        <v>0</v>
      </c>
      <c r="BH523" s="234">
        <f>IF(N523="sníž. přenesená",J523,0)</f>
        <v>0</v>
      </c>
      <c r="BI523" s="234">
        <f>IF(N523="nulová",J523,0)</f>
        <v>0</v>
      </c>
      <c r="BJ523" s="17" t="s">
        <v>134</v>
      </c>
      <c r="BK523" s="234">
        <f>ROUND(I523*H523,0)</f>
        <v>0</v>
      </c>
      <c r="BL523" s="17" t="s">
        <v>133</v>
      </c>
      <c r="BM523" s="233" t="s">
        <v>753</v>
      </c>
    </row>
    <row r="524" s="12" customFormat="1">
      <c r="B524" s="235"/>
      <c r="C524" s="236"/>
      <c r="D524" s="237" t="s">
        <v>143</v>
      </c>
      <c r="E524" s="246" t="s">
        <v>1</v>
      </c>
      <c r="F524" s="238" t="s">
        <v>754</v>
      </c>
      <c r="G524" s="236"/>
      <c r="H524" s="239">
        <v>450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AT524" s="245" t="s">
        <v>143</v>
      </c>
      <c r="AU524" s="245" t="s">
        <v>134</v>
      </c>
      <c r="AV524" s="12" t="s">
        <v>134</v>
      </c>
      <c r="AW524" s="12" t="s">
        <v>31</v>
      </c>
      <c r="AX524" s="12" t="s">
        <v>8</v>
      </c>
      <c r="AY524" s="245" t="s">
        <v>125</v>
      </c>
    </row>
    <row r="525" s="1" customFormat="1" ht="24" customHeight="1">
      <c r="B525" s="38"/>
      <c r="C525" s="223" t="s">
        <v>755</v>
      </c>
      <c r="D525" s="223" t="s">
        <v>128</v>
      </c>
      <c r="E525" s="224" t="s">
        <v>756</v>
      </c>
      <c r="F525" s="225" t="s">
        <v>757</v>
      </c>
      <c r="G525" s="226" t="s">
        <v>211</v>
      </c>
      <c r="H525" s="227">
        <v>21</v>
      </c>
      <c r="I525" s="228"/>
      <c r="J525" s="227">
        <f>ROUND(I525*H525,0)</f>
        <v>0</v>
      </c>
      <c r="K525" s="225" t="s">
        <v>132</v>
      </c>
      <c r="L525" s="43"/>
      <c r="M525" s="229" t="s">
        <v>1</v>
      </c>
      <c r="N525" s="230" t="s">
        <v>40</v>
      </c>
      <c r="O525" s="86"/>
      <c r="P525" s="231">
        <f>O525*H525</f>
        <v>0</v>
      </c>
      <c r="Q525" s="231">
        <v>0</v>
      </c>
      <c r="R525" s="231">
        <f>Q525*H525</f>
        <v>0</v>
      </c>
      <c r="S525" s="231">
        <v>0.031</v>
      </c>
      <c r="T525" s="232">
        <f>S525*H525</f>
        <v>0.65100000000000002</v>
      </c>
      <c r="AR525" s="233" t="s">
        <v>133</v>
      </c>
      <c r="AT525" s="233" t="s">
        <v>128</v>
      </c>
      <c r="AU525" s="233" t="s">
        <v>134</v>
      </c>
      <c r="AY525" s="17" t="s">
        <v>125</v>
      </c>
      <c r="BE525" s="234">
        <f>IF(N525="základní",J525,0)</f>
        <v>0</v>
      </c>
      <c r="BF525" s="234">
        <f>IF(N525="snížená",J525,0)</f>
        <v>0</v>
      </c>
      <c r="BG525" s="234">
        <f>IF(N525="zákl. přenesená",J525,0)</f>
        <v>0</v>
      </c>
      <c r="BH525" s="234">
        <f>IF(N525="sníž. přenesená",J525,0)</f>
        <v>0</v>
      </c>
      <c r="BI525" s="234">
        <f>IF(N525="nulová",J525,0)</f>
        <v>0</v>
      </c>
      <c r="BJ525" s="17" t="s">
        <v>134</v>
      </c>
      <c r="BK525" s="234">
        <f>ROUND(I525*H525,0)</f>
        <v>0</v>
      </c>
      <c r="BL525" s="17" t="s">
        <v>133</v>
      </c>
      <c r="BM525" s="233" t="s">
        <v>758</v>
      </c>
    </row>
    <row r="526" s="12" customFormat="1">
      <c r="B526" s="235"/>
      <c r="C526" s="236"/>
      <c r="D526" s="237" t="s">
        <v>143</v>
      </c>
      <c r="E526" s="246" t="s">
        <v>1</v>
      </c>
      <c r="F526" s="238" t="s">
        <v>759</v>
      </c>
      <c r="G526" s="236"/>
      <c r="H526" s="239">
        <v>21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AT526" s="245" t="s">
        <v>143</v>
      </c>
      <c r="AU526" s="245" t="s">
        <v>134</v>
      </c>
      <c r="AV526" s="12" t="s">
        <v>134</v>
      </c>
      <c r="AW526" s="12" t="s">
        <v>31</v>
      </c>
      <c r="AX526" s="12" t="s">
        <v>8</v>
      </c>
      <c r="AY526" s="245" t="s">
        <v>125</v>
      </c>
    </row>
    <row r="527" s="1" customFormat="1" ht="24" customHeight="1">
      <c r="B527" s="38"/>
      <c r="C527" s="223" t="s">
        <v>760</v>
      </c>
      <c r="D527" s="223" t="s">
        <v>128</v>
      </c>
      <c r="E527" s="224" t="s">
        <v>761</v>
      </c>
      <c r="F527" s="225" t="s">
        <v>762</v>
      </c>
      <c r="G527" s="226" t="s">
        <v>211</v>
      </c>
      <c r="H527" s="227">
        <v>318</v>
      </c>
      <c r="I527" s="228"/>
      <c r="J527" s="227">
        <f>ROUND(I527*H527,0)</f>
        <v>0</v>
      </c>
      <c r="K527" s="225" t="s">
        <v>132</v>
      </c>
      <c r="L527" s="43"/>
      <c r="M527" s="229" t="s">
        <v>1</v>
      </c>
      <c r="N527" s="230" t="s">
        <v>40</v>
      </c>
      <c r="O527" s="86"/>
      <c r="P527" s="231">
        <f>O527*H527</f>
        <v>0</v>
      </c>
      <c r="Q527" s="231">
        <v>0</v>
      </c>
      <c r="R527" s="231">
        <f>Q527*H527</f>
        <v>0</v>
      </c>
      <c r="S527" s="231">
        <v>0.002</v>
      </c>
      <c r="T527" s="232">
        <f>S527*H527</f>
        <v>0.63600000000000001</v>
      </c>
      <c r="AR527" s="233" t="s">
        <v>133</v>
      </c>
      <c r="AT527" s="233" t="s">
        <v>128</v>
      </c>
      <c r="AU527" s="233" t="s">
        <v>134</v>
      </c>
      <c r="AY527" s="17" t="s">
        <v>125</v>
      </c>
      <c r="BE527" s="234">
        <f>IF(N527="základní",J527,0)</f>
        <v>0</v>
      </c>
      <c r="BF527" s="234">
        <f>IF(N527="snížená",J527,0)</f>
        <v>0</v>
      </c>
      <c r="BG527" s="234">
        <f>IF(N527="zákl. přenesená",J527,0)</f>
        <v>0</v>
      </c>
      <c r="BH527" s="234">
        <f>IF(N527="sníž. přenesená",J527,0)</f>
        <v>0</v>
      </c>
      <c r="BI527" s="234">
        <f>IF(N527="nulová",J527,0)</f>
        <v>0</v>
      </c>
      <c r="BJ527" s="17" t="s">
        <v>134</v>
      </c>
      <c r="BK527" s="234">
        <f>ROUND(I527*H527,0)</f>
        <v>0</v>
      </c>
      <c r="BL527" s="17" t="s">
        <v>133</v>
      </c>
      <c r="BM527" s="233" t="s">
        <v>763</v>
      </c>
    </row>
    <row r="528" s="1" customFormat="1" ht="24" customHeight="1">
      <c r="B528" s="38"/>
      <c r="C528" s="223" t="s">
        <v>764</v>
      </c>
      <c r="D528" s="223" t="s">
        <v>128</v>
      </c>
      <c r="E528" s="224" t="s">
        <v>765</v>
      </c>
      <c r="F528" s="225" t="s">
        <v>766</v>
      </c>
      <c r="G528" s="226" t="s">
        <v>211</v>
      </c>
      <c r="H528" s="227">
        <v>92</v>
      </c>
      <c r="I528" s="228"/>
      <c r="J528" s="227">
        <f>ROUND(I528*H528,0)</f>
        <v>0</v>
      </c>
      <c r="K528" s="225" t="s">
        <v>132</v>
      </c>
      <c r="L528" s="43"/>
      <c r="M528" s="229" t="s">
        <v>1</v>
      </c>
      <c r="N528" s="230" t="s">
        <v>40</v>
      </c>
      <c r="O528" s="86"/>
      <c r="P528" s="231">
        <f>O528*H528</f>
        <v>0</v>
      </c>
      <c r="Q528" s="231">
        <v>0</v>
      </c>
      <c r="R528" s="231">
        <f>Q528*H528</f>
        <v>0</v>
      </c>
      <c r="S528" s="231">
        <v>0.0030000000000000001</v>
      </c>
      <c r="T528" s="232">
        <f>S528*H528</f>
        <v>0.27600000000000002</v>
      </c>
      <c r="AR528" s="233" t="s">
        <v>133</v>
      </c>
      <c r="AT528" s="233" t="s">
        <v>128</v>
      </c>
      <c r="AU528" s="233" t="s">
        <v>134</v>
      </c>
      <c r="AY528" s="17" t="s">
        <v>125</v>
      </c>
      <c r="BE528" s="234">
        <f>IF(N528="základní",J528,0)</f>
        <v>0</v>
      </c>
      <c r="BF528" s="234">
        <f>IF(N528="snížená",J528,0)</f>
        <v>0</v>
      </c>
      <c r="BG528" s="234">
        <f>IF(N528="zákl. přenesená",J528,0)</f>
        <v>0</v>
      </c>
      <c r="BH528" s="234">
        <f>IF(N528="sníž. přenesená",J528,0)</f>
        <v>0</v>
      </c>
      <c r="BI528" s="234">
        <f>IF(N528="nulová",J528,0)</f>
        <v>0</v>
      </c>
      <c r="BJ528" s="17" t="s">
        <v>134</v>
      </c>
      <c r="BK528" s="234">
        <f>ROUND(I528*H528,0)</f>
        <v>0</v>
      </c>
      <c r="BL528" s="17" t="s">
        <v>133</v>
      </c>
      <c r="BM528" s="233" t="s">
        <v>767</v>
      </c>
    </row>
    <row r="529" s="1" customFormat="1" ht="24" customHeight="1">
      <c r="B529" s="38"/>
      <c r="C529" s="223" t="s">
        <v>768</v>
      </c>
      <c r="D529" s="223" t="s">
        <v>128</v>
      </c>
      <c r="E529" s="224" t="s">
        <v>769</v>
      </c>
      <c r="F529" s="225" t="s">
        <v>770</v>
      </c>
      <c r="G529" s="226" t="s">
        <v>166</v>
      </c>
      <c r="H529" s="227">
        <v>85</v>
      </c>
      <c r="I529" s="228"/>
      <c r="J529" s="227">
        <f>ROUND(I529*H529,0)</f>
        <v>0</v>
      </c>
      <c r="K529" s="225" t="s">
        <v>132</v>
      </c>
      <c r="L529" s="43"/>
      <c r="M529" s="229" t="s">
        <v>1</v>
      </c>
      <c r="N529" s="230" t="s">
        <v>40</v>
      </c>
      <c r="O529" s="86"/>
      <c r="P529" s="231">
        <f>O529*H529</f>
        <v>0</v>
      </c>
      <c r="Q529" s="231">
        <v>0</v>
      </c>
      <c r="R529" s="231">
        <f>Q529*H529</f>
        <v>0</v>
      </c>
      <c r="S529" s="231">
        <v>0.050000000000000003</v>
      </c>
      <c r="T529" s="232">
        <f>S529*H529</f>
        <v>4.25</v>
      </c>
      <c r="AR529" s="233" t="s">
        <v>133</v>
      </c>
      <c r="AT529" s="233" t="s">
        <v>128</v>
      </c>
      <c r="AU529" s="233" t="s">
        <v>134</v>
      </c>
      <c r="AY529" s="17" t="s">
        <v>125</v>
      </c>
      <c r="BE529" s="234">
        <f>IF(N529="základní",J529,0)</f>
        <v>0</v>
      </c>
      <c r="BF529" s="234">
        <f>IF(N529="snížená",J529,0)</f>
        <v>0</v>
      </c>
      <c r="BG529" s="234">
        <f>IF(N529="zákl. přenesená",J529,0)</f>
        <v>0</v>
      </c>
      <c r="BH529" s="234">
        <f>IF(N529="sníž. přenesená",J529,0)</f>
        <v>0</v>
      </c>
      <c r="BI529" s="234">
        <f>IF(N529="nulová",J529,0)</f>
        <v>0</v>
      </c>
      <c r="BJ529" s="17" t="s">
        <v>134</v>
      </c>
      <c r="BK529" s="234">
        <f>ROUND(I529*H529,0)</f>
        <v>0</v>
      </c>
      <c r="BL529" s="17" t="s">
        <v>133</v>
      </c>
      <c r="BM529" s="233" t="s">
        <v>771</v>
      </c>
    </row>
    <row r="530" s="12" customFormat="1">
      <c r="B530" s="235"/>
      <c r="C530" s="236"/>
      <c r="D530" s="237" t="s">
        <v>143</v>
      </c>
      <c r="E530" s="246" t="s">
        <v>1</v>
      </c>
      <c r="F530" s="238" t="s">
        <v>772</v>
      </c>
      <c r="G530" s="236"/>
      <c r="H530" s="239">
        <v>85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AT530" s="245" t="s">
        <v>143</v>
      </c>
      <c r="AU530" s="245" t="s">
        <v>134</v>
      </c>
      <c r="AV530" s="12" t="s">
        <v>134</v>
      </c>
      <c r="AW530" s="12" t="s">
        <v>31</v>
      </c>
      <c r="AX530" s="12" t="s">
        <v>8</v>
      </c>
      <c r="AY530" s="245" t="s">
        <v>125</v>
      </c>
    </row>
    <row r="531" s="1" customFormat="1" ht="24" customHeight="1">
      <c r="B531" s="38"/>
      <c r="C531" s="223" t="s">
        <v>773</v>
      </c>
      <c r="D531" s="223" t="s">
        <v>128</v>
      </c>
      <c r="E531" s="224" t="s">
        <v>774</v>
      </c>
      <c r="F531" s="225" t="s">
        <v>775</v>
      </c>
      <c r="G531" s="226" t="s">
        <v>166</v>
      </c>
      <c r="H531" s="227">
        <v>418.24000000000001</v>
      </c>
      <c r="I531" s="228"/>
      <c r="J531" s="227">
        <f>ROUND(I531*H531,0)</f>
        <v>0</v>
      </c>
      <c r="K531" s="225" t="s">
        <v>132</v>
      </c>
      <c r="L531" s="43"/>
      <c r="M531" s="229" t="s">
        <v>1</v>
      </c>
      <c r="N531" s="230" t="s">
        <v>40</v>
      </c>
      <c r="O531" s="86"/>
      <c r="P531" s="231">
        <f>O531*H531</f>
        <v>0</v>
      </c>
      <c r="Q531" s="231">
        <v>0</v>
      </c>
      <c r="R531" s="231">
        <f>Q531*H531</f>
        <v>0</v>
      </c>
      <c r="S531" s="231">
        <v>0.045999999999999999</v>
      </c>
      <c r="T531" s="232">
        <f>S531*H531</f>
        <v>19.239039999999999</v>
      </c>
      <c r="AR531" s="233" t="s">
        <v>133</v>
      </c>
      <c r="AT531" s="233" t="s">
        <v>128</v>
      </c>
      <c r="AU531" s="233" t="s">
        <v>134</v>
      </c>
      <c r="AY531" s="17" t="s">
        <v>125</v>
      </c>
      <c r="BE531" s="234">
        <f>IF(N531="základní",J531,0)</f>
        <v>0</v>
      </c>
      <c r="BF531" s="234">
        <f>IF(N531="snížená",J531,0)</f>
        <v>0</v>
      </c>
      <c r="BG531" s="234">
        <f>IF(N531="zákl. přenesená",J531,0)</f>
        <v>0</v>
      </c>
      <c r="BH531" s="234">
        <f>IF(N531="sníž. přenesená",J531,0)</f>
        <v>0</v>
      </c>
      <c r="BI531" s="234">
        <f>IF(N531="nulová",J531,0)</f>
        <v>0</v>
      </c>
      <c r="BJ531" s="17" t="s">
        <v>134</v>
      </c>
      <c r="BK531" s="234">
        <f>ROUND(I531*H531,0)</f>
        <v>0</v>
      </c>
      <c r="BL531" s="17" t="s">
        <v>133</v>
      </c>
      <c r="BM531" s="233" t="s">
        <v>776</v>
      </c>
    </row>
    <row r="532" s="12" customFormat="1">
      <c r="B532" s="235"/>
      <c r="C532" s="236"/>
      <c r="D532" s="237" t="s">
        <v>143</v>
      </c>
      <c r="E532" s="246" t="s">
        <v>1</v>
      </c>
      <c r="F532" s="238" t="s">
        <v>777</v>
      </c>
      <c r="G532" s="236"/>
      <c r="H532" s="239">
        <v>340.19999999999999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AT532" s="245" t="s">
        <v>143</v>
      </c>
      <c r="AU532" s="245" t="s">
        <v>134</v>
      </c>
      <c r="AV532" s="12" t="s">
        <v>134</v>
      </c>
      <c r="AW532" s="12" t="s">
        <v>31</v>
      </c>
      <c r="AX532" s="12" t="s">
        <v>74</v>
      </c>
      <c r="AY532" s="245" t="s">
        <v>125</v>
      </c>
    </row>
    <row r="533" s="14" customFormat="1">
      <c r="B533" s="272"/>
      <c r="C533" s="273"/>
      <c r="D533" s="237" t="s">
        <v>143</v>
      </c>
      <c r="E533" s="274" t="s">
        <v>1</v>
      </c>
      <c r="F533" s="275" t="s">
        <v>507</v>
      </c>
      <c r="G533" s="273"/>
      <c r="H533" s="274" t="s">
        <v>1</v>
      </c>
      <c r="I533" s="276"/>
      <c r="J533" s="273"/>
      <c r="K533" s="273"/>
      <c r="L533" s="277"/>
      <c r="M533" s="278"/>
      <c r="N533" s="279"/>
      <c r="O533" s="279"/>
      <c r="P533" s="279"/>
      <c r="Q533" s="279"/>
      <c r="R533" s="279"/>
      <c r="S533" s="279"/>
      <c r="T533" s="280"/>
      <c r="AT533" s="281" t="s">
        <v>143</v>
      </c>
      <c r="AU533" s="281" t="s">
        <v>134</v>
      </c>
      <c r="AV533" s="14" t="s">
        <v>8</v>
      </c>
      <c r="AW533" s="14" t="s">
        <v>31</v>
      </c>
      <c r="AX533" s="14" t="s">
        <v>74</v>
      </c>
      <c r="AY533" s="281" t="s">
        <v>125</v>
      </c>
    </row>
    <row r="534" s="12" customFormat="1">
      <c r="B534" s="235"/>
      <c r="C534" s="236"/>
      <c r="D534" s="237" t="s">
        <v>143</v>
      </c>
      <c r="E534" s="246" t="s">
        <v>1</v>
      </c>
      <c r="F534" s="238" t="s">
        <v>508</v>
      </c>
      <c r="G534" s="236"/>
      <c r="H534" s="239">
        <v>78.040000000000006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AT534" s="245" t="s">
        <v>143</v>
      </c>
      <c r="AU534" s="245" t="s">
        <v>134</v>
      </c>
      <c r="AV534" s="12" t="s">
        <v>134</v>
      </c>
      <c r="AW534" s="12" t="s">
        <v>31</v>
      </c>
      <c r="AX534" s="12" t="s">
        <v>74</v>
      </c>
      <c r="AY534" s="245" t="s">
        <v>125</v>
      </c>
    </row>
    <row r="535" s="13" customFormat="1">
      <c r="B535" s="261"/>
      <c r="C535" s="262"/>
      <c r="D535" s="237" t="s">
        <v>143</v>
      </c>
      <c r="E535" s="263" t="s">
        <v>1</v>
      </c>
      <c r="F535" s="264" t="s">
        <v>293</v>
      </c>
      <c r="G535" s="262"/>
      <c r="H535" s="265">
        <v>418.24000000000001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AT535" s="271" t="s">
        <v>143</v>
      </c>
      <c r="AU535" s="271" t="s">
        <v>134</v>
      </c>
      <c r="AV535" s="13" t="s">
        <v>133</v>
      </c>
      <c r="AW535" s="13" t="s">
        <v>31</v>
      </c>
      <c r="AX535" s="13" t="s">
        <v>8</v>
      </c>
      <c r="AY535" s="271" t="s">
        <v>125</v>
      </c>
    </row>
    <row r="536" s="1" customFormat="1" ht="24" customHeight="1">
      <c r="B536" s="38"/>
      <c r="C536" s="223" t="s">
        <v>778</v>
      </c>
      <c r="D536" s="223" t="s">
        <v>128</v>
      </c>
      <c r="E536" s="224" t="s">
        <v>779</v>
      </c>
      <c r="F536" s="225" t="s">
        <v>780</v>
      </c>
      <c r="G536" s="226" t="s">
        <v>781</v>
      </c>
      <c r="H536" s="227">
        <v>1</v>
      </c>
      <c r="I536" s="228"/>
      <c r="J536" s="227">
        <f>ROUND(I536*H536,0)</f>
        <v>0</v>
      </c>
      <c r="K536" s="225" t="s">
        <v>1</v>
      </c>
      <c r="L536" s="43"/>
      <c r="M536" s="229" t="s">
        <v>1</v>
      </c>
      <c r="N536" s="230" t="s">
        <v>40</v>
      </c>
      <c r="O536" s="86"/>
      <c r="P536" s="231">
        <f>O536*H536</f>
        <v>0</v>
      </c>
      <c r="Q536" s="231">
        <v>0</v>
      </c>
      <c r="R536" s="231">
        <f>Q536*H536</f>
        <v>0</v>
      </c>
      <c r="S536" s="231">
        <v>0</v>
      </c>
      <c r="T536" s="232">
        <f>S536*H536</f>
        <v>0</v>
      </c>
      <c r="AR536" s="233" t="s">
        <v>133</v>
      </c>
      <c r="AT536" s="233" t="s">
        <v>128</v>
      </c>
      <c r="AU536" s="233" t="s">
        <v>134</v>
      </c>
      <c r="AY536" s="17" t="s">
        <v>125</v>
      </c>
      <c r="BE536" s="234">
        <f>IF(N536="základní",J536,0)</f>
        <v>0</v>
      </c>
      <c r="BF536" s="234">
        <f>IF(N536="snížená",J536,0)</f>
        <v>0</v>
      </c>
      <c r="BG536" s="234">
        <f>IF(N536="zákl. přenesená",J536,0)</f>
        <v>0</v>
      </c>
      <c r="BH536" s="234">
        <f>IF(N536="sníž. přenesená",J536,0)</f>
        <v>0</v>
      </c>
      <c r="BI536" s="234">
        <f>IF(N536="nulová",J536,0)</f>
        <v>0</v>
      </c>
      <c r="BJ536" s="17" t="s">
        <v>134</v>
      </c>
      <c r="BK536" s="234">
        <f>ROUND(I536*H536,0)</f>
        <v>0</v>
      </c>
      <c r="BL536" s="17" t="s">
        <v>133</v>
      </c>
      <c r="BM536" s="233" t="s">
        <v>782</v>
      </c>
    </row>
    <row r="537" s="1" customFormat="1" ht="36" customHeight="1">
      <c r="B537" s="38"/>
      <c r="C537" s="223" t="s">
        <v>783</v>
      </c>
      <c r="D537" s="223" t="s">
        <v>128</v>
      </c>
      <c r="E537" s="224" t="s">
        <v>784</v>
      </c>
      <c r="F537" s="225" t="s">
        <v>785</v>
      </c>
      <c r="G537" s="226" t="s">
        <v>786</v>
      </c>
      <c r="H537" s="227">
        <v>20</v>
      </c>
      <c r="I537" s="228"/>
      <c r="J537" s="227">
        <f>ROUND(I537*H537,0)</f>
        <v>0</v>
      </c>
      <c r="K537" s="225" t="s">
        <v>1</v>
      </c>
      <c r="L537" s="43"/>
      <c r="M537" s="229" t="s">
        <v>1</v>
      </c>
      <c r="N537" s="230" t="s">
        <v>40</v>
      </c>
      <c r="O537" s="86"/>
      <c r="P537" s="231">
        <f>O537*H537</f>
        <v>0</v>
      </c>
      <c r="Q537" s="231">
        <v>0</v>
      </c>
      <c r="R537" s="231">
        <f>Q537*H537</f>
        <v>0</v>
      </c>
      <c r="S537" s="231">
        <v>0</v>
      </c>
      <c r="T537" s="232">
        <f>S537*H537</f>
        <v>0</v>
      </c>
      <c r="AR537" s="233" t="s">
        <v>133</v>
      </c>
      <c r="AT537" s="233" t="s">
        <v>128</v>
      </c>
      <c r="AU537" s="233" t="s">
        <v>134</v>
      </c>
      <c r="AY537" s="17" t="s">
        <v>125</v>
      </c>
      <c r="BE537" s="234">
        <f>IF(N537="základní",J537,0)</f>
        <v>0</v>
      </c>
      <c r="BF537" s="234">
        <f>IF(N537="snížená",J537,0)</f>
        <v>0</v>
      </c>
      <c r="BG537" s="234">
        <f>IF(N537="zákl. přenesená",J537,0)</f>
        <v>0</v>
      </c>
      <c r="BH537" s="234">
        <f>IF(N537="sníž. přenesená",J537,0)</f>
        <v>0</v>
      </c>
      <c r="BI537" s="234">
        <f>IF(N537="nulová",J537,0)</f>
        <v>0</v>
      </c>
      <c r="BJ537" s="17" t="s">
        <v>134</v>
      </c>
      <c r="BK537" s="234">
        <f>ROUND(I537*H537,0)</f>
        <v>0</v>
      </c>
      <c r="BL537" s="17" t="s">
        <v>133</v>
      </c>
      <c r="BM537" s="233" t="s">
        <v>787</v>
      </c>
    </row>
    <row r="538" s="1" customFormat="1" ht="24" customHeight="1">
      <c r="B538" s="38"/>
      <c r="C538" s="223" t="s">
        <v>788</v>
      </c>
      <c r="D538" s="223" t="s">
        <v>128</v>
      </c>
      <c r="E538" s="224" t="s">
        <v>789</v>
      </c>
      <c r="F538" s="225" t="s">
        <v>790</v>
      </c>
      <c r="G538" s="226" t="s">
        <v>786</v>
      </c>
      <c r="H538" s="227">
        <v>20</v>
      </c>
      <c r="I538" s="228"/>
      <c r="J538" s="227">
        <f>ROUND(I538*H538,0)</f>
        <v>0</v>
      </c>
      <c r="K538" s="225" t="s">
        <v>1</v>
      </c>
      <c r="L538" s="43"/>
      <c r="M538" s="229" t="s">
        <v>1</v>
      </c>
      <c r="N538" s="230" t="s">
        <v>40</v>
      </c>
      <c r="O538" s="86"/>
      <c r="P538" s="231">
        <f>O538*H538</f>
        <v>0</v>
      </c>
      <c r="Q538" s="231">
        <v>0</v>
      </c>
      <c r="R538" s="231">
        <f>Q538*H538</f>
        <v>0</v>
      </c>
      <c r="S538" s="231">
        <v>0</v>
      </c>
      <c r="T538" s="232">
        <f>S538*H538</f>
        <v>0</v>
      </c>
      <c r="AR538" s="233" t="s">
        <v>133</v>
      </c>
      <c r="AT538" s="233" t="s">
        <v>128</v>
      </c>
      <c r="AU538" s="233" t="s">
        <v>134</v>
      </c>
      <c r="AY538" s="17" t="s">
        <v>125</v>
      </c>
      <c r="BE538" s="234">
        <f>IF(N538="základní",J538,0)</f>
        <v>0</v>
      </c>
      <c r="BF538" s="234">
        <f>IF(N538="snížená",J538,0)</f>
        <v>0</v>
      </c>
      <c r="BG538" s="234">
        <f>IF(N538="zákl. přenesená",J538,0)</f>
        <v>0</v>
      </c>
      <c r="BH538" s="234">
        <f>IF(N538="sníž. přenesená",J538,0)</f>
        <v>0</v>
      </c>
      <c r="BI538" s="234">
        <f>IF(N538="nulová",J538,0)</f>
        <v>0</v>
      </c>
      <c r="BJ538" s="17" t="s">
        <v>134</v>
      </c>
      <c r="BK538" s="234">
        <f>ROUND(I538*H538,0)</f>
        <v>0</v>
      </c>
      <c r="BL538" s="17" t="s">
        <v>133</v>
      </c>
      <c r="BM538" s="233" t="s">
        <v>791</v>
      </c>
    </row>
    <row r="539" s="1" customFormat="1" ht="24" customHeight="1">
      <c r="B539" s="38"/>
      <c r="C539" s="223" t="s">
        <v>792</v>
      </c>
      <c r="D539" s="223" t="s">
        <v>128</v>
      </c>
      <c r="E539" s="224" t="s">
        <v>793</v>
      </c>
      <c r="F539" s="225" t="s">
        <v>794</v>
      </c>
      <c r="G539" s="226" t="s">
        <v>786</v>
      </c>
      <c r="H539" s="227">
        <v>20</v>
      </c>
      <c r="I539" s="228"/>
      <c r="J539" s="227">
        <f>ROUND(I539*H539,0)</f>
        <v>0</v>
      </c>
      <c r="K539" s="225" t="s">
        <v>1</v>
      </c>
      <c r="L539" s="43"/>
      <c r="M539" s="229" t="s">
        <v>1</v>
      </c>
      <c r="N539" s="230" t="s">
        <v>40</v>
      </c>
      <c r="O539" s="86"/>
      <c r="P539" s="231">
        <f>O539*H539</f>
        <v>0</v>
      </c>
      <c r="Q539" s="231">
        <v>0</v>
      </c>
      <c r="R539" s="231">
        <f>Q539*H539</f>
        <v>0</v>
      </c>
      <c r="S539" s="231">
        <v>0</v>
      </c>
      <c r="T539" s="232">
        <f>S539*H539</f>
        <v>0</v>
      </c>
      <c r="AR539" s="233" t="s">
        <v>133</v>
      </c>
      <c r="AT539" s="233" t="s">
        <v>128</v>
      </c>
      <c r="AU539" s="233" t="s">
        <v>134</v>
      </c>
      <c r="AY539" s="17" t="s">
        <v>125</v>
      </c>
      <c r="BE539" s="234">
        <f>IF(N539="základní",J539,0)</f>
        <v>0</v>
      </c>
      <c r="BF539" s="234">
        <f>IF(N539="snížená",J539,0)</f>
        <v>0</v>
      </c>
      <c r="BG539" s="234">
        <f>IF(N539="zákl. přenesená",J539,0)</f>
        <v>0</v>
      </c>
      <c r="BH539" s="234">
        <f>IF(N539="sníž. přenesená",J539,0)</f>
        <v>0</v>
      </c>
      <c r="BI539" s="234">
        <f>IF(N539="nulová",J539,0)</f>
        <v>0</v>
      </c>
      <c r="BJ539" s="17" t="s">
        <v>134</v>
      </c>
      <c r="BK539" s="234">
        <f>ROUND(I539*H539,0)</f>
        <v>0</v>
      </c>
      <c r="BL539" s="17" t="s">
        <v>133</v>
      </c>
      <c r="BM539" s="233" t="s">
        <v>795</v>
      </c>
    </row>
    <row r="540" s="1" customFormat="1" ht="24" customHeight="1">
      <c r="B540" s="38"/>
      <c r="C540" s="223" t="s">
        <v>796</v>
      </c>
      <c r="D540" s="223" t="s">
        <v>128</v>
      </c>
      <c r="E540" s="224" t="s">
        <v>797</v>
      </c>
      <c r="F540" s="225" t="s">
        <v>798</v>
      </c>
      <c r="G540" s="226" t="s">
        <v>781</v>
      </c>
      <c r="H540" s="227">
        <v>1</v>
      </c>
      <c r="I540" s="228"/>
      <c r="J540" s="227">
        <f>ROUND(I540*H540,0)</f>
        <v>0</v>
      </c>
      <c r="K540" s="225" t="s">
        <v>1</v>
      </c>
      <c r="L540" s="43"/>
      <c r="M540" s="229" t="s">
        <v>1</v>
      </c>
      <c r="N540" s="230" t="s">
        <v>40</v>
      </c>
      <c r="O540" s="86"/>
      <c r="P540" s="231">
        <f>O540*H540</f>
        <v>0</v>
      </c>
      <c r="Q540" s="231">
        <v>0</v>
      </c>
      <c r="R540" s="231">
        <f>Q540*H540</f>
        <v>0</v>
      </c>
      <c r="S540" s="231">
        <v>0</v>
      </c>
      <c r="T540" s="232">
        <f>S540*H540</f>
        <v>0</v>
      </c>
      <c r="AR540" s="233" t="s">
        <v>133</v>
      </c>
      <c r="AT540" s="233" t="s">
        <v>128</v>
      </c>
      <c r="AU540" s="233" t="s">
        <v>134</v>
      </c>
      <c r="AY540" s="17" t="s">
        <v>125</v>
      </c>
      <c r="BE540" s="234">
        <f>IF(N540="základní",J540,0)</f>
        <v>0</v>
      </c>
      <c r="BF540" s="234">
        <f>IF(N540="snížená",J540,0)</f>
        <v>0</v>
      </c>
      <c r="BG540" s="234">
        <f>IF(N540="zákl. přenesená",J540,0)</f>
        <v>0</v>
      </c>
      <c r="BH540" s="234">
        <f>IF(N540="sníž. přenesená",J540,0)</f>
        <v>0</v>
      </c>
      <c r="BI540" s="234">
        <f>IF(N540="nulová",J540,0)</f>
        <v>0</v>
      </c>
      <c r="BJ540" s="17" t="s">
        <v>134</v>
      </c>
      <c r="BK540" s="234">
        <f>ROUND(I540*H540,0)</f>
        <v>0</v>
      </c>
      <c r="BL540" s="17" t="s">
        <v>133</v>
      </c>
      <c r="BM540" s="233" t="s">
        <v>799</v>
      </c>
    </row>
    <row r="541" s="11" customFormat="1" ht="22.8" customHeight="1">
      <c r="B541" s="207"/>
      <c r="C541" s="208"/>
      <c r="D541" s="209" t="s">
        <v>73</v>
      </c>
      <c r="E541" s="221" t="s">
        <v>126</v>
      </c>
      <c r="F541" s="221" t="s">
        <v>127</v>
      </c>
      <c r="G541" s="208"/>
      <c r="H541" s="208"/>
      <c r="I541" s="211"/>
      <c r="J541" s="222">
        <f>BK541</f>
        <v>0</v>
      </c>
      <c r="K541" s="208"/>
      <c r="L541" s="213"/>
      <c r="M541" s="214"/>
      <c r="N541" s="215"/>
      <c r="O541" s="215"/>
      <c r="P541" s="216">
        <f>SUM(P542:P550)</f>
        <v>0</v>
      </c>
      <c r="Q541" s="215"/>
      <c r="R541" s="216">
        <f>SUM(R542:R550)</f>
        <v>0</v>
      </c>
      <c r="S541" s="215"/>
      <c r="T541" s="217">
        <f>SUM(T542:T550)</f>
        <v>4.5</v>
      </c>
      <c r="AR541" s="218" t="s">
        <v>8</v>
      </c>
      <c r="AT541" s="219" t="s">
        <v>73</v>
      </c>
      <c r="AU541" s="219" t="s">
        <v>8</v>
      </c>
      <c r="AY541" s="218" t="s">
        <v>125</v>
      </c>
      <c r="BK541" s="220">
        <f>SUM(BK542:BK550)</f>
        <v>0</v>
      </c>
    </row>
    <row r="542" s="1" customFormat="1" ht="24" customHeight="1">
      <c r="B542" s="38"/>
      <c r="C542" s="223" t="s">
        <v>800</v>
      </c>
      <c r="D542" s="223" t="s">
        <v>128</v>
      </c>
      <c r="E542" s="224" t="s">
        <v>801</v>
      </c>
      <c r="F542" s="225" t="s">
        <v>802</v>
      </c>
      <c r="G542" s="226" t="s">
        <v>160</v>
      </c>
      <c r="H542" s="227">
        <v>3</v>
      </c>
      <c r="I542" s="228"/>
      <c r="J542" s="227">
        <f>ROUND(I542*H542,0)</f>
        <v>0</v>
      </c>
      <c r="K542" s="225" t="s">
        <v>132</v>
      </c>
      <c r="L542" s="43"/>
      <c r="M542" s="229" t="s">
        <v>1</v>
      </c>
      <c r="N542" s="230" t="s">
        <v>40</v>
      </c>
      <c r="O542" s="86"/>
      <c r="P542" s="231">
        <f>O542*H542</f>
        <v>0</v>
      </c>
      <c r="Q542" s="231">
        <v>0</v>
      </c>
      <c r="R542" s="231">
        <f>Q542*H542</f>
        <v>0</v>
      </c>
      <c r="S542" s="231">
        <v>1.5</v>
      </c>
      <c r="T542" s="232">
        <f>S542*H542</f>
        <v>4.5</v>
      </c>
      <c r="AR542" s="233" t="s">
        <v>133</v>
      </c>
      <c r="AT542" s="233" t="s">
        <v>128</v>
      </c>
      <c r="AU542" s="233" t="s">
        <v>134</v>
      </c>
      <c r="AY542" s="17" t="s">
        <v>125</v>
      </c>
      <c r="BE542" s="234">
        <f>IF(N542="základní",J542,0)</f>
        <v>0</v>
      </c>
      <c r="BF542" s="234">
        <f>IF(N542="snížená",J542,0)</f>
        <v>0</v>
      </c>
      <c r="BG542" s="234">
        <f>IF(N542="zákl. přenesená",J542,0)</f>
        <v>0</v>
      </c>
      <c r="BH542" s="234">
        <f>IF(N542="sníž. přenesená",J542,0)</f>
        <v>0</v>
      </c>
      <c r="BI542" s="234">
        <f>IF(N542="nulová",J542,0)</f>
        <v>0</v>
      </c>
      <c r="BJ542" s="17" t="s">
        <v>134</v>
      </c>
      <c r="BK542" s="234">
        <f>ROUND(I542*H542,0)</f>
        <v>0</v>
      </c>
      <c r="BL542" s="17" t="s">
        <v>133</v>
      </c>
      <c r="BM542" s="233" t="s">
        <v>803</v>
      </c>
    </row>
    <row r="543" s="1" customFormat="1" ht="24" customHeight="1">
      <c r="B543" s="38"/>
      <c r="C543" s="223" t="s">
        <v>804</v>
      </c>
      <c r="D543" s="223" t="s">
        <v>128</v>
      </c>
      <c r="E543" s="224" t="s">
        <v>320</v>
      </c>
      <c r="F543" s="225" t="s">
        <v>321</v>
      </c>
      <c r="G543" s="226" t="s">
        <v>160</v>
      </c>
      <c r="H543" s="227">
        <v>6</v>
      </c>
      <c r="I543" s="228"/>
      <c r="J543" s="227">
        <f>ROUND(I543*H543,0)</f>
        <v>0</v>
      </c>
      <c r="K543" s="225" t="s">
        <v>132</v>
      </c>
      <c r="L543" s="43"/>
      <c r="M543" s="229" t="s">
        <v>1</v>
      </c>
      <c r="N543" s="230" t="s">
        <v>40</v>
      </c>
      <c r="O543" s="86"/>
      <c r="P543" s="231">
        <f>O543*H543</f>
        <v>0</v>
      </c>
      <c r="Q543" s="231">
        <v>0</v>
      </c>
      <c r="R543" s="231">
        <f>Q543*H543</f>
        <v>0</v>
      </c>
      <c r="S543" s="231">
        <v>0</v>
      </c>
      <c r="T543" s="232">
        <f>S543*H543</f>
        <v>0</v>
      </c>
      <c r="AR543" s="233" t="s">
        <v>133</v>
      </c>
      <c r="AT543" s="233" t="s">
        <v>128</v>
      </c>
      <c r="AU543" s="233" t="s">
        <v>134</v>
      </c>
      <c r="AY543" s="17" t="s">
        <v>125</v>
      </c>
      <c r="BE543" s="234">
        <f>IF(N543="základní",J543,0)</f>
        <v>0</v>
      </c>
      <c r="BF543" s="234">
        <f>IF(N543="snížená",J543,0)</f>
        <v>0</v>
      </c>
      <c r="BG543" s="234">
        <f>IF(N543="zákl. přenesená",J543,0)</f>
        <v>0</v>
      </c>
      <c r="BH543" s="234">
        <f>IF(N543="sníž. přenesená",J543,0)</f>
        <v>0</v>
      </c>
      <c r="BI543" s="234">
        <f>IF(N543="nulová",J543,0)</f>
        <v>0</v>
      </c>
      <c r="BJ543" s="17" t="s">
        <v>134</v>
      </c>
      <c r="BK543" s="234">
        <f>ROUND(I543*H543,0)</f>
        <v>0</v>
      </c>
      <c r="BL543" s="17" t="s">
        <v>133</v>
      </c>
      <c r="BM543" s="233" t="s">
        <v>805</v>
      </c>
    </row>
    <row r="544" s="1" customFormat="1" ht="24" customHeight="1">
      <c r="B544" s="38"/>
      <c r="C544" s="223" t="s">
        <v>806</v>
      </c>
      <c r="D544" s="223" t="s">
        <v>128</v>
      </c>
      <c r="E544" s="224" t="s">
        <v>129</v>
      </c>
      <c r="F544" s="225" t="s">
        <v>130</v>
      </c>
      <c r="G544" s="226" t="s">
        <v>131</v>
      </c>
      <c r="H544" s="227">
        <v>176.05000000000001</v>
      </c>
      <c r="I544" s="228"/>
      <c r="J544" s="227">
        <f>ROUND(I544*H544,0)</f>
        <v>0</v>
      </c>
      <c r="K544" s="225" t="s">
        <v>132</v>
      </c>
      <c r="L544" s="43"/>
      <c r="M544" s="229" t="s">
        <v>1</v>
      </c>
      <c r="N544" s="230" t="s">
        <v>40</v>
      </c>
      <c r="O544" s="86"/>
      <c r="P544" s="231">
        <f>O544*H544</f>
        <v>0</v>
      </c>
      <c r="Q544" s="231">
        <v>0</v>
      </c>
      <c r="R544" s="231">
        <f>Q544*H544</f>
        <v>0</v>
      </c>
      <c r="S544" s="231">
        <v>0</v>
      </c>
      <c r="T544" s="232">
        <f>S544*H544</f>
        <v>0</v>
      </c>
      <c r="AR544" s="233" t="s">
        <v>133</v>
      </c>
      <c r="AT544" s="233" t="s">
        <v>128</v>
      </c>
      <c r="AU544" s="233" t="s">
        <v>134</v>
      </c>
      <c r="AY544" s="17" t="s">
        <v>125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7" t="s">
        <v>134</v>
      </c>
      <c r="BK544" s="234">
        <f>ROUND(I544*H544,0)</f>
        <v>0</v>
      </c>
      <c r="BL544" s="17" t="s">
        <v>133</v>
      </c>
      <c r="BM544" s="233" t="s">
        <v>807</v>
      </c>
    </row>
    <row r="545" s="1" customFormat="1" ht="24" customHeight="1">
      <c r="B545" s="38"/>
      <c r="C545" s="223" t="s">
        <v>808</v>
      </c>
      <c r="D545" s="223" t="s">
        <v>128</v>
      </c>
      <c r="E545" s="224" t="s">
        <v>136</v>
      </c>
      <c r="F545" s="225" t="s">
        <v>137</v>
      </c>
      <c r="G545" s="226" t="s">
        <v>131</v>
      </c>
      <c r="H545" s="227">
        <v>176.05000000000001</v>
      </c>
      <c r="I545" s="228"/>
      <c r="J545" s="227">
        <f>ROUND(I545*H545,0)</f>
        <v>0</v>
      </c>
      <c r="K545" s="225" t="s">
        <v>132</v>
      </c>
      <c r="L545" s="43"/>
      <c r="M545" s="229" t="s">
        <v>1</v>
      </c>
      <c r="N545" s="230" t="s">
        <v>40</v>
      </c>
      <c r="O545" s="86"/>
      <c r="P545" s="231">
        <f>O545*H545</f>
        <v>0</v>
      </c>
      <c r="Q545" s="231">
        <v>0</v>
      </c>
      <c r="R545" s="231">
        <f>Q545*H545</f>
        <v>0</v>
      </c>
      <c r="S545" s="231">
        <v>0</v>
      </c>
      <c r="T545" s="232">
        <f>S545*H545</f>
        <v>0</v>
      </c>
      <c r="AR545" s="233" t="s">
        <v>133</v>
      </c>
      <c r="AT545" s="233" t="s">
        <v>128</v>
      </c>
      <c r="AU545" s="233" t="s">
        <v>134</v>
      </c>
      <c r="AY545" s="17" t="s">
        <v>125</v>
      </c>
      <c r="BE545" s="234">
        <f>IF(N545="základní",J545,0)</f>
        <v>0</v>
      </c>
      <c r="BF545" s="234">
        <f>IF(N545="snížená",J545,0)</f>
        <v>0</v>
      </c>
      <c r="BG545" s="234">
        <f>IF(N545="zákl. přenesená",J545,0)</f>
        <v>0</v>
      </c>
      <c r="BH545" s="234">
        <f>IF(N545="sníž. přenesená",J545,0)</f>
        <v>0</v>
      </c>
      <c r="BI545" s="234">
        <f>IF(N545="nulová",J545,0)</f>
        <v>0</v>
      </c>
      <c r="BJ545" s="17" t="s">
        <v>134</v>
      </c>
      <c r="BK545" s="234">
        <f>ROUND(I545*H545,0)</f>
        <v>0</v>
      </c>
      <c r="BL545" s="17" t="s">
        <v>133</v>
      </c>
      <c r="BM545" s="233" t="s">
        <v>809</v>
      </c>
    </row>
    <row r="546" s="1" customFormat="1" ht="24" customHeight="1">
      <c r="B546" s="38"/>
      <c r="C546" s="223" t="s">
        <v>810</v>
      </c>
      <c r="D546" s="223" t="s">
        <v>128</v>
      </c>
      <c r="E546" s="224" t="s">
        <v>140</v>
      </c>
      <c r="F546" s="225" t="s">
        <v>141</v>
      </c>
      <c r="G546" s="226" t="s">
        <v>131</v>
      </c>
      <c r="H546" s="227">
        <v>1760.5</v>
      </c>
      <c r="I546" s="228"/>
      <c r="J546" s="227">
        <f>ROUND(I546*H546,0)</f>
        <v>0</v>
      </c>
      <c r="K546" s="225" t="s">
        <v>132</v>
      </c>
      <c r="L546" s="43"/>
      <c r="M546" s="229" t="s">
        <v>1</v>
      </c>
      <c r="N546" s="230" t="s">
        <v>40</v>
      </c>
      <c r="O546" s="86"/>
      <c r="P546" s="231">
        <f>O546*H546</f>
        <v>0</v>
      </c>
      <c r="Q546" s="231">
        <v>0</v>
      </c>
      <c r="R546" s="231">
        <f>Q546*H546</f>
        <v>0</v>
      </c>
      <c r="S546" s="231">
        <v>0</v>
      </c>
      <c r="T546" s="232">
        <f>S546*H546</f>
        <v>0</v>
      </c>
      <c r="AR546" s="233" t="s">
        <v>133</v>
      </c>
      <c r="AT546" s="233" t="s">
        <v>128</v>
      </c>
      <c r="AU546" s="233" t="s">
        <v>134</v>
      </c>
      <c r="AY546" s="17" t="s">
        <v>125</v>
      </c>
      <c r="BE546" s="234">
        <f>IF(N546="základní",J546,0)</f>
        <v>0</v>
      </c>
      <c r="BF546" s="234">
        <f>IF(N546="snížená",J546,0)</f>
        <v>0</v>
      </c>
      <c r="BG546" s="234">
        <f>IF(N546="zákl. přenesená",J546,0)</f>
        <v>0</v>
      </c>
      <c r="BH546" s="234">
        <f>IF(N546="sníž. přenesená",J546,0)</f>
        <v>0</v>
      </c>
      <c r="BI546" s="234">
        <f>IF(N546="nulová",J546,0)</f>
        <v>0</v>
      </c>
      <c r="BJ546" s="17" t="s">
        <v>134</v>
      </c>
      <c r="BK546" s="234">
        <f>ROUND(I546*H546,0)</f>
        <v>0</v>
      </c>
      <c r="BL546" s="17" t="s">
        <v>133</v>
      </c>
      <c r="BM546" s="233" t="s">
        <v>811</v>
      </c>
    </row>
    <row r="547" s="12" customFormat="1">
      <c r="B547" s="235"/>
      <c r="C547" s="236"/>
      <c r="D547" s="237" t="s">
        <v>143</v>
      </c>
      <c r="E547" s="236"/>
      <c r="F547" s="238" t="s">
        <v>812</v>
      </c>
      <c r="G547" s="236"/>
      <c r="H547" s="239">
        <v>1760.5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AT547" s="245" t="s">
        <v>143</v>
      </c>
      <c r="AU547" s="245" t="s">
        <v>134</v>
      </c>
      <c r="AV547" s="12" t="s">
        <v>134</v>
      </c>
      <c r="AW547" s="12" t="s">
        <v>4</v>
      </c>
      <c r="AX547" s="12" t="s">
        <v>8</v>
      </c>
      <c r="AY547" s="245" t="s">
        <v>125</v>
      </c>
    </row>
    <row r="548" s="1" customFormat="1" ht="24" customHeight="1">
      <c r="B548" s="38"/>
      <c r="C548" s="223" t="s">
        <v>813</v>
      </c>
      <c r="D548" s="223" t="s">
        <v>128</v>
      </c>
      <c r="E548" s="224" t="s">
        <v>814</v>
      </c>
      <c r="F548" s="225" t="s">
        <v>815</v>
      </c>
      <c r="G548" s="226" t="s">
        <v>131</v>
      </c>
      <c r="H548" s="227">
        <v>139.78</v>
      </c>
      <c r="I548" s="228"/>
      <c r="J548" s="227">
        <f>ROUND(I548*H548,0)</f>
        <v>0</v>
      </c>
      <c r="K548" s="225" t="s">
        <v>1</v>
      </c>
      <c r="L548" s="43"/>
      <c r="M548" s="229" t="s">
        <v>1</v>
      </c>
      <c r="N548" s="230" t="s">
        <v>40</v>
      </c>
      <c r="O548" s="86"/>
      <c r="P548" s="231">
        <f>O548*H548</f>
        <v>0</v>
      </c>
      <c r="Q548" s="231">
        <v>0</v>
      </c>
      <c r="R548" s="231">
        <f>Q548*H548</f>
        <v>0</v>
      </c>
      <c r="S548" s="231">
        <v>0</v>
      </c>
      <c r="T548" s="232">
        <f>S548*H548</f>
        <v>0</v>
      </c>
      <c r="AR548" s="233" t="s">
        <v>133</v>
      </c>
      <c r="AT548" s="233" t="s">
        <v>128</v>
      </c>
      <c r="AU548" s="233" t="s">
        <v>134</v>
      </c>
      <c r="AY548" s="17" t="s">
        <v>125</v>
      </c>
      <c r="BE548" s="234">
        <f>IF(N548="základní",J548,0)</f>
        <v>0</v>
      </c>
      <c r="BF548" s="234">
        <f>IF(N548="snížená",J548,0)</f>
        <v>0</v>
      </c>
      <c r="BG548" s="234">
        <f>IF(N548="zákl. přenesená",J548,0)</f>
        <v>0</v>
      </c>
      <c r="BH548" s="234">
        <f>IF(N548="sníž. přenesená",J548,0)</f>
        <v>0</v>
      </c>
      <c r="BI548" s="234">
        <f>IF(N548="nulová",J548,0)</f>
        <v>0</v>
      </c>
      <c r="BJ548" s="17" t="s">
        <v>134</v>
      </c>
      <c r="BK548" s="234">
        <f>ROUND(I548*H548,0)</f>
        <v>0</v>
      </c>
      <c r="BL548" s="17" t="s">
        <v>133</v>
      </c>
      <c r="BM548" s="233" t="s">
        <v>816</v>
      </c>
    </row>
    <row r="549" s="1" customFormat="1" ht="24" customHeight="1">
      <c r="B549" s="38"/>
      <c r="C549" s="223" t="s">
        <v>817</v>
      </c>
      <c r="D549" s="223" t="s">
        <v>128</v>
      </c>
      <c r="E549" s="224" t="s">
        <v>149</v>
      </c>
      <c r="F549" s="225" t="s">
        <v>150</v>
      </c>
      <c r="G549" s="226" t="s">
        <v>131</v>
      </c>
      <c r="H549" s="227">
        <v>36.270000000000003</v>
      </c>
      <c r="I549" s="228"/>
      <c r="J549" s="227">
        <f>ROUND(I549*H549,0)</f>
        <v>0</v>
      </c>
      <c r="K549" s="225" t="s">
        <v>132</v>
      </c>
      <c r="L549" s="43"/>
      <c r="M549" s="229" t="s">
        <v>1</v>
      </c>
      <c r="N549" s="230" t="s">
        <v>40</v>
      </c>
      <c r="O549" s="86"/>
      <c r="P549" s="231">
        <f>O549*H549</f>
        <v>0</v>
      </c>
      <c r="Q549" s="231">
        <v>0</v>
      </c>
      <c r="R549" s="231">
        <f>Q549*H549</f>
        <v>0</v>
      </c>
      <c r="S549" s="231">
        <v>0</v>
      </c>
      <c r="T549" s="232">
        <f>S549*H549</f>
        <v>0</v>
      </c>
      <c r="AR549" s="233" t="s">
        <v>133</v>
      </c>
      <c r="AT549" s="233" t="s">
        <v>128</v>
      </c>
      <c r="AU549" s="233" t="s">
        <v>134</v>
      </c>
      <c r="AY549" s="17" t="s">
        <v>125</v>
      </c>
      <c r="BE549" s="234">
        <f>IF(N549="základní",J549,0)</f>
        <v>0</v>
      </c>
      <c r="BF549" s="234">
        <f>IF(N549="snížená",J549,0)</f>
        <v>0</v>
      </c>
      <c r="BG549" s="234">
        <f>IF(N549="zákl. přenesená",J549,0)</f>
        <v>0</v>
      </c>
      <c r="BH549" s="234">
        <f>IF(N549="sníž. přenesená",J549,0)</f>
        <v>0</v>
      </c>
      <c r="BI549" s="234">
        <f>IF(N549="nulová",J549,0)</f>
        <v>0</v>
      </c>
      <c r="BJ549" s="17" t="s">
        <v>134</v>
      </c>
      <c r="BK549" s="234">
        <f>ROUND(I549*H549,0)</f>
        <v>0</v>
      </c>
      <c r="BL549" s="17" t="s">
        <v>133</v>
      </c>
      <c r="BM549" s="233" t="s">
        <v>818</v>
      </c>
    </row>
    <row r="550" s="12" customFormat="1">
      <c r="B550" s="235"/>
      <c r="C550" s="236"/>
      <c r="D550" s="237" t="s">
        <v>143</v>
      </c>
      <c r="E550" s="246" t="s">
        <v>1</v>
      </c>
      <c r="F550" s="238" t="s">
        <v>819</v>
      </c>
      <c r="G550" s="236"/>
      <c r="H550" s="239">
        <v>36.270000000000003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AT550" s="245" t="s">
        <v>143</v>
      </c>
      <c r="AU550" s="245" t="s">
        <v>134</v>
      </c>
      <c r="AV550" s="12" t="s">
        <v>134</v>
      </c>
      <c r="AW550" s="12" t="s">
        <v>31</v>
      </c>
      <c r="AX550" s="12" t="s">
        <v>8</v>
      </c>
      <c r="AY550" s="245" t="s">
        <v>125</v>
      </c>
    </row>
    <row r="551" s="11" customFormat="1" ht="22.8" customHeight="1">
      <c r="B551" s="207"/>
      <c r="C551" s="208"/>
      <c r="D551" s="209" t="s">
        <v>73</v>
      </c>
      <c r="E551" s="221" t="s">
        <v>328</v>
      </c>
      <c r="F551" s="221" t="s">
        <v>329</v>
      </c>
      <c r="G551" s="208"/>
      <c r="H551" s="208"/>
      <c r="I551" s="211"/>
      <c r="J551" s="222">
        <f>BK551</f>
        <v>0</v>
      </c>
      <c r="K551" s="208"/>
      <c r="L551" s="213"/>
      <c r="M551" s="214"/>
      <c r="N551" s="215"/>
      <c r="O551" s="215"/>
      <c r="P551" s="216">
        <f>P552</f>
        <v>0</v>
      </c>
      <c r="Q551" s="215"/>
      <c r="R551" s="216">
        <f>R552</f>
        <v>0</v>
      </c>
      <c r="S551" s="215"/>
      <c r="T551" s="217">
        <f>T552</f>
        <v>0</v>
      </c>
      <c r="AR551" s="218" t="s">
        <v>8</v>
      </c>
      <c r="AT551" s="219" t="s">
        <v>73</v>
      </c>
      <c r="AU551" s="219" t="s">
        <v>8</v>
      </c>
      <c r="AY551" s="218" t="s">
        <v>125</v>
      </c>
      <c r="BK551" s="220">
        <f>BK552</f>
        <v>0</v>
      </c>
    </row>
    <row r="552" s="1" customFormat="1" ht="16.5" customHeight="1">
      <c r="B552" s="38"/>
      <c r="C552" s="223" t="s">
        <v>820</v>
      </c>
      <c r="D552" s="223" t="s">
        <v>128</v>
      </c>
      <c r="E552" s="224" t="s">
        <v>330</v>
      </c>
      <c r="F552" s="225" t="s">
        <v>331</v>
      </c>
      <c r="G552" s="226" t="s">
        <v>131</v>
      </c>
      <c r="H552" s="227">
        <v>74.709999999999994</v>
      </c>
      <c r="I552" s="228"/>
      <c r="J552" s="227">
        <f>ROUND(I552*H552,0)</f>
        <v>0</v>
      </c>
      <c r="K552" s="225" t="s">
        <v>132</v>
      </c>
      <c r="L552" s="43"/>
      <c r="M552" s="229" t="s">
        <v>1</v>
      </c>
      <c r="N552" s="230" t="s">
        <v>40</v>
      </c>
      <c r="O552" s="86"/>
      <c r="P552" s="231">
        <f>O552*H552</f>
        <v>0</v>
      </c>
      <c r="Q552" s="231">
        <v>0</v>
      </c>
      <c r="R552" s="231">
        <f>Q552*H552</f>
        <v>0</v>
      </c>
      <c r="S552" s="231">
        <v>0</v>
      </c>
      <c r="T552" s="232">
        <f>S552*H552</f>
        <v>0</v>
      </c>
      <c r="AR552" s="233" t="s">
        <v>133</v>
      </c>
      <c r="AT552" s="233" t="s">
        <v>128</v>
      </c>
      <c r="AU552" s="233" t="s">
        <v>134</v>
      </c>
      <c r="AY552" s="17" t="s">
        <v>125</v>
      </c>
      <c r="BE552" s="234">
        <f>IF(N552="základní",J552,0)</f>
        <v>0</v>
      </c>
      <c r="BF552" s="234">
        <f>IF(N552="snížená",J552,0)</f>
        <v>0</v>
      </c>
      <c r="BG552" s="234">
        <f>IF(N552="zákl. přenesená",J552,0)</f>
        <v>0</v>
      </c>
      <c r="BH552" s="234">
        <f>IF(N552="sníž. přenesená",J552,0)</f>
        <v>0</v>
      </c>
      <c r="BI552" s="234">
        <f>IF(N552="nulová",J552,0)</f>
        <v>0</v>
      </c>
      <c r="BJ552" s="17" t="s">
        <v>134</v>
      </c>
      <c r="BK552" s="234">
        <f>ROUND(I552*H552,0)</f>
        <v>0</v>
      </c>
      <c r="BL552" s="17" t="s">
        <v>133</v>
      </c>
      <c r="BM552" s="233" t="s">
        <v>821</v>
      </c>
    </row>
    <row r="553" s="11" customFormat="1" ht="25.92" customHeight="1">
      <c r="B553" s="207"/>
      <c r="C553" s="208"/>
      <c r="D553" s="209" t="s">
        <v>73</v>
      </c>
      <c r="E553" s="210" t="s">
        <v>153</v>
      </c>
      <c r="F553" s="210" t="s">
        <v>154</v>
      </c>
      <c r="G553" s="208"/>
      <c r="H553" s="208"/>
      <c r="I553" s="211"/>
      <c r="J553" s="212">
        <f>BK553</f>
        <v>0</v>
      </c>
      <c r="K553" s="208"/>
      <c r="L553" s="213"/>
      <c r="M553" s="214"/>
      <c r="N553" s="215"/>
      <c r="O553" s="215"/>
      <c r="P553" s="216">
        <f>P554+P587+P593+P633+P678+P704+P737+P748+P760+P784+P805+P845+P956+P958+P976+P1057+P1154+P1157+P1181+P1200+P1209+P1239+P1296</f>
        <v>0</v>
      </c>
      <c r="Q553" s="215"/>
      <c r="R553" s="216">
        <f>R554+R587+R593+R633+R678+R704+R737+R748+R760+R784+R805+R845+R956+R958+R976+R1057+R1154+R1157+R1181+R1200+R1209+R1239+R1296</f>
        <v>41.343137085771005</v>
      </c>
      <c r="S553" s="215"/>
      <c r="T553" s="217">
        <f>T554+T587+T593+T633+T678+T704+T737+T748+T760+T784+T805+T845+T956+T958+T976+T1057+T1154+T1157+T1181+T1200+T1209+T1239+T1296</f>
        <v>31.775607200000003</v>
      </c>
      <c r="AR553" s="218" t="s">
        <v>134</v>
      </c>
      <c r="AT553" s="219" t="s">
        <v>73</v>
      </c>
      <c r="AU553" s="219" t="s">
        <v>74</v>
      </c>
      <c r="AY553" s="218" t="s">
        <v>125</v>
      </c>
      <c r="BK553" s="220">
        <f>BK554+BK587+BK593+BK633+BK678+BK704+BK737+BK748+BK760+BK784+BK805+BK845+BK956+BK958+BK976+BK1057+BK1154+BK1157+BK1181+BK1200+BK1209+BK1239+BK1296</f>
        <v>0</v>
      </c>
    </row>
    <row r="554" s="11" customFormat="1" ht="22.8" customHeight="1">
      <c r="B554" s="207"/>
      <c r="C554" s="208"/>
      <c r="D554" s="209" t="s">
        <v>73</v>
      </c>
      <c r="E554" s="221" t="s">
        <v>822</v>
      </c>
      <c r="F554" s="221" t="s">
        <v>823</v>
      </c>
      <c r="G554" s="208"/>
      <c r="H554" s="208"/>
      <c r="I554" s="211"/>
      <c r="J554" s="222">
        <f>BK554</f>
        <v>0</v>
      </c>
      <c r="K554" s="208"/>
      <c r="L554" s="213"/>
      <c r="M554" s="214"/>
      <c r="N554" s="215"/>
      <c r="O554" s="215"/>
      <c r="P554" s="216">
        <f>SUM(P555:P586)</f>
        <v>0</v>
      </c>
      <c r="Q554" s="215"/>
      <c r="R554" s="216">
        <f>SUM(R555:R586)</f>
        <v>1.6119649999999999</v>
      </c>
      <c r="S554" s="215"/>
      <c r="T554" s="217">
        <f>SUM(T555:T586)</f>
        <v>0</v>
      </c>
      <c r="AR554" s="218" t="s">
        <v>134</v>
      </c>
      <c r="AT554" s="219" t="s">
        <v>73</v>
      </c>
      <c r="AU554" s="219" t="s">
        <v>8</v>
      </c>
      <c r="AY554" s="218" t="s">
        <v>125</v>
      </c>
      <c r="BK554" s="220">
        <f>SUM(BK555:BK586)</f>
        <v>0</v>
      </c>
    </row>
    <row r="555" s="1" customFormat="1" ht="24" customHeight="1">
      <c r="B555" s="38"/>
      <c r="C555" s="223" t="s">
        <v>824</v>
      </c>
      <c r="D555" s="223" t="s">
        <v>128</v>
      </c>
      <c r="E555" s="224" t="s">
        <v>825</v>
      </c>
      <c r="F555" s="225" t="s">
        <v>826</v>
      </c>
      <c r="G555" s="226" t="s">
        <v>166</v>
      </c>
      <c r="H555" s="227">
        <v>43.100000000000001</v>
      </c>
      <c r="I555" s="228"/>
      <c r="J555" s="227">
        <f>ROUND(I555*H555,0)</f>
        <v>0</v>
      </c>
      <c r="K555" s="225" t="s">
        <v>1</v>
      </c>
      <c r="L555" s="43"/>
      <c r="M555" s="229" t="s">
        <v>1</v>
      </c>
      <c r="N555" s="230" t="s">
        <v>40</v>
      </c>
      <c r="O555" s="86"/>
      <c r="P555" s="231">
        <f>O555*H555</f>
        <v>0</v>
      </c>
      <c r="Q555" s="231">
        <v>0.0060000000000000001</v>
      </c>
      <c r="R555" s="231">
        <f>Q555*H555</f>
        <v>0.2586</v>
      </c>
      <c r="S555" s="231">
        <v>0</v>
      </c>
      <c r="T555" s="232">
        <f>S555*H555</f>
        <v>0</v>
      </c>
      <c r="AR555" s="233" t="s">
        <v>161</v>
      </c>
      <c r="AT555" s="233" t="s">
        <v>128</v>
      </c>
      <c r="AU555" s="233" t="s">
        <v>134</v>
      </c>
      <c r="AY555" s="17" t="s">
        <v>125</v>
      </c>
      <c r="BE555" s="234">
        <f>IF(N555="základní",J555,0)</f>
        <v>0</v>
      </c>
      <c r="BF555" s="234">
        <f>IF(N555="snížená",J555,0)</f>
        <v>0</v>
      </c>
      <c r="BG555" s="234">
        <f>IF(N555="zákl. přenesená",J555,0)</f>
        <v>0</v>
      </c>
      <c r="BH555" s="234">
        <f>IF(N555="sníž. přenesená",J555,0)</f>
        <v>0</v>
      </c>
      <c r="BI555" s="234">
        <f>IF(N555="nulová",J555,0)</f>
        <v>0</v>
      </c>
      <c r="BJ555" s="17" t="s">
        <v>134</v>
      </c>
      <c r="BK555" s="234">
        <f>ROUND(I555*H555,0)</f>
        <v>0</v>
      </c>
      <c r="BL555" s="17" t="s">
        <v>161</v>
      </c>
      <c r="BM555" s="233" t="s">
        <v>827</v>
      </c>
    </row>
    <row r="556" s="12" customFormat="1">
      <c r="B556" s="235"/>
      <c r="C556" s="236"/>
      <c r="D556" s="237" t="s">
        <v>143</v>
      </c>
      <c r="E556" s="246" t="s">
        <v>1</v>
      </c>
      <c r="F556" s="238" t="s">
        <v>828</v>
      </c>
      <c r="G556" s="236"/>
      <c r="H556" s="239">
        <v>14.08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AT556" s="245" t="s">
        <v>143</v>
      </c>
      <c r="AU556" s="245" t="s">
        <v>134</v>
      </c>
      <c r="AV556" s="12" t="s">
        <v>134</v>
      </c>
      <c r="AW556" s="12" t="s">
        <v>31</v>
      </c>
      <c r="AX556" s="12" t="s">
        <v>74</v>
      </c>
      <c r="AY556" s="245" t="s">
        <v>125</v>
      </c>
    </row>
    <row r="557" s="12" customFormat="1">
      <c r="B557" s="235"/>
      <c r="C557" s="236"/>
      <c r="D557" s="237" t="s">
        <v>143</v>
      </c>
      <c r="E557" s="246" t="s">
        <v>1</v>
      </c>
      <c r="F557" s="238" t="s">
        <v>829</v>
      </c>
      <c r="G557" s="236"/>
      <c r="H557" s="239">
        <v>14.039999999999999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AT557" s="245" t="s">
        <v>143</v>
      </c>
      <c r="AU557" s="245" t="s">
        <v>134</v>
      </c>
      <c r="AV557" s="12" t="s">
        <v>134</v>
      </c>
      <c r="AW557" s="12" t="s">
        <v>31</v>
      </c>
      <c r="AX557" s="12" t="s">
        <v>74</v>
      </c>
      <c r="AY557" s="245" t="s">
        <v>125</v>
      </c>
    </row>
    <row r="558" s="12" customFormat="1">
      <c r="B558" s="235"/>
      <c r="C558" s="236"/>
      <c r="D558" s="237" t="s">
        <v>143</v>
      </c>
      <c r="E558" s="246" t="s">
        <v>1</v>
      </c>
      <c r="F558" s="238" t="s">
        <v>830</v>
      </c>
      <c r="G558" s="236"/>
      <c r="H558" s="239">
        <v>14.98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AT558" s="245" t="s">
        <v>143</v>
      </c>
      <c r="AU558" s="245" t="s">
        <v>134</v>
      </c>
      <c r="AV558" s="12" t="s">
        <v>134</v>
      </c>
      <c r="AW558" s="12" t="s">
        <v>31</v>
      </c>
      <c r="AX558" s="12" t="s">
        <v>74</v>
      </c>
      <c r="AY558" s="245" t="s">
        <v>125</v>
      </c>
    </row>
    <row r="559" s="13" customFormat="1">
      <c r="B559" s="261"/>
      <c r="C559" s="262"/>
      <c r="D559" s="237" t="s">
        <v>143</v>
      </c>
      <c r="E559" s="263" t="s">
        <v>1</v>
      </c>
      <c r="F559" s="264" t="s">
        <v>293</v>
      </c>
      <c r="G559" s="262"/>
      <c r="H559" s="265">
        <v>43.099999999999994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AT559" s="271" t="s">
        <v>143</v>
      </c>
      <c r="AU559" s="271" t="s">
        <v>134</v>
      </c>
      <c r="AV559" s="13" t="s">
        <v>133</v>
      </c>
      <c r="AW559" s="13" t="s">
        <v>31</v>
      </c>
      <c r="AX559" s="13" t="s">
        <v>8</v>
      </c>
      <c r="AY559" s="271" t="s">
        <v>125</v>
      </c>
    </row>
    <row r="560" s="1" customFormat="1" ht="24" customHeight="1">
      <c r="B560" s="38"/>
      <c r="C560" s="223" t="s">
        <v>831</v>
      </c>
      <c r="D560" s="223" t="s">
        <v>128</v>
      </c>
      <c r="E560" s="224" t="s">
        <v>832</v>
      </c>
      <c r="F560" s="225" t="s">
        <v>833</v>
      </c>
      <c r="G560" s="226" t="s">
        <v>166</v>
      </c>
      <c r="H560" s="227">
        <v>221.5</v>
      </c>
      <c r="I560" s="228"/>
      <c r="J560" s="227">
        <f>ROUND(I560*H560,0)</f>
        <v>0</v>
      </c>
      <c r="K560" s="225" t="s">
        <v>1</v>
      </c>
      <c r="L560" s="43"/>
      <c r="M560" s="229" t="s">
        <v>1</v>
      </c>
      <c r="N560" s="230" t="s">
        <v>40</v>
      </c>
      <c r="O560" s="86"/>
      <c r="P560" s="231">
        <f>O560*H560</f>
        <v>0</v>
      </c>
      <c r="Q560" s="231">
        <v>0.00611</v>
      </c>
      <c r="R560" s="231">
        <f>Q560*H560</f>
        <v>1.3533649999999999</v>
      </c>
      <c r="S560" s="231">
        <v>0</v>
      </c>
      <c r="T560" s="232">
        <f>S560*H560</f>
        <v>0</v>
      </c>
      <c r="AR560" s="233" t="s">
        <v>161</v>
      </c>
      <c r="AT560" s="233" t="s">
        <v>128</v>
      </c>
      <c r="AU560" s="233" t="s">
        <v>134</v>
      </c>
      <c r="AY560" s="17" t="s">
        <v>125</v>
      </c>
      <c r="BE560" s="234">
        <f>IF(N560="základní",J560,0)</f>
        <v>0</v>
      </c>
      <c r="BF560" s="234">
        <f>IF(N560="snížená",J560,0)</f>
        <v>0</v>
      </c>
      <c r="BG560" s="234">
        <f>IF(N560="zákl. přenesená",J560,0)</f>
        <v>0</v>
      </c>
      <c r="BH560" s="234">
        <f>IF(N560="sníž. přenesená",J560,0)</f>
        <v>0</v>
      </c>
      <c r="BI560" s="234">
        <f>IF(N560="nulová",J560,0)</f>
        <v>0</v>
      </c>
      <c r="BJ560" s="17" t="s">
        <v>134</v>
      </c>
      <c r="BK560" s="234">
        <f>ROUND(I560*H560,0)</f>
        <v>0</v>
      </c>
      <c r="BL560" s="17" t="s">
        <v>161</v>
      </c>
      <c r="BM560" s="233" t="s">
        <v>834</v>
      </c>
    </row>
    <row r="561" s="14" customFormat="1">
      <c r="B561" s="272"/>
      <c r="C561" s="273"/>
      <c r="D561" s="237" t="s">
        <v>143</v>
      </c>
      <c r="E561" s="274" t="s">
        <v>1</v>
      </c>
      <c r="F561" s="275" t="s">
        <v>835</v>
      </c>
      <c r="G561" s="273"/>
      <c r="H561" s="274" t="s">
        <v>1</v>
      </c>
      <c r="I561" s="276"/>
      <c r="J561" s="273"/>
      <c r="K561" s="273"/>
      <c r="L561" s="277"/>
      <c r="M561" s="278"/>
      <c r="N561" s="279"/>
      <c r="O561" s="279"/>
      <c r="P561" s="279"/>
      <c r="Q561" s="279"/>
      <c r="R561" s="279"/>
      <c r="S561" s="279"/>
      <c r="T561" s="280"/>
      <c r="AT561" s="281" t="s">
        <v>143</v>
      </c>
      <c r="AU561" s="281" t="s">
        <v>134</v>
      </c>
      <c r="AV561" s="14" t="s">
        <v>8</v>
      </c>
      <c r="AW561" s="14" t="s">
        <v>31</v>
      </c>
      <c r="AX561" s="14" t="s">
        <v>74</v>
      </c>
      <c r="AY561" s="281" t="s">
        <v>125</v>
      </c>
    </row>
    <row r="562" s="12" customFormat="1">
      <c r="B562" s="235"/>
      <c r="C562" s="236"/>
      <c r="D562" s="237" t="s">
        <v>143</v>
      </c>
      <c r="E562" s="246" t="s">
        <v>1</v>
      </c>
      <c r="F562" s="238" t="s">
        <v>836</v>
      </c>
      <c r="G562" s="236"/>
      <c r="H562" s="239">
        <v>23.600000000000001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143</v>
      </c>
      <c r="AU562" s="245" t="s">
        <v>134</v>
      </c>
      <c r="AV562" s="12" t="s">
        <v>134</v>
      </c>
      <c r="AW562" s="12" t="s">
        <v>31</v>
      </c>
      <c r="AX562" s="12" t="s">
        <v>74</v>
      </c>
      <c r="AY562" s="245" t="s">
        <v>125</v>
      </c>
    </row>
    <row r="563" s="12" customFormat="1">
      <c r="B563" s="235"/>
      <c r="C563" s="236"/>
      <c r="D563" s="237" t="s">
        <v>143</v>
      </c>
      <c r="E563" s="246" t="s">
        <v>1</v>
      </c>
      <c r="F563" s="238" t="s">
        <v>837</v>
      </c>
      <c r="G563" s="236"/>
      <c r="H563" s="239">
        <v>2.5800000000000001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AT563" s="245" t="s">
        <v>143</v>
      </c>
      <c r="AU563" s="245" t="s">
        <v>134</v>
      </c>
      <c r="AV563" s="12" t="s">
        <v>134</v>
      </c>
      <c r="AW563" s="12" t="s">
        <v>31</v>
      </c>
      <c r="AX563" s="12" t="s">
        <v>74</v>
      </c>
      <c r="AY563" s="245" t="s">
        <v>125</v>
      </c>
    </row>
    <row r="564" s="12" customFormat="1">
      <c r="B564" s="235"/>
      <c r="C564" s="236"/>
      <c r="D564" s="237" t="s">
        <v>143</v>
      </c>
      <c r="E564" s="246" t="s">
        <v>1</v>
      </c>
      <c r="F564" s="238" t="s">
        <v>838</v>
      </c>
      <c r="G564" s="236"/>
      <c r="H564" s="239">
        <v>24.399999999999999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AT564" s="245" t="s">
        <v>143</v>
      </c>
      <c r="AU564" s="245" t="s">
        <v>134</v>
      </c>
      <c r="AV564" s="12" t="s">
        <v>134</v>
      </c>
      <c r="AW564" s="12" t="s">
        <v>31</v>
      </c>
      <c r="AX564" s="12" t="s">
        <v>74</v>
      </c>
      <c r="AY564" s="245" t="s">
        <v>125</v>
      </c>
    </row>
    <row r="565" s="12" customFormat="1">
      <c r="B565" s="235"/>
      <c r="C565" s="236"/>
      <c r="D565" s="237" t="s">
        <v>143</v>
      </c>
      <c r="E565" s="246" t="s">
        <v>1</v>
      </c>
      <c r="F565" s="238" t="s">
        <v>839</v>
      </c>
      <c r="G565" s="236"/>
      <c r="H565" s="239">
        <v>2.6099999999999999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AT565" s="245" t="s">
        <v>143</v>
      </c>
      <c r="AU565" s="245" t="s">
        <v>134</v>
      </c>
      <c r="AV565" s="12" t="s">
        <v>134</v>
      </c>
      <c r="AW565" s="12" t="s">
        <v>31</v>
      </c>
      <c r="AX565" s="12" t="s">
        <v>74</v>
      </c>
      <c r="AY565" s="245" t="s">
        <v>125</v>
      </c>
    </row>
    <row r="566" s="12" customFormat="1">
      <c r="B566" s="235"/>
      <c r="C566" s="236"/>
      <c r="D566" s="237" t="s">
        <v>143</v>
      </c>
      <c r="E566" s="246" t="s">
        <v>1</v>
      </c>
      <c r="F566" s="238" t="s">
        <v>840</v>
      </c>
      <c r="G566" s="236"/>
      <c r="H566" s="239">
        <v>29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143</v>
      </c>
      <c r="AU566" s="245" t="s">
        <v>134</v>
      </c>
      <c r="AV566" s="12" t="s">
        <v>134</v>
      </c>
      <c r="AW566" s="12" t="s">
        <v>31</v>
      </c>
      <c r="AX566" s="12" t="s">
        <v>74</v>
      </c>
      <c r="AY566" s="245" t="s">
        <v>125</v>
      </c>
    </row>
    <row r="567" s="12" customFormat="1">
      <c r="B567" s="235"/>
      <c r="C567" s="236"/>
      <c r="D567" s="237" t="s">
        <v>143</v>
      </c>
      <c r="E567" s="246" t="s">
        <v>1</v>
      </c>
      <c r="F567" s="238" t="s">
        <v>841</v>
      </c>
      <c r="G567" s="236"/>
      <c r="H567" s="239">
        <v>2.5800000000000001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AT567" s="245" t="s">
        <v>143</v>
      </c>
      <c r="AU567" s="245" t="s">
        <v>134</v>
      </c>
      <c r="AV567" s="12" t="s">
        <v>134</v>
      </c>
      <c r="AW567" s="12" t="s">
        <v>31</v>
      </c>
      <c r="AX567" s="12" t="s">
        <v>74</v>
      </c>
      <c r="AY567" s="245" t="s">
        <v>125</v>
      </c>
    </row>
    <row r="568" s="15" customFormat="1">
      <c r="B568" s="282"/>
      <c r="C568" s="283"/>
      <c r="D568" s="237" t="s">
        <v>143</v>
      </c>
      <c r="E568" s="284" t="s">
        <v>1</v>
      </c>
      <c r="F568" s="285" t="s">
        <v>492</v>
      </c>
      <c r="G568" s="283"/>
      <c r="H568" s="286">
        <v>84.769999999999996</v>
      </c>
      <c r="I568" s="287"/>
      <c r="J568" s="283"/>
      <c r="K568" s="283"/>
      <c r="L568" s="288"/>
      <c r="M568" s="289"/>
      <c r="N568" s="290"/>
      <c r="O568" s="290"/>
      <c r="P568" s="290"/>
      <c r="Q568" s="290"/>
      <c r="R568" s="290"/>
      <c r="S568" s="290"/>
      <c r="T568" s="291"/>
      <c r="AT568" s="292" t="s">
        <v>143</v>
      </c>
      <c r="AU568" s="292" t="s">
        <v>134</v>
      </c>
      <c r="AV568" s="15" t="s">
        <v>139</v>
      </c>
      <c r="AW568" s="15" t="s">
        <v>31</v>
      </c>
      <c r="AX568" s="15" t="s">
        <v>74</v>
      </c>
      <c r="AY568" s="292" t="s">
        <v>125</v>
      </c>
    </row>
    <row r="569" s="14" customFormat="1">
      <c r="B569" s="272"/>
      <c r="C569" s="273"/>
      <c r="D569" s="237" t="s">
        <v>143</v>
      </c>
      <c r="E569" s="274" t="s">
        <v>1</v>
      </c>
      <c r="F569" s="275" t="s">
        <v>507</v>
      </c>
      <c r="G569" s="273"/>
      <c r="H569" s="274" t="s">
        <v>1</v>
      </c>
      <c r="I569" s="276"/>
      <c r="J569" s="273"/>
      <c r="K569" s="273"/>
      <c r="L569" s="277"/>
      <c r="M569" s="278"/>
      <c r="N569" s="279"/>
      <c r="O569" s="279"/>
      <c r="P569" s="279"/>
      <c r="Q569" s="279"/>
      <c r="R569" s="279"/>
      <c r="S569" s="279"/>
      <c r="T569" s="280"/>
      <c r="AT569" s="281" t="s">
        <v>143</v>
      </c>
      <c r="AU569" s="281" t="s">
        <v>134</v>
      </c>
      <c r="AV569" s="14" t="s">
        <v>8</v>
      </c>
      <c r="AW569" s="14" t="s">
        <v>31</v>
      </c>
      <c r="AX569" s="14" t="s">
        <v>74</v>
      </c>
      <c r="AY569" s="281" t="s">
        <v>125</v>
      </c>
    </row>
    <row r="570" s="12" customFormat="1">
      <c r="B570" s="235"/>
      <c r="C570" s="236"/>
      <c r="D570" s="237" t="s">
        <v>143</v>
      </c>
      <c r="E570" s="246" t="s">
        <v>1</v>
      </c>
      <c r="F570" s="238" t="s">
        <v>842</v>
      </c>
      <c r="G570" s="236"/>
      <c r="H570" s="239">
        <v>21.800000000000001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AT570" s="245" t="s">
        <v>143</v>
      </c>
      <c r="AU570" s="245" t="s">
        <v>134</v>
      </c>
      <c r="AV570" s="12" t="s">
        <v>134</v>
      </c>
      <c r="AW570" s="12" t="s">
        <v>31</v>
      </c>
      <c r="AX570" s="12" t="s">
        <v>74</v>
      </c>
      <c r="AY570" s="245" t="s">
        <v>125</v>
      </c>
    </row>
    <row r="571" s="12" customFormat="1">
      <c r="B571" s="235"/>
      <c r="C571" s="236"/>
      <c r="D571" s="237" t="s">
        <v>143</v>
      </c>
      <c r="E571" s="246" t="s">
        <v>1</v>
      </c>
      <c r="F571" s="238" t="s">
        <v>843</v>
      </c>
      <c r="G571" s="236"/>
      <c r="H571" s="239">
        <v>2.5800000000000001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AT571" s="245" t="s">
        <v>143</v>
      </c>
      <c r="AU571" s="245" t="s">
        <v>134</v>
      </c>
      <c r="AV571" s="12" t="s">
        <v>134</v>
      </c>
      <c r="AW571" s="12" t="s">
        <v>31</v>
      </c>
      <c r="AX571" s="12" t="s">
        <v>74</v>
      </c>
      <c r="AY571" s="245" t="s">
        <v>125</v>
      </c>
    </row>
    <row r="572" s="12" customFormat="1">
      <c r="B572" s="235"/>
      <c r="C572" s="236"/>
      <c r="D572" s="237" t="s">
        <v>143</v>
      </c>
      <c r="E572" s="246" t="s">
        <v>1</v>
      </c>
      <c r="F572" s="238" t="s">
        <v>844</v>
      </c>
      <c r="G572" s="236"/>
      <c r="H572" s="239">
        <v>21.800000000000001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AT572" s="245" t="s">
        <v>143</v>
      </c>
      <c r="AU572" s="245" t="s">
        <v>134</v>
      </c>
      <c r="AV572" s="12" t="s">
        <v>134</v>
      </c>
      <c r="AW572" s="12" t="s">
        <v>31</v>
      </c>
      <c r="AX572" s="12" t="s">
        <v>74</v>
      </c>
      <c r="AY572" s="245" t="s">
        <v>125</v>
      </c>
    </row>
    <row r="573" s="12" customFormat="1">
      <c r="B573" s="235"/>
      <c r="C573" s="236"/>
      <c r="D573" s="237" t="s">
        <v>143</v>
      </c>
      <c r="E573" s="246" t="s">
        <v>1</v>
      </c>
      <c r="F573" s="238" t="s">
        <v>845</v>
      </c>
      <c r="G573" s="236"/>
      <c r="H573" s="239">
        <v>2.6099999999999999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AT573" s="245" t="s">
        <v>143</v>
      </c>
      <c r="AU573" s="245" t="s">
        <v>134</v>
      </c>
      <c r="AV573" s="12" t="s">
        <v>134</v>
      </c>
      <c r="AW573" s="12" t="s">
        <v>31</v>
      </c>
      <c r="AX573" s="12" t="s">
        <v>74</v>
      </c>
      <c r="AY573" s="245" t="s">
        <v>125</v>
      </c>
    </row>
    <row r="574" s="12" customFormat="1">
      <c r="B574" s="235"/>
      <c r="C574" s="236"/>
      <c r="D574" s="237" t="s">
        <v>143</v>
      </c>
      <c r="E574" s="246" t="s">
        <v>1</v>
      </c>
      <c r="F574" s="238" t="s">
        <v>846</v>
      </c>
      <c r="G574" s="236"/>
      <c r="H574" s="239">
        <v>15.6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AT574" s="245" t="s">
        <v>143</v>
      </c>
      <c r="AU574" s="245" t="s">
        <v>134</v>
      </c>
      <c r="AV574" s="12" t="s">
        <v>134</v>
      </c>
      <c r="AW574" s="12" t="s">
        <v>31</v>
      </c>
      <c r="AX574" s="12" t="s">
        <v>74</v>
      </c>
      <c r="AY574" s="245" t="s">
        <v>125</v>
      </c>
    </row>
    <row r="575" s="12" customFormat="1">
      <c r="B575" s="235"/>
      <c r="C575" s="236"/>
      <c r="D575" s="237" t="s">
        <v>143</v>
      </c>
      <c r="E575" s="246" t="s">
        <v>1</v>
      </c>
      <c r="F575" s="238" t="s">
        <v>847</v>
      </c>
      <c r="G575" s="236"/>
      <c r="H575" s="239">
        <v>2.5800000000000001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AT575" s="245" t="s">
        <v>143</v>
      </c>
      <c r="AU575" s="245" t="s">
        <v>134</v>
      </c>
      <c r="AV575" s="12" t="s">
        <v>134</v>
      </c>
      <c r="AW575" s="12" t="s">
        <v>31</v>
      </c>
      <c r="AX575" s="12" t="s">
        <v>74</v>
      </c>
      <c r="AY575" s="245" t="s">
        <v>125</v>
      </c>
    </row>
    <row r="576" s="15" customFormat="1">
      <c r="B576" s="282"/>
      <c r="C576" s="283"/>
      <c r="D576" s="237" t="s">
        <v>143</v>
      </c>
      <c r="E576" s="284" t="s">
        <v>1</v>
      </c>
      <c r="F576" s="285" t="s">
        <v>492</v>
      </c>
      <c r="G576" s="283"/>
      <c r="H576" s="286">
        <v>66.969999999999999</v>
      </c>
      <c r="I576" s="287"/>
      <c r="J576" s="283"/>
      <c r="K576" s="283"/>
      <c r="L576" s="288"/>
      <c r="M576" s="289"/>
      <c r="N576" s="290"/>
      <c r="O576" s="290"/>
      <c r="P576" s="290"/>
      <c r="Q576" s="290"/>
      <c r="R576" s="290"/>
      <c r="S576" s="290"/>
      <c r="T576" s="291"/>
      <c r="AT576" s="292" t="s">
        <v>143</v>
      </c>
      <c r="AU576" s="292" t="s">
        <v>134</v>
      </c>
      <c r="AV576" s="15" t="s">
        <v>139</v>
      </c>
      <c r="AW576" s="15" t="s">
        <v>31</v>
      </c>
      <c r="AX576" s="15" t="s">
        <v>74</v>
      </c>
      <c r="AY576" s="292" t="s">
        <v>125</v>
      </c>
    </row>
    <row r="577" s="14" customFormat="1">
      <c r="B577" s="272"/>
      <c r="C577" s="273"/>
      <c r="D577" s="237" t="s">
        <v>143</v>
      </c>
      <c r="E577" s="274" t="s">
        <v>1</v>
      </c>
      <c r="F577" s="275" t="s">
        <v>521</v>
      </c>
      <c r="G577" s="273"/>
      <c r="H577" s="274" t="s">
        <v>1</v>
      </c>
      <c r="I577" s="276"/>
      <c r="J577" s="273"/>
      <c r="K577" s="273"/>
      <c r="L577" s="277"/>
      <c r="M577" s="278"/>
      <c r="N577" s="279"/>
      <c r="O577" s="279"/>
      <c r="P577" s="279"/>
      <c r="Q577" s="279"/>
      <c r="R577" s="279"/>
      <c r="S577" s="279"/>
      <c r="T577" s="280"/>
      <c r="AT577" s="281" t="s">
        <v>143</v>
      </c>
      <c r="AU577" s="281" t="s">
        <v>134</v>
      </c>
      <c r="AV577" s="14" t="s">
        <v>8</v>
      </c>
      <c r="AW577" s="14" t="s">
        <v>31</v>
      </c>
      <c r="AX577" s="14" t="s">
        <v>74</v>
      </c>
      <c r="AY577" s="281" t="s">
        <v>125</v>
      </c>
    </row>
    <row r="578" s="12" customFormat="1">
      <c r="B578" s="235"/>
      <c r="C578" s="236"/>
      <c r="D578" s="237" t="s">
        <v>143</v>
      </c>
      <c r="E578" s="246" t="s">
        <v>1</v>
      </c>
      <c r="F578" s="238" t="s">
        <v>848</v>
      </c>
      <c r="G578" s="236"/>
      <c r="H578" s="239">
        <v>10.050000000000001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AT578" s="245" t="s">
        <v>143</v>
      </c>
      <c r="AU578" s="245" t="s">
        <v>134</v>
      </c>
      <c r="AV578" s="12" t="s">
        <v>134</v>
      </c>
      <c r="AW578" s="12" t="s">
        <v>31</v>
      </c>
      <c r="AX578" s="12" t="s">
        <v>74</v>
      </c>
      <c r="AY578" s="245" t="s">
        <v>125</v>
      </c>
    </row>
    <row r="579" s="12" customFormat="1">
      <c r="B579" s="235"/>
      <c r="C579" s="236"/>
      <c r="D579" s="237" t="s">
        <v>143</v>
      </c>
      <c r="E579" s="246" t="s">
        <v>1</v>
      </c>
      <c r="F579" s="238" t="s">
        <v>849</v>
      </c>
      <c r="G579" s="236"/>
      <c r="H579" s="239">
        <v>9.8000000000000007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AT579" s="245" t="s">
        <v>143</v>
      </c>
      <c r="AU579" s="245" t="s">
        <v>134</v>
      </c>
      <c r="AV579" s="12" t="s">
        <v>134</v>
      </c>
      <c r="AW579" s="12" t="s">
        <v>31</v>
      </c>
      <c r="AX579" s="12" t="s">
        <v>74</v>
      </c>
      <c r="AY579" s="245" t="s">
        <v>125</v>
      </c>
    </row>
    <row r="580" s="12" customFormat="1">
      <c r="B580" s="235"/>
      <c r="C580" s="236"/>
      <c r="D580" s="237" t="s">
        <v>143</v>
      </c>
      <c r="E580" s="246" t="s">
        <v>1</v>
      </c>
      <c r="F580" s="238" t="s">
        <v>850</v>
      </c>
      <c r="G580" s="236"/>
      <c r="H580" s="239">
        <v>20.079999999999998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AT580" s="245" t="s">
        <v>143</v>
      </c>
      <c r="AU580" s="245" t="s">
        <v>134</v>
      </c>
      <c r="AV580" s="12" t="s">
        <v>134</v>
      </c>
      <c r="AW580" s="12" t="s">
        <v>31</v>
      </c>
      <c r="AX580" s="12" t="s">
        <v>74</v>
      </c>
      <c r="AY580" s="245" t="s">
        <v>125</v>
      </c>
    </row>
    <row r="581" s="12" customFormat="1">
      <c r="B581" s="235"/>
      <c r="C581" s="236"/>
      <c r="D581" s="237" t="s">
        <v>143</v>
      </c>
      <c r="E581" s="246" t="s">
        <v>1</v>
      </c>
      <c r="F581" s="238" t="s">
        <v>851</v>
      </c>
      <c r="G581" s="236"/>
      <c r="H581" s="239">
        <v>2.25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AT581" s="245" t="s">
        <v>143</v>
      </c>
      <c r="AU581" s="245" t="s">
        <v>134</v>
      </c>
      <c r="AV581" s="12" t="s">
        <v>134</v>
      </c>
      <c r="AW581" s="12" t="s">
        <v>31</v>
      </c>
      <c r="AX581" s="12" t="s">
        <v>74</v>
      </c>
      <c r="AY581" s="245" t="s">
        <v>125</v>
      </c>
    </row>
    <row r="582" s="12" customFormat="1">
      <c r="B582" s="235"/>
      <c r="C582" s="236"/>
      <c r="D582" s="237" t="s">
        <v>143</v>
      </c>
      <c r="E582" s="246" t="s">
        <v>1</v>
      </c>
      <c r="F582" s="238" t="s">
        <v>852</v>
      </c>
      <c r="G582" s="236"/>
      <c r="H582" s="239">
        <v>25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AT582" s="245" t="s">
        <v>143</v>
      </c>
      <c r="AU582" s="245" t="s">
        <v>134</v>
      </c>
      <c r="AV582" s="12" t="s">
        <v>134</v>
      </c>
      <c r="AW582" s="12" t="s">
        <v>31</v>
      </c>
      <c r="AX582" s="12" t="s">
        <v>74</v>
      </c>
      <c r="AY582" s="245" t="s">
        <v>125</v>
      </c>
    </row>
    <row r="583" s="12" customFormat="1">
      <c r="B583" s="235"/>
      <c r="C583" s="236"/>
      <c r="D583" s="237" t="s">
        <v>143</v>
      </c>
      <c r="E583" s="246" t="s">
        <v>1</v>
      </c>
      <c r="F583" s="238" t="s">
        <v>853</v>
      </c>
      <c r="G583" s="236"/>
      <c r="H583" s="239">
        <v>2.5800000000000001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AT583" s="245" t="s">
        <v>143</v>
      </c>
      <c r="AU583" s="245" t="s">
        <v>134</v>
      </c>
      <c r="AV583" s="12" t="s">
        <v>134</v>
      </c>
      <c r="AW583" s="12" t="s">
        <v>31</v>
      </c>
      <c r="AX583" s="12" t="s">
        <v>74</v>
      </c>
      <c r="AY583" s="245" t="s">
        <v>125</v>
      </c>
    </row>
    <row r="584" s="15" customFormat="1">
      <c r="B584" s="282"/>
      <c r="C584" s="283"/>
      <c r="D584" s="237" t="s">
        <v>143</v>
      </c>
      <c r="E584" s="284" t="s">
        <v>1</v>
      </c>
      <c r="F584" s="285" t="s">
        <v>492</v>
      </c>
      <c r="G584" s="283"/>
      <c r="H584" s="286">
        <v>69.760000000000005</v>
      </c>
      <c r="I584" s="287"/>
      <c r="J584" s="283"/>
      <c r="K584" s="283"/>
      <c r="L584" s="288"/>
      <c r="M584" s="289"/>
      <c r="N584" s="290"/>
      <c r="O584" s="290"/>
      <c r="P584" s="290"/>
      <c r="Q584" s="290"/>
      <c r="R584" s="290"/>
      <c r="S584" s="290"/>
      <c r="T584" s="291"/>
      <c r="AT584" s="292" t="s">
        <v>143</v>
      </c>
      <c r="AU584" s="292" t="s">
        <v>134</v>
      </c>
      <c r="AV584" s="15" t="s">
        <v>139</v>
      </c>
      <c r="AW584" s="15" t="s">
        <v>31</v>
      </c>
      <c r="AX584" s="15" t="s">
        <v>74</v>
      </c>
      <c r="AY584" s="292" t="s">
        <v>125</v>
      </c>
    </row>
    <row r="585" s="13" customFormat="1">
      <c r="B585" s="261"/>
      <c r="C585" s="262"/>
      <c r="D585" s="237" t="s">
        <v>143</v>
      </c>
      <c r="E585" s="263" t="s">
        <v>1</v>
      </c>
      <c r="F585" s="264" t="s">
        <v>293</v>
      </c>
      <c r="G585" s="262"/>
      <c r="H585" s="265">
        <v>221.50000000000003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AT585" s="271" t="s">
        <v>143</v>
      </c>
      <c r="AU585" s="271" t="s">
        <v>134</v>
      </c>
      <c r="AV585" s="13" t="s">
        <v>133</v>
      </c>
      <c r="AW585" s="13" t="s">
        <v>31</v>
      </c>
      <c r="AX585" s="13" t="s">
        <v>8</v>
      </c>
      <c r="AY585" s="271" t="s">
        <v>125</v>
      </c>
    </row>
    <row r="586" s="1" customFormat="1" ht="24" customHeight="1">
      <c r="B586" s="38"/>
      <c r="C586" s="223" t="s">
        <v>854</v>
      </c>
      <c r="D586" s="223" t="s">
        <v>128</v>
      </c>
      <c r="E586" s="224" t="s">
        <v>855</v>
      </c>
      <c r="F586" s="225" t="s">
        <v>856</v>
      </c>
      <c r="G586" s="226" t="s">
        <v>131</v>
      </c>
      <c r="H586" s="227">
        <v>1.6100000000000001</v>
      </c>
      <c r="I586" s="228"/>
      <c r="J586" s="227">
        <f>ROUND(I586*H586,0)</f>
        <v>0</v>
      </c>
      <c r="K586" s="225" t="s">
        <v>132</v>
      </c>
      <c r="L586" s="43"/>
      <c r="M586" s="229" t="s">
        <v>1</v>
      </c>
      <c r="N586" s="230" t="s">
        <v>40</v>
      </c>
      <c r="O586" s="86"/>
      <c r="P586" s="231">
        <f>O586*H586</f>
        <v>0</v>
      </c>
      <c r="Q586" s="231">
        <v>0</v>
      </c>
      <c r="R586" s="231">
        <f>Q586*H586</f>
        <v>0</v>
      </c>
      <c r="S586" s="231">
        <v>0</v>
      </c>
      <c r="T586" s="232">
        <f>S586*H586</f>
        <v>0</v>
      </c>
      <c r="AR586" s="233" t="s">
        <v>161</v>
      </c>
      <c r="AT586" s="233" t="s">
        <v>128</v>
      </c>
      <c r="AU586" s="233" t="s">
        <v>134</v>
      </c>
      <c r="AY586" s="17" t="s">
        <v>125</v>
      </c>
      <c r="BE586" s="234">
        <f>IF(N586="základní",J586,0)</f>
        <v>0</v>
      </c>
      <c r="BF586" s="234">
        <f>IF(N586="snížená",J586,0)</f>
        <v>0</v>
      </c>
      <c r="BG586" s="234">
        <f>IF(N586="zákl. přenesená",J586,0)</f>
        <v>0</v>
      </c>
      <c r="BH586" s="234">
        <f>IF(N586="sníž. přenesená",J586,0)</f>
        <v>0</v>
      </c>
      <c r="BI586" s="234">
        <f>IF(N586="nulová",J586,0)</f>
        <v>0</v>
      </c>
      <c r="BJ586" s="17" t="s">
        <v>134</v>
      </c>
      <c r="BK586" s="234">
        <f>ROUND(I586*H586,0)</f>
        <v>0</v>
      </c>
      <c r="BL586" s="17" t="s">
        <v>161</v>
      </c>
      <c r="BM586" s="233" t="s">
        <v>857</v>
      </c>
    </row>
    <row r="587" s="11" customFormat="1" ht="22.8" customHeight="1">
      <c r="B587" s="207"/>
      <c r="C587" s="208"/>
      <c r="D587" s="209" t="s">
        <v>73</v>
      </c>
      <c r="E587" s="221" t="s">
        <v>858</v>
      </c>
      <c r="F587" s="221" t="s">
        <v>859</v>
      </c>
      <c r="G587" s="208"/>
      <c r="H587" s="208"/>
      <c r="I587" s="211"/>
      <c r="J587" s="222">
        <f>BK587</f>
        <v>0</v>
      </c>
      <c r="K587" s="208"/>
      <c r="L587" s="213"/>
      <c r="M587" s="214"/>
      <c r="N587" s="215"/>
      <c r="O587" s="215"/>
      <c r="P587" s="216">
        <f>SUM(P588:P592)</f>
        <v>0</v>
      </c>
      <c r="Q587" s="215"/>
      <c r="R587" s="216">
        <f>SUM(R588:R592)</f>
        <v>0.01308</v>
      </c>
      <c r="S587" s="215"/>
      <c r="T587" s="217">
        <f>SUM(T588:T592)</f>
        <v>0</v>
      </c>
      <c r="AR587" s="218" t="s">
        <v>134</v>
      </c>
      <c r="AT587" s="219" t="s">
        <v>73</v>
      </c>
      <c r="AU587" s="219" t="s">
        <v>8</v>
      </c>
      <c r="AY587" s="218" t="s">
        <v>125</v>
      </c>
      <c r="BK587" s="220">
        <f>SUM(BK588:BK592)</f>
        <v>0</v>
      </c>
    </row>
    <row r="588" s="1" customFormat="1" ht="24" customHeight="1">
      <c r="B588" s="38"/>
      <c r="C588" s="223" t="s">
        <v>860</v>
      </c>
      <c r="D588" s="223" t="s">
        <v>128</v>
      </c>
      <c r="E588" s="224" t="s">
        <v>861</v>
      </c>
      <c r="F588" s="225" t="s">
        <v>862</v>
      </c>
      <c r="G588" s="226" t="s">
        <v>166</v>
      </c>
      <c r="H588" s="227">
        <v>12.82</v>
      </c>
      <c r="I588" s="228"/>
      <c r="J588" s="227">
        <f>ROUND(I588*H588,0)</f>
        <v>0</v>
      </c>
      <c r="K588" s="225" t="s">
        <v>132</v>
      </c>
      <c r="L588" s="43"/>
      <c r="M588" s="229" t="s">
        <v>1</v>
      </c>
      <c r="N588" s="230" t="s">
        <v>40</v>
      </c>
      <c r="O588" s="86"/>
      <c r="P588" s="231">
        <f>O588*H588</f>
        <v>0</v>
      </c>
      <c r="Q588" s="231">
        <v>0</v>
      </c>
      <c r="R588" s="231">
        <f>Q588*H588</f>
        <v>0</v>
      </c>
      <c r="S588" s="231">
        <v>0</v>
      </c>
      <c r="T588" s="232">
        <f>S588*H588</f>
        <v>0</v>
      </c>
      <c r="AR588" s="233" t="s">
        <v>161</v>
      </c>
      <c r="AT588" s="233" t="s">
        <v>128</v>
      </c>
      <c r="AU588" s="233" t="s">
        <v>134</v>
      </c>
      <c r="AY588" s="17" t="s">
        <v>125</v>
      </c>
      <c r="BE588" s="234">
        <f>IF(N588="základní",J588,0)</f>
        <v>0</v>
      </c>
      <c r="BF588" s="234">
        <f>IF(N588="snížená",J588,0)</f>
        <v>0</v>
      </c>
      <c r="BG588" s="234">
        <f>IF(N588="zákl. přenesená",J588,0)</f>
        <v>0</v>
      </c>
      <c r="BH588" s="234">
        <f>IF(N588="sníž. přenesená",J588,0)</f>
        <v>0</v>
      </c>
      <c r="BI588" s="234">
        <f>IF(N588="nulová",J588,0)</f>
        <v>0</v>
      </c>
      <c r="BJ588" s="17" t="s">
        <v>134</v>
      </c>
      <c r="BK588" s="234">
        <f>ROUND(I588*H588,0)</f>
        <v>0</v>
      </c>
      <c r="BL588" s="17" t="s">
        <v>161</v>
      </c>
      <c r="BM588" s="233" t="s">
        <v>863</v>
      </c>
    </row>
    <row r="589" s="12" customFormat="1">
      <c r="B589" s="235"/>
      <c r="C589" s="236"/>
      <c r="D589" s="237" t="s">
        <v>143</v>
      </c>
      <c r="E589" s="246" t="s">
        <v>1</v>
      </c>
      <c r="F589" s="238" t="s">
        <v>864</v>
      </c>
      <c r="G589" s="236"/>
      <c r="H589" s="239">
        <v>12.82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AT589" s="245" t="s">
        <v>143</v>
      </c>
      <c r="AU589" s="245" t="s">
        <v>134</v>
      </c>
      <c r="AV589" s="12" t="s">
        <v>134</v>
      </c>
      <c r="AW589" s="12" t="s">
        <v>31</v>
      </c>
      <c r="AX589" s="12" t="s">
        <v>8</v>
      </c>
      <c r="AY589" s="245" t="s">
        <v>125</v>
      </c>
    </row>
    <row r="590" s="1" customFormat="1" ht="16.5" customHeight="1">
      <c r="B590" s="38"/>
      <c r="C590" s="247" t="s">
        <v>865</v>
      </c>
      <c r="D590" s="247" t="s">
        <v>170</v>
      </c>
      <c r="E590" s="248" t="s">
        <v>866</v>
      </c>
      <c r="F590" s="249" t="s">
        <v>867</v>
      </c>
      <c r="G590" s="250" t="s">
        <v>166</v>
      </c>
      <c r="H590" s="251">
        <v>13.08</v>
      </c>
      <c r="I590" s="252"/>
      <c r="J590" s="251">
        <f>ROUND(I590*H590,0)</f>
        <v>0</v>
      </c>
      <c r="K590" s="249" t="s">
        <v>1</v>
      </c>
      <c r="L590" s="253"/>
      <c r="M590" s="254" t="s">
        <v>1</v>
      </c>
      <c r="N590" s="255" t="s">
        <v>40</v>
      </c>
      <c r="O590" s="86"/>
      <c r="P590" s="231">
        <f>O590*H590</f>
        <v>0</v>
      </c>
      <c r="Q590" s="231">
        <v>0.001</v>
      </c>
      <c r="R590" s="231">
        <f>Q590*H590</f>
        <v>0.01308</v>
      </c>
      <c r="S590" s="231">
        <v>0</v>
      </c>
      <c r="T590" s="232">
        <f>S590*H590</f>
        <v>0</v>
      </c>
      <c r="AR590" s="233" t="s">
        <v>173</v>
      </c>
      <c r="AT590" s="233" t="s">
        <v>170</v>
      </c>
      <c r="AU590" s="233" t="s">
        <v>134</v>
      </c>
      <c r="AY590" s="17" t="s">
        <v>125</v>
      </c>
      <c r="BE590" s="234">
        <f>IF(N590="základní",J590,0)</f>
        <v>0</v>
      </c>
      <c r="BF590" s="234">
        <f>IF(N590="snížená",J590,0)</f>
        <v>0</v>
      </c>
      <c r="BG590" s="234">
        <f>IF(N590="zákl. přenesená",J590,0)</f>
        <v>0</v>
      </c>
      <c r="BH590" s="234">
        <f>IF(N590="sníž. přenesená",J590,0)</f>
        <v>0</v>
      </c>
      <c r="BI590" s="234">
        <f>IF(N590="nulová",J590,0)</f>
        <v>0</v>
      </c>
      <c r="BJ590" s="17" t="s">
        <v>134</v>
      </c>
      <c r="BK590" s="234">
        <f>ROUND(I590*H590,0)</f>
        <v>0</v>
      </c>
      <c r="BL590" s="17" t="s">
        <v>161</v>
      </c>
      <c r="BM590" s="233" t="s">
        <v>868</v>
      </c>
    </row>
    <row r="591" s="12" customFormat="1">
      <c r="B591" s="235"/>
      <c r="C591" s="236"/>
      <c r="D591" s="237" t="s">
        <v>143</v>
      </c>
      <c r="E591" s="236"/>
      <c r="F591" s="238" t="s">
        <v>869</v>
      </c>
      <c r="G591" s="236"/>
      <c r="H591" s="239">
        <v>13.08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AT591" s="245" t="s">
        <v>143</v>
      </c>
      <c r="AU591" s="245" t="s">
        <v>134</v>
      </c>
      <c r="AV591" s="12" t="s">
        <v>134</v>
      </c>
      <c r="AW591" s="12" t="s">
        <v>4</v>
      </c>
      <c r="AX591" s="12" t="s">
        <v>8</v>
      </c>
      <c r="AY591" s="245" t="s">
        <v>125</v>
      </c>
    </row>
    <row r="592" s="1" customFormat="1" ht="24" customHeight="1">
      <c r="B592" s="38"/>
      <c r="C592" s="223" t="s">
        <v>870</v>
      </c>
      <c r="D592" s="223" t="s">
        <v>128</v>
      </c>
      <c r="E592" s="224" t="s">
        <v>871</v>
      </c>
      <c r="F592" s="225" t="s">
        <v>872</v>
      </c>
      <c r="G592" s="226" t="s">
        <v>131</v>
      </c>
      <c r="H592" s="227">
        <v>0.01</v>
      </c>
      <c r="I592" s="228"/>
      <c r="J592" s="227">
        <f>ROUND(I592*H592,0)</f>
        <v>0</v>
      </c>
      <c r="K592" s="225" t="s">
        <v>132</v>
      </c>
      <c r="L592" s="43"/>
      <c r="M592" s="229" t="s">
        <v>1</v>
      </c>
      <c r="N592" s="230" t="s">
        <v>40</v>
      </c>
      <c r="O592" s="86"/>
      <c r="P592" s="231">
        <f>O592*H592</f>
        <v>0</v>
      </c>
      <c r="Q592" s="231">
        <v>0</v>
      </c>
      <c r="R592" s="231">
        <f>Q592*H592</f>
        <v>0</v>
      </c>
      <c r="S592" s="231">
        <v>0</v>
      </c>
      <c r="T592" s="232">
        <f>S592*H592</f>
        <v>0</v>
      </c>
      <c r="AR592" s="233" t="s">
        <v>161</v>
      </c>
      <c r="AT592" s="233" t="s">
        <v>128</v>
      </c>
      <c r="AU592" s="233" t="s">
        <v>134</v>
      </c>
      <c r="AY592" s="17" t="s">
        <v>125</v>
      </c>
      <c r="BE592" s="234">
        <f>IF(N592="základní",J592,0)</f>
        <v>0</v>
      </c>
      <c r="BF592" s="234">
        <f>IF(N592="snížená",J592,0)</f>
        <v>0</v>
      </c>
      <c r="BG592" s="234">
        <f>IF(N592="zákl. přenesená",J592,0)</f>
        <v>0</v>
      </c>
      <c r="BH592" s="234">
        <f>IF(N592="sníž. přenesená",J592,0)</f>
        <v>0</v>
      </c>
      <c r="BI592" s="234">
        <f>IF(N592="nulová",J592,0)</f>
        <v>0</v>
      </c>
      <c r="BJ592" s="17" t="s">
        <v>134</v>
      </c>
      <c r="BK592" s="234">
        <f>ROUND(I592*H592,0)</f>
        <v>0</v>
      </c>
      <c r="BL592" s="17" t="s">
        <v>161</v>
      </c>
      <c r="BM592" s="233" t="s">
        <v>873</v>
      </c>
    </row>
    <row r="593" s="11" customFormat="1" ht="22.8" customHeight="1">
      <c r="B593" s="207"/>
      <c r="C593" s="208"/>
      <c r="D593" s="209" t="s">
        <v>73</v>
      </c>
      <c r="E593" s="221" t="s">
        <v>874</v>
      </c>
      <c r="F593" s="221" t="s">
        <v>875</v>
      </c>
      <c r="G593" s="208"/>
      <c r="H593" s="208"/>
      <c r="I593" s="211"/>
      <c r="J593" s="222">
        <f>BK593</f>
        <v>0</v>
      </c>
      <c r="K593" s="208"/>
      <c r="L593" s="213"/>
      <c r="M593" s="214"/>
      <c r="N593" s="215"/>
      <c r="O593" s="215"/>
      <c r="P593" s="216">
        <f>SUM(P594:P632)</f>
        <v>0</v>
      </c>
      <c r="Q593" s="215"/>
      <c r="R593" s="216">
        <f>SUM(R594:R632)</f>
        <v>0.18012135000000001</v>
      </c>
      <c r="S593" s="215"/>
      <c r="T593" s="217">
        <f>SUM(T594:T632)</f>
        <v>1.1269</v>
      </c>
      <c r="AR593" s="218" t="s">
        <v>134</v>
      </c>
      <c r="AT593" s="219" t="s">
        <v>73</v>
      </c>
      <c r="AU593" s="219" t="s">
        <v>8</v>
      </c>
      <c r="AY593" s="218" t="s">
        <v>125</v>
      </c>
      <c r="BK593" s="220">
        <f>SUM(BK594:BK632)</f>
        <v>0</v>
      </c>
    </row>
    <row r="594" s="1" customFormat="1" ht="16.5" customHeight="1">
      <c r="B594" s="38"/>
      <c r="C594" s="223" t="s">
        <v>876</v>
      </c>
      <c r="D594" s="223" t="s">
        <v>128</v>
      </c>
      <c r="E594" s="224" t="s">
        <v>877</v>
      </c>
      <c r="F594" s="225" t="s">
        <v>878</v>
      </c>
      <c r="G594" s="226" t="s">
        <v>211</v>
      </c>
      <c r="H594" s="227">
        <v>20</v>
      </c>
      <c r="I594" s="228"/>
      <c r="J594" s="227">
        <f>ROUND(I594*H594,0)</f>
        <v>0</v>
      </c>
      <c r="K594" s="225" t="s">
        <v>132</v>
      </c>
      <c r="L594" s="43"/>
      <c r="M594" s="229" t="s">
        <v>1</v>
      </c>
      <c r="N594" s="230" t="s">
        <v>40</v>
      </c>
      <c r="O594" s="86"/>
      <c r="P594" s="231">
        <f>O594*H594</f>
        <v>0</v>
      </c>
      <c r="Q594" s="231">
        <v>0</v>
      </c>
      <c r="R594" s="231">
        <f>Q594*H594</f>
        <v>0</v>
      </c>
      <c r="S594" s="231">
        <v>0.014919999999999999</v>
      </c>
      <c r="T594" s="232">
        <f>S594*H594</f>
        <v>0.2984</v>
      </c>
      <c r="AR594" s="233" t="s">
        <v>161</v>
      </c>
      <c r="AT594" s="233" t="s">
        <v>128</v>
      </c>
      <c r="AU594" s="233" t="s">
        <v>134</v>
      </c>
      <c r="AY594" s="17" t="s">
        <v>125</v>
      </c>
      <c r="BE594" s="234">
        <f>IF(N594="základní",J594,0)</f>
        <v>0</v>
      </c>
      <c r="BF594" s="234">
        <f>IF(N594="snížená",J594,0)</f>
        <v>0</v>
      </c>
      <c r="BG594" s="234">
        <f>IF(N594="zákl. přenesená",J594,0)</f>
        <v>0</v>
      </c>
      <c r="BH594" s="234">
        <f>IF(N594="sníž. přenesená",J594,0)</f>
        <v>0</v>
      </c>
      <c r="BI594" s="234">
        <f>IF(N594="nulová",J594,0)</f>
        <v>0</v>
      </c>
      <c r="BJ594" s="17" t="s">
        <v>134</v>
      </c>
      <c r="BK594" s="234">
        <f>ROUND(I594*H594,0)</f>
        <v>0</v>
      </c>
      <c r="BL594" s="17" t="s">
        <v>161</v>
      </c>
      <c r="BM594" s="233" t="s">
        <v>879</v>
      </c>
    </row>
    <row r="595" s="1" customFormat="1" ht="16.5" customHeight="1">
      <c r="B595" s="38"/>
      <c r="C595" s="223" t="s">
        <v>880</v>
      </c>
      <c r="D595" s="223" t="s">
        <v>128</v>
      </c>
      <c r="E595" s="224" t="s">
        <v>881</v>
      </c>
      <c r="F595" s="225" t="s">
        <v>882</v>
      </c>
      <c r="G595" s="226" t="s">
        <v>211</v>
      </c>
      <c r="H595" s="227">
        <v>20</v>
      </c>
      <c r="I595" s="228"/>
      <c r="J595" s="227">
        <f>ROUND(I595*H595,0)</f>
        <v>0</v>
      </c>
      <c r="K595" s="225" t="s">
        <v>132</v>
      </c>
      <c r="L595" s="43"/>
      <c r="M595" s="229" t="s">
        <v>1</v>
      </c>
      <c r="N595" s="230" t="s">
        <v>40</v>
      </c>
      <c r="O595" s="86"/>
      <c r="P595" s="231">
        <f>O595*H595</f>
        <v>0</v>
      </c>
      <c r="Q595" s="231">
        <v>0</v>
      </c>
      <c r="R595" s="231">
        <f>Q595*H595</f>
        <v>0</v>
      </c>
      <c r="S595" s="231">
        <v>0.03065</v>
      </c>
      <c r="T595" s="232">
        <f>S595*H595</f>
        <v>0.61299999999999999</v>
      </c>
      <c r="AR595" s="233" t="s">
        <v>161</v>
      </c>
      <c r="AT595" s="233" t="s">
        <v>128</v>
      </c>
      <c r="AU595" s="233" t="s">
        <v>134</v>
      </c>
      <c r="AY595" s="17" t="s">
        <v>125</v>
      </c>
      <c r="BE595" s="234">
        <f>IF(N595="základní",J595,0)</f>
        <v>0</v>
      </c>
      <c r="BF595" s="234">
        <f>IF(N595="snížená",J595,0)</f>
        <v>0</v>
      </c>
      <c r="BG595" s="234">
        <f>IF(N595="zákl. přenesená",J595,0)</f>
        <v>0</v>
      </c>
      <c r="BH595" s="234">
        <f>IF(N595="sníž. přenesená",J595,0)</f>
        <v>0</v>
      </c>
      <c r="BI595" s="234">
        <f>IF(N595="nulová",J595,0)</f>
        <v>0</v>
      </c>
      <c r="BJ595" s="17" t="s">
        <v>134</v>
      </c>
      <c r="BK595" s="234">
        <f>ROUND(I595*H595,0)</f>
        <v>0</v>
      </c>
      <c r="BL595" s="17" t="s">
        <v>161</v>
      </c>
      <c r="BM595" s="233" t="s">
        <v>883</v>
      </c>
    </row>
    <row r="596" s="1" customFormat="1" ht="16.5" customHeight="1">
      <c r="B596" s="38"/>
      <c r="C596" s="223" t="s">
        <v>884</v>
      </c>
      <c r="D596" s="223" t="s">
        <v>128</v>
      </c>
      <c r="E596" s="224" t="s">
        <v>885</v>
      </c>
      <c r="F596" s="225" t="s">
        <v>886</v>
      </c>
      <c r="G596" s="226" t="s">
        <v>211</v>
      </c>
      <c r="H596" s="227">
        <v>40</v>
      </c>
      <c r="I596" s="228"/>
      <c r="J596" s="227">
        <f>ROUND(I596*H596,0)</f>
        <v>0</v>
      </c>
      <c r="K596" s="225" t="s">
        <v>132</v>
      </c>
      <c r="L596" s="43"/>
      <c r="M596" s="229" t="s">
        <v>1</v>
      </c>
      <c r="N596" s="230" t="s">
        <v>40</v>
      </c>
      <c r="O596" s="86"/>
      <c r="P596" s="231">
        <f>O596*H596</f>
        <v>0</v>
      </c>
      <c r="Q596" s="231">
        <v>0</v>
      </c>
      <c r="R596" s="231">
        <f>Q596*H596</f>
        <v>0</v>
      </c>
      <c r="S596" s="231">
        <v>0.0020999999999999999</v>
      </c>
      <c r="T596" s="232">
        <f>S596*H596</f>
        <v>0.083999999999999991</v>
      </c>
      <c r="AR596" s="233" t="s">
        <v>161</v>
      </c>
      <c r="AT596" s="233" t="s">
        <v>128</v>
      </c>
      <c r="AU596" s="233" t="s">
        <v>134</v>
      </c>
      <c r="AY596" s="17" t="s">
        <v>125</v>
      </c>
      <c r="BE596" s="234">
        <f>IF(N596="základní",J596,0)</f>
        <v>0</v>
      </c>
      <c r="BF596" s="234">
        <f>IF(N596="snížená",J596,0)</f>
        <v>0</v>
      </c>
      <c r="BG596" s="234">
        <f>IF(N596="zákl. přenesená",J596,0)</f>
        <v>0</v>
      </c>
      <c r="BH596" s="234">
        <f>IF(N596="sníž. přenesená",J596,0)</f>
        <v>0</v>
      </c>
      <c r="BI596" s="234">
        <f>IF(N596="nulová",J596,0)</f>
        <v>0</v>
      </c>
      <c r="BJ596" s="17" t="s">
        <v>134</v>
      </c>
      <c r="BK596" s="234">
        <f>ROUND(I596*H596,0)</f>
        <v>0</v>
      </c>
      <c r="BL596" s="17" t="s">
        <v>161</v>
      </c>
      <c r="BM596" s="233" t="s">
        <v>887</v>
      </c>
    </row>
    <row r="597" s="1" customFormat="1" ht="16.5" customHeight="1">
      <c r="B597" s="38"/>
      <c r="C597" s="223" t="s">
        <v>888</v>
      </c>
      <c r="D597" s="223" t="s">
        <v>128</v>
      </c>
      <c r="E597" s="224" t="s">
        <v>889</v>
      </c>
      <c r="F597" s="225" t="s">
        <v>890</v>
      </c>
      <c r="G597" s="226" t="s">
        <v>211</v>
      </c>
      <c r="H597" s="227">
        <v>50</v>
      </c>
      <c r="I597" s="228"/>
      <c r="J597" s="227">
        <f>ROUND(I597*H597,0)</f>
        <v>0</v>
      </c>
      <c r="K597" s="225" t="s">
        <v>132</v>
      </c>
      <c r="L597" s="43"/>
      <c r="M597" s="229" t="s">
        <v>1</v>
      </c>
      <c r="N597" s="230" t="s">
        <v>40</v>
      </c>
      <c r="O597" s="86"/>
      <c r="P597" s="231">
        <f>O597*H597</f>
        <v>0</v>
      </c>
      <c r="Q597" s="231">
        <v>0</v>
      </c>
      <c r="R597" s="231">
        <f>Q597*H597</f>
        <v>0</v>
      </c>
      <c r="S597" s="231">
        <v>0.00263</v>
      </c>
      <c r="T597" s="232">
        <f>S597*H597</f>
        <v>0.13150000000000001</v>
      </c>
      <c r="AR597" s="233" t="s">
        <v>161</v>
      </c>
      <c r="AT597" s="233" t="s">
        <v>128</v>
      </c>
      <c r="AU597" s="233" t="s">
        <v>134</v>
      </c>
      <c r="AY597" s="17" t="s">
        <v>125</v>
      </c>
      <c r="BE597" s="234">
        <f>IF(N597="základní",J597,0)</f>
        <v>0</v>
      </c>
      <c r="BF597" s="234">
        <f>IF(N597="snížená",J597,0)</f>
        <v>0</v>
      </c>
      <c r="BG597" s="234">
        <f>IF(N597="zákl. přenesená",J597,0)</f>
        <v>0</v>
      </c>
      <c r="BH597" s="234">
        <f>IF(N597="sníž. přenesená",J597,0)</f>
        <v>0</v>
      </c>
      <c r="BI597" s="234">
        <f>IF(N597="nulová",J597,0)</f>
        <v>0</v>
      </c>
      <c r="BJ597" s="17" t="s">
        <v>134</v>
      </c>
      <c r="BK597" s="234">
        <f>ROUND(I597*H597,0)</f>
        <v>0</v>
      </c>
      <c r="BL597" s="17" t="s">
        <v>161</v>
      </c>
      <c r="BM597" s="233" t="s">
        <v>891</v>
      </c>
    </row>
    <row r="598" s="1" customFormat="1" ht="16.5" customHeight="1">
      <c r="B598" s="38"/>
      <c r="C598" s="223" t="s">
        <v>892</v>
      </c>
      <c r="D598" s="223" t="s">
        <v>128</v>
      </c>
      <c r="E598" s="224" t="s">
        <v>893</v>
      </c>
      <c r="F598" s="225" t="s">
        <v>894</v>
      </c>
      <c r="G598" s="226" t="s">
        <v>211</v>
      </c>
      <c r="H598" s="227">
        <v>1</v>
      </c>
      <c r="I598" s="228"/>
      <c r="J598" s="227">
        <f>ROUND(I598*H598,0)</f>
        <v>0</v>
      </c>
      <c r="K598" s="225" t="s">
        <v>1</v>
      </c>
      <c r="L598" s="43"/>
      <c r="M598" s="229" t="s">
        <v>1</v>
      </c>
      <c r="N598" s="230" t="s">
        <v>40</v>
      </c>
      <c r="O598" s="86"/>
      <c r="P598" s="231">
        <f>O598*H598</f>
        <v>0</v>
      </c>
      <c r="Q598" s="231">
        <v>0.0027674499999999999</v>
      </c>
      <c r="R598" s="231">
        <f>Q598*H598</f>
        <v>0.0027674499999999999</v>
      </c>
      <c r="S598" s="231">
        <v>0</v>
      </c>
      <c r="T598" s="232">
        <f>S598*H598</f>
        <v>0</v>
      </c>
      <c r="AR598" s="233" t="s">
        <v>161</v>
      </c>
      <c r="AT598" s="233" t="s">
        <v>128</v>
      </c>
      <c r="AU598" s="233" t="s">
        <v>134</v>
      </c>
      <c r="AY598" s="17" t="s">
        <v>125</v>
      </c>
      <c r="BE598" s="234">
        <f>IF(N598="základní",J598,0)</f>
        <v>0</v>
      </c>
      <c r="BF598" s="234">
        <f>IF(N598="snížená",J598,0)</f>
        <v>0</v>
      </c>
      <c r="BG598" s="234">
        <f>IF(N598="zákl. přenesená",J598,0)</f>
        <v>0</v>
      </c>
      <c r="BH598" s="234">
        <f>IF(N598="sníž. přenesená",J598,0)</f>
        <v>0</v>
      </c>
      <c r="BI598" s="234">
        <f>IF(N598="nulová",J598,0)</f>
        <v>0</v>
      </c>
      <c r="BJ598" s="17" t="s">
        <v>134</v>
      </c>
      <c r="BK598" s="234">
        <f>ROUND(I598*H598,0)</f>
        <v>0</v>
      </c>
      <c r="BL598" s="17" t="s">
        <v>161</v>
      </c>
      <c r="BM598" s="233" t="s">
        <v>895</v>
      </c>
    </row>
    <row r="599" s="1" customFormat="1" ht="16.5" customHeight="1">
      <c r="B599" s="38"/>
      <c r="C599" s="223" t="s">
        <v>896</v>
      </c>
      <c r="D599" s="223" t="s">
        <v>128</v>
      </c>
      <c r="E599" s="224" t="s">
        <v>897</v>
      </c>
      <c r="F599" s="225" t="s">
        <v>898</v>
      </c>
      <c r="G599" s="226" t="s">
        <v>211</v>
      </c>
      <c r="H599" s="227">
        <v>19</v>
      </c>
      <c r="I599" s="228"/>
      <c r="J599" s="227">
        <f>ROUND(I599*H599,0)</f>
        <v>0</v>
      </c>
      <c r="K599" s="225" t="s">
        <v>1</v>
      </c>
      <c r="L599" s="43"/>
      <c r="M599" s="229" t="s">
        <v>1</v>
      </c>
      <c r="N599" s="230" t="s">
        <v>40</v>
      </c>
      <c r="O599" s="86"/>
      <c r="P599" s="231">
        <f>O599*H599</f>
        <v>0</v>
      </c>
      <c r="Q599" s="231">
        <v>0.00056289999999999997</v>
      </c>
      <c r="R599" s="231">
        <f>Q599*H599</f>
        <v>0.010695099999999999</v>
      </c>
      <c r="S599" s="231">
        <v>0</v>
      </c>
      <c r="T599" s="232">
        <f>S599*H599</f>
        <v>0</v>
      </c>
      <c r="AR599" s="233" t="s">
        <v>161</v>
      </c>
      <c r="AT599" s="233" t="s">
        <v>128</v>
      </c>
      <c r="AU599" s="233" t="s">
        <v>134</v>
      </c>
      <c r="AY599" s="17" t="s">
        <v>125</v>
      </c>
      <c r="BE599" s="234">
        <f>IF(N599="základní",J599,0)</f>
        <v>0</v>
      </c>
      <c r="BF599" s="234">
        <f>IF(N599="snížená",J599,0)</f>
        <v>0</v>
      </c>
      <c r="BG599" s="234">
        <f>IF(N599="zákl. přenesená",J599,0)</f>
        <v>0</v>
      </c>
      <c r="BH599" s="234">
        <f>IF(N599="sníž. přenesená",J599,0)</f>
        <v>0</v>
      </c>
      <c r="BI599" s="234">
        <f>IF(N599="nulová",J599,0)</f>
        <v>0</v>
      </c>
      <c r="BJ599" s="17" t="s">
        <v>134</v>
      </c>
      <c r="BK599" s="234">
        <f>ROUND(I599*H599,0)</f>
        <v>0</v>
      </c>
      <c r="BL599" s="17" t="s">
        <v>161</v>
      </c>
      <c r="BM599" s="233" t="s">
        <v>899</v>
      </c>
    </row>
    <row r="600" s="1" customFormat="1" ht="16.5" customHeight="1">
      <c r="B600" s="38"/>
      <c r="C600" s="223" t="s">
        <v>900</v>
      </c>
      <c r="D600" s="223" t="s">
        <v>128</v>
      </c>
      <c r="E600" s="224" t="s">
        <v>901</v>
      </c>
      <c r="F600" s="225" t="s">
        <v>902</v>
      </c>
      <c r="G600" s="226" t="s">
        <v>211</v>
      </c>
      <c r="H600" s="227">
        <v>94</v>
      </c>
      <c r="I600" s="228"/>
      <c r="J600" s="227">
        <f>ROUND(I600*H600,0)</f>
        <v>0</v>
      </c>
      <c r="K600" s="225" t="s">
        <v>1</v>
      </c>
      <c r="L600" s="43"/>
      <c r="M600" s="229" t="s">
        <v>1</v>
      </c>
      <c r="N600" s="230" t="s">
        <v>40</v>
      </c>
      <c r="O600" s="86"/>
      <c r="P600" s="231">
        <f>O600*H600</f>
        <v>0</v>
      </c>
      <c r="Q600" s="231">
        <v>0.0010991</v>
      </c>
      <c r="R600" s="231">
        <f>Q600*H600</f>
        <v>0.1033154</v>
      </c>
      <c r="S600" s="231">
        <v>0</v>
      </c>
      <c r="T600" s="232">
        <f>S600*H600</f>
        <v>0</v>
      </c>
      <c r="AR600" s="233" t="s">
        <v>161</v>
      </c>
      <c r="AT600" s="233" t="s">
        <v>128</v>
      </c>
      <c r="AU600" s="233" t="s">
        <v>134</v>
      </c>
      <c r="AY600" s="17" t="s">
        <v>125</v>
      </c>
      <c r="BE600" s="234">
        <f>IF(N600="základní",J600,0)</f>
        <v>0</v>
      </c>
      <c r="BF600" s="234">
        <f>IF(N600="snížená",J600,0)</f>
        <v>0</v>
      </c>
      <c r="BG600" s="234">
        <f>IF(N600="zákl. přenesená",J600,0)</f>
        <v>0</v>
      </c>
      <c r="BH600" s="234">
        <f>IF(N600="sníž. přenesená",J600,0)</f>
        <v>0</v>
      </c>
      <c r="BI600" s="234">
        <f>IF(N600="nulová",J600,0)</f>
        <v>0</v>
      </c>
      <c r="BJ600" s="17" t="s">
        <v>134</v>
      </c>
      <c r="BK600" s="234">
        <f>ROUND(I600*H600,0)</f>
        <v>0</v>
      </c>
      <c r="BL600" s="17" t="s">
        <v>161</v>
      </c>
      <c r="BM600" s="233" t="s">
        <v>903</v>
      </c>
    </row>
    <row r="601" s="1" customFormat="1" ht="16.5" customHeight="1">
      <c r="B601" s="38"/>
      <c r="C601" s="223" t="s">
        <v>904</v>
      </c>
      <c r="D601" s="223" t="s">
        <v>128</v>
      </c>
      <c r="E601" s="224" t="s">
        <v>905</v>
      </c>
      <c r="F601" s="225" t="s">
        <v>906</v>
      </c>
      <c r="G601" s="226" t="s">
        <v>211</v>
      </c>
      <c r="H601" s="227">
        <v>34</v>
      </c>
      <c r="I601" s="228"/>
      <c r="J601" s="227">
        <f>ROUND(I601*H601,0)</f>
        <v>0</v>
      </c>
      <c r="K601" s="225" t="s">
        <v>1</v>
      </c>
      <c r="L601" s="43"/>
      <c r="M601" s="229" t="s">
        <v>1</v>
      </c>
      <c r="N601" s="230" t="s">
        <v>40</v>
      </c>
      <c r="O601" s="86"/>
      <c r="P601" s="231">
        <f>O601*H601</f>
        <v>0</v>
      </c>
      <c r="Q601" s="231">
        <v>0.0008206</v>
      </c>
      <c r="R601" s="231">
        <f>Q601*H601</f>
        <v>0.027900399999999999</v>
      </c>
      <c r="S601" s="231">
        <v>0</v>
      </c>
      <c r="T601" s="232">
        <f>S601*H601</f>
        <v>0</v>
      </c>
      <c r="AR601" s="233" t="s">
        <v>161</v>
      </c>
      <c r="AT601" s="233" t="s">
        <v>128</v>
      </c>
      <c r="AU601" s="233" t="s">
        <v>134</v>
      </c>
      <c r="AY601" s="17" t="s">
        <v>125</v>
      </c>
      <c r="BE601" s="234">
        <f>IF(N601="základní",J601,0)</f>
        <v>0</v>
      </c>
      <c r="BF601" s="234">
        <f>IF(N601="snížená",J601,0)</f>
        <v>0</v>
      </c>
      <c r="BG601" s="234">
        <f>IF(N601="zákl. přenesená",J601,0)</f>
        <v>0</v>
      </c>
      <c r="BH601" s="234">
        <f>IF(N601="sníž. přenesená",J601,0)</f>
        <v>0</v>
      </c>
      <c r="BI601" s="234">
        <f>IF(N601="nulová",J601,0)</f>
        <v>0</v>
      </c>
      <c r="BJ601" s="17" t="s">
        <v>134</v>
      </c>
      <c r="BK601" s="234">
        <f>ROUND(I601*H601,0)</f>
        <v>0</v>
      </c>
      <c r="BL601" s="17" t="s">
        <v>161</v>
      </c>
      <c r="BM601" s="233" t="s">
        <v>907</v>
      </c>
    </row>
    <row r="602" s="1" customFormat="1" ht="16.5" customHeight="1">
      <c r="B602" s="38"/>
      <c r="C602" s="223" t="s">
        <v>908</v>
      </c>
      <c r="D602" s="223" t="s">
        <v>128</v>
      </c>
      <c r="E602" s="224" t="s">
        <v>909</v>
      </c>
      <c r="F602" s="225" t="s">
        <v>910</v>
      </c>
      <c r="G602" s="226" t="s">
        <v>211</v>
      </c>
      <c r="H602" s="227">
        <v>15</v>
      </c>
      <c r="I602" s="228"/>
      <c r="J602" s="227">
        <f>ROUND(I602*H602,0)</f>
        <v>0</v>
      </c>
      <c r="K602" s="225" t="s">
        <v>1</v>
      </c>
      <c r="L602" s="43"/>
      <c r="M602" s="229" t="s">
        <v>1</v>
      </c>
      <c r="N602" s="230" t="s">
        <v>40</v>
      </c>
      <c r="O602" s="86"/>
      <c r="P602" s="231">
        <f>O602*H602</f>
        <v>0</v>
      </c>
      <c r="Q602" s="231">
        <v>0.00028939999999999999</v>
      </c>
      <c r="R602" s="231">
        <f>Q602*H602</f>
        <v>0.0043409999999999994</v>
      </c>
      <c r="S602" s="231">
        <v>0</v>
      </c>
      <c r="T602" s="232">
        <f>S602*H602</f>
        <v>0</v>
      </c>
      <c r="AR602" s="233" t="s">
        <v>161</v>
      </c>
      <c r="AT602" s="233" t="s">
        <v>128</v>
      </c>
      <c r="AU602" s="233" t="s">
        <v>134</v>
      </c>
      <c r="AY602" s="17" t="s">
        <v>125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7" t="s">
        <v>134</v>
      </c>
      <c r="BK602" s="234">
        <f>ROUND(I602*H602,0)</f>
        <v>0</v>
      </c>
      <c r="BL602" s="17" t="s">
        <v>161</v>
      </c>
      <c r="BM602" s="233" t="s">
        <v>911</v>
      </c>
    </row>
    <row r="603" s="1" customFormat="1" ht="16.5" customHeight="1">
      <c r="B603" s="38"/>
      <c r="C603" s="223" t="s">
        <v>912</v>
      </c>
      <c r="D603" s="223" t="s">
        <v>128</v>
      </c>
      <c r="E603" s="224" t="s">
        <v>913</v>
      </c>
      <c r="F603" s="225" t="s">
        <v>914</v>
      </c>
      <c r="G603" s="226" t="s">
        <v>211</v>
      </c>
      <c r="H603" s="227">
        <v>68</v>
      </c>
      <c r="I603" s="228"/>
      <c r="J603" s="227">
        <f>ROUND(I603*H603,0)</f>
        <v>0</v>
      </c>
      <c r="K603" s="225" t="s">
        <v>1</v>
      </c>
      <c r="L603" s="43"/>
      <c r="M603" s="229" t="s">
        <v>1</v>
      </c>
      <c r="N603" s="230" t="s">
        <v>40</v>
      </c>
      <c r="O603" s="86"/>
      <c r="P603" s="231">
        <f>O603*H603</f>
        <v>0</v>
      </c>
      <c r="Q603" s="231">
        <v>0.00035399999999999999</v>
      </c>
      <c r="R603" s="231">
        <f>Q603*H603</f>
        <v>0.024072</v>
      </c>
      <c r="S603" s="231">
        <v>0</v>
      </c>
      <c r="T603" s="232">
        <f>S603*H603</f>
        <v>0</v>
      </c>
      <c r="AR603" s="233" t="s">
        <v>161</v>
      </c>
      <c r="AT603" s="233" t="s">
        <v>128</v>
      </c>
      <c r="AU603" s="233" t="s">
        <v>134</v>
      </c>
      <c r="AY603" s="17" t="s">
        <v>125</v>
      </c>
      <c r="BE603" s="234">
        <f>IF(N603="základní",J603,0)</f>
        <v>0</v>
      </c>
      <c r="BF603" s="234">
        <f>IF(N603="snížená",J603,0)</f>
        <v>0</v>
      </c>
      <c r="BG603" s="234">
        <f>IF(N603="zákl. přenesená",J603,0)</f>
        <v>0</v>
      </c>
      <c r="BH603" s="234">
        <f>IF(N603="sníž. přenesená",J603,0)</f>
        <v>0</v>
      </c>
      <c r="BI603" s="234">
        <f>IF(N603="nulová",J603,0)</f>
        <v>0</v>
      </c>
      <c r="BJ603" s="17" t="s">
        <v>134</v>
      </c>
      <c r="BK603" s="234">
        <f>ROUND(I603*H603,0)</f>
        <v>0</v>
      </c>
      <c r="BL603" s="17" t="s">
        <v>161</v>
      </c>
      <c r="BM603" s="233" t="s">
        <v>915</v>
      </c>
    </row>
    <row r="604" s="1" customFormat="1" ht="16.5" customHeight="1">
      <c r="B604" s="38"/>
      <c r="C604" s="223" t="s">
        <v>916</v>
      </c>
      <c r="D604" s="223" t="s">
        <v>128</v>
      </c>
      <c r="E604" s="224" t="s">
        <v>917</v>
      </c>
      <c r="F604" s="225" t="s">
        <v>918</v>
      </c>
      <c r="G604" s="226" t="s">
        <v>238</v>
      </c>
      <c r="H604" s="227">
        <v>24</v>
      </c>
      <c r="I604" s="228"/>
      <c r="J604" s="227">
        <f>ROUND(I604*H604,0)</f>
        <v>0</v>
      </c>
      <c r="K604" s="225" t="s">
        <v>1</v>
      </c>
      <c r="L604" s="43"/>
      <c r="M604" s="229" t="s">
        <v>1</v>
      </c>
      <c r="N604" s="230" t="s">
        <v>40</v>
      </c>
      <c r="O604" s="86"/>
      <c r="P604" s="231">
        <f>O604*H604</f>
        <v>0</v>
      </c>
      <c r="Q604" s="231">
        <v>0</v>
      </c>
      <c r="R604" s="231">
        <f>Q604*H604</f>
        <v>0</v>
      </c>
      <c r="S604" s="231">
        <v>0</v>
      </c>
      <c r="T604" s="232">
        <f>S604*H604</f>
        <v>0</v>
      </c>
      <c r="AR604" s="233" t="s">
        <v>161</v>
      </c>
      <c r="AT604" s="233" t="s">
        <v>128</v>
      </c>
      <c r="AU604" s="233" t="s">
        <v>134</v>
      </c>
      <c r="AY604" s="17" t="s">
        <v>125</v>
      </c>
      <c r="BE604" s="234">
        <f>IF(N604="základní",J604,0)</f>
        <v>0</v>
      </c>
      <c r="BF604" s="234">
        <f>IF(N604="snížená",J604,0)</f>
        <v>0</v>
      </c>
      <c r="BG604" s="234">
        <f>IF(N604="zákl. přenesená",J604,0)</f>
        <v>0</v>
      </c>
      <c r="BH604" s="234">
        <f>IF(N604="sníž. přenesená",J604,0)</f>
        <v>0</v>
      </c>
      <c r="BI604" s="234">
        <f>IF(N604="nulová",J604,0)</f>
        <v>0</v>
      </c>
      <c r="BJ604" s="17" t="s">
        <v>134</v>
      </c>
      <c r="BK604" s="234">
        <f>ROUND(I604*H604,0)</f>
        <v>0</v>
      </c>
      <c r="BL604" s="17" t="s">
        <v>161</v>
      </c>
      <c r="BM604" s="233" t="s">
        <v>919</v>
      </c>
    </row>
    <row r="605" s="1" customFormat="1" ht="16.5" customHeight="1">
      <c r="B605" s="38"/>
      <c r="C605" s="223" t="s">
        <v>920</v>
      </c>
      <c r="D605" s="223" t="s">
        <v>128</v>
      </c>
      <c r="E605" s="224" t="s">
        <v>921</v>
      </c>
      <c r="F605" s="225" t="s">
        <v>922</v>
      </c>
      <c r="G605" s="226" t="s">
        <v>238</v>
      </c>
      <c r="H605" s="227">
        <v>16</v>
      </c>
      <c r="I605" s="228"/>
      <c r="J605" s="227">
        <f>ROUND(I605*H605,0)</f>
        <v>0</v>
      </c>
      <c r="K605" s="225" t="s">
        <v>1</v>
      </c>
      <c r="L605" s="43"/>
      <c r="M605" s="229" t="s">
        <v>1</v>
      </c>
      <c r="N605" s="230" t="s">
        <v>40</v>
      </c>
      <c r="O605" s="86"/>
      <c r="P605" s="231">
        <f>O605*H605</f>
        <v>0</v>
      </c>
      <c r="Q605" s="231">
        <v>0</v>
      </c>
      <c r="R605" s="231">
        <f>Q605*H605</f>
        <v>0</v>
      </c>
      <c r="S605" s="231">
        <v>0</v>
      </c>
      <c r="T605" s="232">
        <f>S605*H605</f>
        <v>0</v>
      </c>
      <c r="AR605" s="233" t="s">
        <v>161</v>
      </c>
      <c r="AT605" s="233" t="s">
        <v>128</v>
      </c>
      <c r="AU605" s="233" t="s">
        <v>134</v>
      </c>
      <c r="AY605" s="17" t="s">
        <v>125</v>
      </c>
      <c r="BE605" s="234">
        <f>IF(N605="základní",J605,0)</f>
        <v>0</v>
      </c>
      <c r="BF605" s="234">
        <f>IF(N605="snížená",J605,0)</f>
        <v>0</v>
      </c>
      <c r="BG605" s="234">
        <f>IF(N605="zákl. přenesená",J605,0)</f>
        <v>0</v>
      </c>
      <c r="BH605" s="234">
        <f>IF(N605="sníž. přenesená",J605,0)</f>
        <v>0</v>
      </c>
      <c r="BI605" s="234">
        <f>IF(N605="nulová",J605,0)</f>
        <v>0</v>
      </c>
      <c r="BJ605" s="17" t="s">
        <v>134</v>
      </c>
      <c r="BK605" s="234">
        <f>ROUND(I605*H605,0)</f>
        <v>0</v>
      </c>
      <c r="BL605" s="17" t="s">
        <v>161</v>
      </c>
      <c r="BM605" s="233" t="s">
        <v>923</v>
      </c>
    </row>
    <row r="606" s="1" customFormat="1" ht="16.5" customHeight="1">
      <c r="B606" s="38"/>
      <c r="C606" s="223" t="s">
        <v>924</v>
      </c>
      <c r="D606" s="223" t="s">
        <v>128</v>
      </c>
      <c r="E606" s="224" t="s">
        <v>925</v>
      </c>
      <c r="F606" s="225" t="s">
        <v>926</v>
      </c>
      <c r="G606" s="226" t="s">
        <v>238</v>
      </c>
      <c r="H606" s="227">
        <v>9</v>
      </c>
      <c r="I606" s="228"/>
      <c r="J606" s="227">
        <f>ROUND(I606*H606,0)</f>
        <v>0</v>
      </c>
      <c r="K606" s="225" t="s">
        <v>1</v>
      </c>
      <c r="L606" s="43"/>
      <c r="M606" s="229" t="s">
        <v>1</v>
      </c>
      <c r="N606" s="230" t="s">
        <v>40</v>
      </c>
      <c r="O606" s="86"/>
      <c r="P606" s="231">
        <f>O606*H606</f>
        <v>0</v>
      </c>
      <c r="Q606" s="231">
        <v>0</v>
      </c>
      <c r="R606" s="231">
        <f>Q606*H606</f>
        <v>0</v>
      </c>
      <c r="S606" s="231">
        <v>0</v>
      </c>
      <c r="T606" s="232">
        <f>S606*H606</f>
        <v>0</v>
      </c>
      <c r="AR606" s="233" t="s">
        <v>161</v>
      </c>
      <c r="AT606" s="233" t="s">
        <v>128</v>
      </c>
      <c r="AU606" s="233" t="s">
        <v>134</v>
      </c>
      <c r="AY606" s="17" t="s">
        <v>125</v>
      </c>
      <c r="BE606" s="234">
        <f>IF(N606="základní",J606,0)</f>
        <v>0</v>
      </c>
      <c r="BF606" s="234">
        <f>IF(N606="snížená",J606,0)</f>
        <v>0</v>
      </c>
      <c r="BG606" s="234">
        <f>IF(N606="zákl. přenesená",J606,0)</f>
        <v>0</v>
      </c>
      <c r="BH606" s="234">
        <f>IF(N606="sníž. přenesená",J606,0)</f>
        <v>0</v>
      </c>
      <c r="BI606" s="234">
        <f>IF(N606="nulová",J606,0)</f>
        <v>0</v>
      </c>
      <c r="BJ606" s="17" t="s">
        <v>134</v>
      </c>
      <c r="BK606" s="234">
        <f>ROUND(I606*H606,0)</f>
        <v>0</v>
      </c>
      <c r="BL606" s="17" t="s">
        <v>161</v>
      </c>
      <c r="BM606" s="233" t="s">
        <v>927</v>
      </c>
    </row>
    <row r="607" s="1" customFormat="1" ht="24" customHeight="1">
      <c r="B607" s="38"/>
      <c r="C607" s="223" t="s">
        <v>928</v>
      </c>
      <c r="D607" s="223" t="s">
        <v>128</v>
      </c>
      <c r="E607" s="224" t="s">
        <v>929</v>
      </c>
      <c r="F607" s="225" t="s">
        <v>930</v>
      </c>
      <c r="G607" s="226" t="s">
        <v>238</v>
      </c>
      <c r="H607" s="227">
        <v>16</v>
      </c>
      <c r="I607" s="228"/>
      <c r="J607" s="227">
        <f>ROUND(I607*H607,0)</f>
        <v>0</v>
      </c>
      <c r="K607" s="225" t="s">
        <v>1</v>
      </c>
      <c r="L607" s="43"/>
      <c r="M607" s="229" t="s">
        <v>1</v>
      </c>
      <c r="N607" s="230" t="s">
        <v>40</v>
      </c>
      <c r="O607" s="86"/>
      <c r="P607" s="231">
        <f>O607*H607</f>
        <v>0</v>
      </c>
      <c r="Q607" s="231">
        <v>0.00034000000000000002</v>
      </c>
      <c r="R607" s="231">
        <f>Q607*H607</f>
        <v>0.0054400000000000004</v>
      </c>
      <c r="S607" s="231">
        <v>0</v>
      </c>
      <c r="T607" s="232">
        <f>S607*H607</f>
        <v>0</v>
      </c>
      <c r="AR607" s="233" t="s">
        <v>161</v>
      </c>
      <c r="AT607" s="233" t="s">
        <v>128</v>
      </c>
      <c r="AU607" s="233" t="s">
        <v>134</v>
      </c>
      <c r="AY607" s="17" t="s">
        <v>125</v>
      </c>
      <c r="BE607" s="234">
        <f>IF(N607="základní",J607,0)</f>
        <v>0</v>
      </c>
      <c r="BF607" s="234">
        <f>IF(N607="snížená",J607,0)</f>
        <v>0</v>
      </c>
      <c r="BG607" s="234">
        <f>IF(N607="zákl. přenesená",J607,0)</f>
        <v>0</v>
      </c>
      <c r="BH607" s="234">
        <f>IF(N607="sníž. přenesená",J607,0)</f>
        <v>0</v>
      </c>
      <c r="BI607" s="234">
        <f>IF(N607="nulová",J607,0)</f>
        <v>0</v>
      </c>
      <c r="BJ607" s="17" t="s">
        <v>134</v>
      </c>
      <c r="BK607" s="234">
        <f>ROUND(I607*H607,0)</f>
        <v>0</v>
      </c>
      <c r="BL607" s="17" t="s">
        <v>161</v>
      </c>
      <c r="BM607" s="233" t="s">
        <v>931</v>
      </c>
    </row>
    <row r="608" s="1" customFormat="1" ht="16.5" customHeight="1">
      <c r="B608" s="38"/>
      <c r="C608" s="223" t="s">
        <v>932</v>
      </c>
      <c r="D608" s="223" t="s">
        <v>128</v>
      </c>
      <c r="E608" s="224" t="s">
        <v>933</v>
      </c>
      <c r="F608" s="225" t="s">
        <v>934</v>
      </c>
      <c r="G608" s="226" t="s">
        <v>238</v>
      </c>
      <c r="H608" s="227">
        <v>2</v>
      </c>
      <c r="I608" s="228"/>
      <c r="J608" s="227">
        <f>ROUND(I608*H608,0)</f>
        <v>0</v>
      </c>
      <c r="K608" s="225" t="s">
        <v>1</v>
      </c>
      <c r="L608" s="43"/>
      <c r="M608" s="229" t="s">
        <v>1</v>
      </c>
      <c r="N608" s="230" t="s">
        <v>40</v>
      </c>
      <c r="O608" s="86"/>
      <c r="P608" s="231">
        <f>O608*H608</f>
        <v>0</v>
      </c>
      <c r="Q608" s="231">
        <v>0.00028499999999999999</v>
      </c>
      <c r="R608" s="231">
        <f>Q608*H608</f>
        <v>0.00056999999999999998</v>
      </c>
      <c r="S608" s="231">
        <v>0</v>
      </c>
      <c r="T608" s="232">
        <f>S608*H608</f>
        <v>0</v>
      </c>
      <c r="AR608" s="233" t="s">
        <v>161</v>
      </c>
      <c r="AT608" s="233" t="s">
        <v>128</v>
      </c>
      <c r="AU608" s="233" t="s">
        <v>134</v>
      </c>
      <c r="AY608" s="17" t="s">
        <v>125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7" t="s">
        <v>134</v>
      </c>
      <c r="BK608" s="234">
        <f>ROUND(I608*H608,0)</f>
        <v>0</v>
      </c>
      <c r="BL608" s="17" t="s">
        <v>161</v>
      </c>
      <c r="BM608" s="233" t="s">
        <v>935</v>
      </c>
    </row>
    <row r="609" s="1" customFormat="1" ht="24" customHeight="1">
      <c r="B609" s="38"/>
      <c r="C609" s="223" t="s">
        <v>936</v>
      </c>
      <c r="D609" s="223" t="s">
        <v>128</v>
      </c>
      <c r="E609" s="224" t="s">
        <v>937</v>
      </c>
      <c r="F609" s="225" t="s">
        <v>938</v>
      </c>
      <c r="G609" s="226" t="s">
        <v>238</v>
      </c>
      <c r="H609" s="227">
        <v>2</v>
      </c>
      <c r="I609" s="228"/>
      <c r="J609" s="227">
        <f>ROUND(I609*H609,0)</f>
        <v>0</v>
      </c>
      <c r="K609" s="225" t="s">
        <v>1</v>
      </c>
      <c r="L609" s="43"/>
      <c r="M609" s="229" t="s">
        <v>1</v>
      </c>
      <c r="N609" s="230" t="s">
        <v>40</v>
      </c>
      <c r="O609" s="86"/>
      <c r="P609" s="231">
        <f>O609*H609</f>
        <v>0</v>
      </c>
      <c r="Q609" s="231">
        <v>0.00051000000000000004</v>
      </c>
      <c r="R609" s="231">
        <f>Q609*H609</f>
        <v>0.0010200000000000001</v>
      </c>
      <c r="S609" s="231">
        <v>0</v>
      </c>
      <c r="T609" s="232">
        <f>S609*H609</f>
        <v>0</v>
      </c>
      <c r="AR609" s="233" t="s">
        <v>161</v>
      </c>
      <c r="AT609" s="233" t="s">
        <v>128</v>
      </c>
      <c r="AU609" s="233" t="s">
        <v>134</v>
      </c>
      <c r="AY609" s="17" t="s">
        <v>125</v>
      </c>
      <c r="BE609" s="234">
        <f>IF(N609="základní",J609,0)</f>
        <v>0</v>
      </c>
      <c r="BF609" s="234">
        <f>IF(N609="snížená",J609,0)</f>
        <v>0</v>
      </c>
      <c r="BG609" s="234">
        <f>IF(N609="zákl. přenesená",J609,0)</f>
        <v>0</v>
      </c>
      <c r="BH609" s="234">
        <f>IF(N609="sníž. přenesená",J609,0)</f>
        <v>0</v>
      </c>
      <c r="BI609" s="234">
        <f>IF(N609="nulová",J609,0)</f>
        <v>0</v>
      </c>
      <c r="BJ609" s="17" t="s">
        <v>134</v>
      </c>
      <c r="BK609" s="234">
        <f>ROUND(I609*H609,0)</f>
        <v>0</v>
      </c>
      <c r="BL609" s="17" t="s">
        <v>161</v>
      </c>
      <c r="BM609" s="233" t="s">
        <v>939</v>
      </c>
    </row>
    <row r="610" s="1" customFormat="1" ht="16.5" customHeight="1">
      <c r="B610" s="38"/>
      <c r="C610" s="223" t="s">
        <v>940</v>
      </c>
      <c r="D610" s="223" t="s">
        <v>128</v>
      </c>
      <c r="E610" s="224" t="s">
        <v>941</v>
      </c>
      <c r="F610" s="225" t="s">
        <v>942</v>
      </c>
      <c r="G610" s="226" t="s">
        <v>211</v>
      </c>
      <c r="H610" s="227">
        <v>248</v>
      </c>
      <c r="I610" s="228"/>
      <c r="J610" s="227">
        <f>ROUND(I610*H610,0)</f>
        <v>0</v>
      </c>
      <c r="K610" s="225" t="s">
        <v>1</v>
      </c>
      <c r="L610" s="43"/>
      <c r="M610" s="229" t="s">
        <v>1</v>
      </c>
      <c r="N610" s="230" t="s">
        <v>40</v>
      </c>
      <c r="O610" s="86"/>
      <c r="P610" s="231">
        <f>O610*H610</f>
        <v>0</v>
      </c>
      <c r="Q610" s="231">
        <v>0</v>
      </c>
      <c r="R610" s="231">
        <f>Q610*H610</f>
        <v>0</v>
      </c>
      <c r="S610" s="231">
        <v>0</v>
      </c>
      <c r="T610" s="232">
        <f>S610*H610</f>
        <v>0</v>
      </c>
      <c r="AR610" s="233" t="s">
        <v>161</v>
      </c>
      <c r="AT610" s="233" t="s">
        <v>128</v>
      </c>
      <c r="AU610" s="233" t="s">
        <v>134</v>
      </c>
      <c r="AY610" s="17" t="s">
        <v>125</v>
      </c>
      <c r="BE610" s="234">
        <f>IF(N610="základní",J610,0)</f>
        <v>0</v>
      </c>
      <c r="BF610" s="234">
        <f>IF(N610="snížená",J610,0)</f>
        <v>0</v>
      </c>
      <c r="BG610" s="234">
        <f>IF(N610="zákl. přenesená",J610,0)</f>
        <v>0</v>
      </c>
      <c r="BH610" s="234">
        <f>IF(N610="sníž. přenesená",J610,0)</f>
        <v>0</v>
      </c>
      <c r="BI610" s="234">
        <f>IF(N610="nulová",J610,0)</f>
        <v>0</v>
      </c>
      <c r="BJ610" s="17" t="s">
        <v>134</v>
      </c>
      <c r="BK610" s="234">
        <f>ROUND(I610*H610,0)</f>
        <v>0</v>
      </c>
      <c r="BL610" s="17" t="s">
        <v>161</v>
      </c>
      <c r="BM610" s="233" t="s">
        <v>943</v>
      </c>
    </row>
    <row r="611" s="1" customFormat="1" ht="16.5" customHeight="1">
      <c r="B611" s="38"/>
      <c r="C611" s="223" t="s">
        <v>944</v>
      </c>
      <c r="D611" s="223" t="s">
        <v>128</v>
      </c>
      <c r="E611" s="224" t="s">
        <v>945</v>
      </c>
      <c r="F611" s="225" t="s">
        <v>946</v>
      </c>
      <c r="G611" s="226" t="s">
        <v>211</v>
      </c>
      <c r="H611" s="227">
        <v>1</v>
      </c>
      <c r="I611" s="228"/>
      <c r="J611" s="227">
        <f>ROUND(I611*H611,0)</f>
        <v>0</v>
      </c>
      <c r="K611" s="225" t="s">
        <v>1</v>
      </c>
      <c r="L611" s="43"/>
      <c r="M611" s="229" t="s">
        <v>1</v>
      </c>
      <c r="N611" s="230" t="s">
        <v>40</v>
      </c>
      <c r="O611" s="86"/>
      <c r="P611" s="231">
        <f>O611*H611</f>
        <v>0</v>
      </c>
      <c r="Q611" s="231">
        <v>0</v>
      </c>
      <c r="R611" s="231">
        <f>Q611*H611</f>
        <v>0</v>
      </c>
      <c r="S611" s="231">
        <v>0</v>
      </c>
      <c r="T611" s="232">
        <f>S611*H611</f>
        <v>0</v>
      </c>
      <c r="AR611" s="233" t="s">
        <v>161</v>
      </c>
      <c r="AT611" s="233" t="s">
        <v>128</v>
      </c>
      <c r="AU611" s="233" t="s">
        <v>134</v>
      </c>
      <c r="AY611" s="17" t="s">
        <v>125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7" t="s">
        <v>134</v>
      </c>
      <c r="BK611" s="234">
        <f>ROUND(I611*H611,0)</f>
        <v>0</v>
      </c>
      <c r="BL611" s="17" t="s">
        <v>161</v>
      </c>
      <c r="BM611" s="233" t="s">
        <v>947</v>
      </c>
    </row>
    <row r="612" s="1" customFormat="1" ht="16.5" customHeight="1">
      <c r="B612" s="38"/>
      <c r="C612" s="223" t="s">
        <v>948</v>
      </c>
      <c r="D612" s="223" t="s">
        <v>128</v>
      </c>
      <c r="E612" s="224" t="s">
        <v>949</v>
      </c>
      <c r="F612" s="225" t="s">
        <v>950</v>
      </c>
      <c r="G612" s="226" t="s">
        <v>170</v>
      </c>
      <c r="H612" s="227">
        <v>18</v>
      </c>
      <c r="I612" s="228"/>
      <c r="J612" s="227">
        <f>ROUND(I612*H612,0)</f>
        <v>0</v>
      </c>
      <c r="K612" s="225" t="s">
        <v>1</v>
      </c>
      <c r="L612" s="43"/>
      <c r="M612" s="229" t="s">
        <v>1</v>
      </c>
      <c r="N612" s="230" t="s">
        <v>40</v>
      </c>
      <c r="O612" s="86"/>
      <c r="P612" s="231">
        <f>O612*H612</f>
        <v>0</v>
      </c>
      <c r="Q612" s="231">
        <v>0</v>
      </c>
      <c r="R612" s="231">
        <f>Q612*H612</f>
        <v>0</v>
      </c>
      <c r="S612" s="231">
        <v>0</v>
      </c>
      <c r="T612" s="232">
        <f>S612*H612</f>
        <v>0</v>
      </c>
      <c r="AR612" s="233" t="s">
        <v>161</v>
      </c>
      <c r="AT612" s="233" t="s">
        <v>128</v>
      </c>
      <c r="AU612" s="233" t="s">
        <v>134</v>
      </c>
      <c r="AY612" s="17" t="s">
        <v>125</v>
      </c>
      <c r="BE612" s="234">
        <f>IF(N612="základní",J612,0)</f>
        <v>0</v>
      </c>
      <c r="BF612" s="234">
        <f>IF(N612="snížená",J612,0)</f>
        <v>0</v>
      </c>
      <c r="BG612" s="234">
        <f>IF(N612="zákl. přenesená",J612,0)</f>
        <v>0</v>
      </c>
      <c r="BH612" s="234">
        <f>IF(N612="sníž. přenesená",J612,0)</f>
        <v>0</v>
      </c>
      <c r="BI612" s="234">
        <f>IF(N612="nulová",J612,0)</f>
        <v>0</v>
      </c>
      <c r="BJ612" s="17" t="s">
        <v>134</v>
      </c>
      <c r="BK612" s="234">
        <f>ROUND(I612*H612,0)</f>
        <v>0</v>
      </c>
      <c r="BL612" s="17" t="s">
        <v>161</v>
      </c>
      <c r="BM612" s="233" t="s">
        <v>951</v>
      </c>
    </row>
    <row r="613" s="1" customFormat="1" ht="16.5" customHeight="1">
      <c r="B613" s="38"/>
      <c r="C613" s="223" t="s">
        <v>952</v>
      </c>
      <c r="D613" s="223" t="s">
        <v>128</v>
      </c>
      <c r="E613" s="224" t="s">
        <v>953</v>
      </c>
      <c r="F613" s="225" t="s">
        <v>954</v>
      </c>
      <c r="G613" s="226" t="s">
        <v>955</v>
      </c>
      <c r="H613" s="227">
        <v>1</v>
      </c>
      <c r="I613" s="228"/>
      <c r="J613" s="227">
        <f>ROUND(I613*H613,0)</f>
        <v>0</v>
      </c>
      <c r="K613" s="225" t="s">
        <v>1</v>
      </c>
      <c r="L613" s="43"/>
      <c r="M613" s="229" t="s">
        <v>1</v>
      </c>
      <c r="N613" s="230" t="s">
        <v>40</v>
      </c>
      <c r="O613" s="86"/>
      <c r="P613" s="231">
        <f>O613*H613</f>
        <v>0</v>
      </c>
      <c r="Q613" s="231">
        <v>0</v>
      </c>
      <c r="R613" s="231">
        <f>Q613*H613</f>
        <v>0</v>
      </c>
      <c r="S613" s="231">
        <v>0</v>
      </c>
      <c r="T613" s="232">
        <f>S613*H613</f>
        <v>0</v>
      </c>
      <c r="AR613" s="233" t="s">
        <v>161</v>
      </c>
      <c r="AT613" s="233" t="s">
        <v>128</v>
      </c>
      <c r="AU613" s="233" t="s">
        <v>134</v>
      </c>
      <c r="AY613" s="17" t="s">
        <v>125</v>
      </c>
      <c r="BE613" s="234">
        <f>IF(N613="základní",J613,0)</f>
        <v>0</v>
      </c>
      <c r="BF613" s="234">
        <f>IF(N613="snížená",J613,0)</f>
        <v>0</v>
      </c>
      <c r="BG613" s="234">
        <f>IF(N613="zákl. přenesená",J613,0)</f>
        <v>0</v>
      </c>
      <c r="BH613" s="234">
        <f>IF(N613="sníž. přenesená",J613,0)</f>
        <v>0</v>
      </c>
      <c r="BI613" s="234">
        <f>IF(N613="nulová",J613,0)</f>
        <v>0</v>
      </c>
      <c r="BJ613" s="17" t="s">
        <v>134</v>
      </c>
      <c r="BK613" s="234">
        <f>ROUND(I613*H613,0)</f>
        <v>0</v>
      </c>
      <c r="BL613" s="17" t="s">
        <v>161</v>
      </c>
      <c r="BM613" s="233" t="s">
        <v>956</v>
      </c>
    </row>
    <row r="614" s="1" customFormat="1" ht="16.5" customHeight="1">
      <c r="B614" s="38"/>
      <c r="C614" s="223" t="s">
        <v>957</v>
      </c>
      <c r="D614" s="223" t="s">
        <v>128</v>
      </c>
      <c r="E614" s="224" t="s">
        <v>958</v>
      </c>
      <c r="F614" s="225" t="s">
        <v>959</v>
      </c>
      <c r="G614" s="226" t="s">
        <v>955</v>
      </c>
      <c r="H614" s="227">
        <v>1</v>
      </c>
      <c r="I614" s="228"/>
      <c r="J614" s="227">
        <f>ROUND(I614*H614,0)</f>
        <v>0</v>
      </c>
      <c r="K614" s="225" t="s">
        <v>1</v>
      </c>
      <c r="L614" s="43"/>
      <c r="M614" s="229" t="s">
        <v>1</v>
      </c>
      <c r="N614" s="230" t="s">
        <v>40</v>
      </c>
      <c r="O614" s="86"/>
      <c r="P614" s="231">
        <f>O614*H614</f>
        <v>0</v>
      </c>
      <c r="Q614" s="231">
        <v>0</v>
      </c>
      <c r="R614" s="231">
        <f>Q614*H614</f>
        <v>0</v>
      </c>
      <c r="S614" s="231">
        <v>0</v>
      </c>
      <c r="T614" s="232">
        <f>S614*H614</f>
        <v>0</v>
      </c>
      <c r="AR614" s="233" t="s">
        <v>161</v>
      </c>
      <c r="AT614" s="233" t="s">
        <v>128</v>
      </c>
      <c r="AU614" s="233" t="s">
        <v>134</v>
      </c>
      <c r="AY614" s="17" t="s">
        <v>125</v>
      </c>
      <c r="BE614" s="234">
        <f>IF(N614="základní",J614,0)</f>
        <v>0</v>
      </c>
      <c r="BF614" s="234">
        <f>IF(N614="snížená",J614,0)</f>
        <v>0</v>
      </c>
      <c r="BG614" s="234">
        <f>IF(N614="zákl. přenesená",J614,0)</f>
        <v>0</v>
      </c>
      <c r="BH614" s="234">
        <f>IF(N614="sníž. přenesená",J614,0)</f>
        <v>0</v>
      </c>
      <c r="BI614" s="234">
        <f>IF(N614="nulová",J614,0)</f>
        <v>0</v>
      </c>
      <c r="BJ614" s="17" t="s">
        <v>134</v>
      </c>
      <c r="BK614" s="234">
        <f>ROUND(I614*H614,0)</f>
        <v>0</v>
      </c>
      <c r="BL614" s="17" t="s">
        <v>161</v>
      </c>
      <c r="BM614" s="233" t="s">
        <v>960</v>
      </c>
    </row>
    <row r="615" s="1" customFormat="1" ht="16.5" customHeight="1">
      <c r="B615" s="38"/>
      <c r="C615" s="223" t="s">
        <v>961</v>
      </c>
      <c r="D615" s="223" t="s">
        <v>128</v>
      </c>
      <c r="E615" s="224" t="s">
        <v>962</v>
      </c>
      <c r="F615" s="225" t="s">
        <v>963</v>
      </c>
      <c r="G615" s="226" t="s">
        <v>955</v>
      </c>
      <c r="H615" s="227">
        <v>7</v>
      </c>
      <c r="I615" s="228"/>
      <c r="J615" s="227">
        <f>ROUND(I615*H615,0)</f>
        <v>0</v>
      </c>
      <c r="K615" s="225" t="s">
        <v>1</v>
      </c>
      <c r="L615" s="43"/>
      <c r="M615" s="229" t="s">
        <v>1</v>
      </c>
      <c r="N615" s="230" t="s">
        <v>40</v>
      </c>
      <c r="O615" s="86"/>
      <c r="P615" s="231">
        <f>O615*H615</f>
        <v>0</v>
      </c>
      <c r="Q615" s="231">
        <v>0</v>
      </c>
      <c r="R615" s="231">
        <f>Q615*H615</f>
        <v>0</v>
      </c>
      <c r="S615" s="231">
        <v>0</v>
      </c>
      <c r="T615" s="232">
        <f>S615*H615</f>
        <v>0</v>
      </c>
      <c r="AR615" s="233" t="s">
        <v>161</v>
      </c>
      <c r="AT615" s="233" t="s">
        <v>128</v>
      </c>
      <c r="AU615" s="233" t="s">
        <v>134</v>
      </c>
      <c r="AY615" s="17" t="s">
        <v>125</v>
      </c>
      <c r="BE615" s="234">
        <f>IF(N615="základní",J615,0)</f>
        <v>0</v>
      </c>
      <c r="BF615" s="234">
        <f>IF(N615="snížená",J615,0)</f>
        <v>0</v>
      </c>
      <c r="BG615" s="234">
        <f>IF(N615="zákl. přenesená",J615,0)</f>
        <v>0</v>
      </c>
      <c r="BH615" s="234">
        <f>IF(N615="sníž. přenesená",J615,0)</f>
        <v>0</v>
      </c>
      <c r="BI615" s="234">
        <f>IF(N615="nulová",J615,0)</f>
        <v>0</v>
      </c>
      <c r="BJ615" s="17" t="s">
        <v>134</v>
      </c>
      <c r="BK615" s="234">
        <f>ROUND(I615*H615,0)</f>
        <v>0</v>
      </c>
      <c r="BL615" s="17" t="s">
        <v>161</v>
      </c>
      <c r="BM615" s="233" t="s">
        <v>964</v>
      </c>
    </row>
    <row r="616" s="1" customFormat="1" ht="24" customHeight="1">
      <c r="B616" s="38"/>
      <c r="C616" s="223" t="s">
        <v>965</v>
      </c>
      <c r="D616" s="223" t="s">
        <v>128</v>
      </c>
      <c r="E616" s="224" t="s">
        <v>966</v>
      </c>
      <c r="F616" s="225" t="s">
        <v>967</v>
      </c>
      <c r="G616" s="226" t="s">
        <v>968</v>
      </c>
      <c r="H616" s="227">
        <v>7</v>
      </c>
      <c r="I616" s="228"/>
      <c r="J616" s="227">
        <f>ROUND(I616*H616,0)</f>
        <v>0</v>
      </c>
      <c r="K616" s="225" t="s">
        <v>1</v>
      </c>
      <c r="L616" s="43"/>
      <c r="M616" s="229" t="s">
        <v>1</v>
      </c>
      <c r="N616" s="230" t="s">
        <v>40</v>
      </c>
      <c r="O616" s="86"/>
      <c r="P616" s="231">
        <f>O616*H616</f>
        <v>0</v>
      </c>
      <c r="Q616" s="231">
        <v>0</v>
      </c>
      <c r="R616" s="231">
        <f>Q616*H616</f>
        <v>0</v>
      </c>
      <c r="S616" s="231">
        <v>0</v>
      </c>
      <c r="T616" s="232">
        <f>S616*H616</f>
        <v>0</v>
      </c>
      <c r="AR616" s="233" t="s">
        <v>161</v>
      </c>
      <c r="AT616" s="233" t="s">
        <v>128</v>
      </c>
      <c r="AU616" s="233" t="s">
        <v>134</v>
      </c>
      <c r="AY616" s="17" t="s">
        <v>125</v>
      </c>
      <c r="BE616" s="234">
        <f>IF(N616="základní",J616,0)</f>
        <v>0</v>
      </c>
      <c r="BF616" s="234">
        <f>IF(N616="snížená",J616,0)</f>
        <v>0</v>
      </c>
      <c r="BG616" s="234">
        <f>IF(N616="zákl. přenesená",J616,0)</f>
        <v>0</v>
      </c>
      <c r="BH616" s="234">
        <f>IF(N616="sníž. přenesená",J616,0)</f>
        <v>0</v>
      </c>
      <c r="BI616" s="234">
        <f>IF(N616="nulová",J616,0)</f>
        <v>0</v>
      </c>
      <c r="BJ616" s="17" t="s">
        <v>134</v>
      </c>
      <c r="BK616" s="234">
        <f>ROUND(I616*H616,0)</f>
        <v>0</v>
      </c>
      <c r="BL616" s="17" t="s">
        <v>161</v>
      </c>
      <c r="BM616" s="233" t="s">
        <v>969</v>
      </c>
    </row>
    <row r="617" s="1" customFormat="1" ht="24" customHeight="1">
      <c r="B617" s="38"/>
      <c r="C617" s="223" t="s">
        <v>970</v>
      </c>
      <c r="D617" s="223" t="s">
        <v>128</v>
      </c>
      <c r="E617" s="224" t="s">
        <v>971</v>
      </c>
      <c r="F617" s="225" t="s">
        <v>972</v>
      </c>
      <c r="G617" s="226" t="s">
        <v>968</v>
      </c>
      <c r="H617" s="227">
        <v>1</v>
      </c>
      <c r="I617" s="228"/>
      <c r="J617" s="227">
        <f>ROUND(I617*H617,0)</f>
        <v>0</v>
      </c>
      <c r="K617" s="225" t="s">
        <v>1</v>
      </c>
      <c r="L617" s="43"/>
      <c r="M617" s="229" t="s">
        <v>1</v>
      </c>
      <c r="N617" s="230" t="s">
        <v>40</v>
      </c>
      <c r="O617" s="86"/>
      <c r="P617" s="231">
        <f>O617*H617</f>
        <v>0</v>
      </c>
      <c r="Q617" s="231">
        <v>0</v>
      </c>
      <c r="R617" s="231">
        <f>Q617*H617</f>
        <v>0</v>
      </c>
      <c r="S617" s="231">
        <v>0</v>
      </c>
      <c r="T617" s="232">
        <f>S617*H617</f>
        <v>0</v>
      </c>
      <c r="AR617" s="233" t="s">
        <v>161</v>
      </c>
      <c r="AT617" s="233" t="s">
        <v>128</v>
      </c>
      <c r="AU617" s="233" t="s">
        <v>134</v>
      </c>
      <c r="AY617" s="17" t="s">
        <v>125</v>
      </c>
      <c r="BE617" s="234">
        <f>IF(N617="základní",J617,0)</f>
        <v>0</v>
      </c>
      <c r="BF617" s="234">
        <f>IF(N617="snížená",J617,0)</f>
        <v>0</v>
      </c>
      <c r="BG617" s="234">
        <f>IF(N617="zákl. přenesená",J617,0)</f>
        <v>0</v>
      </c>
      <c r="BH617" s="234">
        <f>IF(N617="sníž. přenesená",J617,0)</f>
        <v>0</v>
      </c>
      <c r="BI617" s="234">
        <f>IF(N617="nulová",J617,0)</f>
        <v>0</v>
      </c>
      <c r="BJ617" s="17" t="s">
        <v>134</v>
      </c>
      <c r="BK617" s="234">
        <f>ROUND(I617*H617,0)</f>
        <v>0</v>
      </c>
      <c r="BL617" s="17" t="s">
        <v>161</v>
      </c>
      <c r="BM617" s="233" t="s">
        <v>973</v>
      </c>
    </row>
    <row r="618" s="1" customFormat="1" ht="24" customHeight="1">
      <c r="B618" s="38"/>
      <c r="C618" s="223" t="s">
        <v>974</v>
      </c>
      <c r="D618" s="223" t="s">
        <v>128</v>
      </c>
      <c r="E618" s="224" t="s">
        <v>975</v>
      </c>
      <c r="F618" s="225" t="s">
        <v>976</v>
      </c>
      <c r="G618" s="226" t="s">
        <v>968</v>
      </c>
      <c r="H618" s="227">
        <v>10</v>
      </c>
      <c r="I618" s="228"/>
      <c r="J618" s="227">
        <f>ROUND(I618*H618,0)</f>
        <v>0</v>
      </c>
      <c r="K618" s="225" t="s">
        <v>1</v>
      </c>
      <c r="L618" s="43"/>
      <c r="M618" s="229" t="s">
        <v>1</v>
      </c>
      <c r="N618" s="230" t="s">
        <v>40</v>
      </c>
      <c r="O618" s="86"/>
      <c r="P618" s="231">
        <f>O618*H618</f>
        <v>0</v>
      </c>
      <c r="Q618" s="231">
        <v>0</v>
      </c>
      <c r="R618" s="231">
        <f>Q618*H618</f>
        <v>0</v>
      </c>
      <c r="S618" s="231">
        <v>0</v>
      </c>
      <c r="T618" s="232">
        <f>S618*H618</f>
        <v>0</v>
      </c>
      <c r="AR618" s="233" t="s">
        <v>161</v>
      </c>
      <c r="AT618" s="233" t="s">
        <v>128</v>
      </c>
      <c r="AU618" s="233" t="s">
        <v>134</v>
      </c>
      <c r="AY618" s="17" t="s">
        <v>125</v>
      </c>
      <c r="BE618" s="234">
        <f>IF(N618="základní",J618,0)</f>
        <v>0</v>
      </c>
      <c r="BF618" s="234">
        <f>IF(N618="snížená",J618,0)</f>
        <v>0</v>
      </c>
      <c r="BG618" s="234">
        <f>IF(N618="zákl. přenesená",J618,0)</f>
        <v>0</v>
      </c>
      <c r="BH618" s="234">
        <f>IF(N618="sníž. přenesená",J618,0)</f>
        <v>0</v>
      </c>
      <c r="BI618" s="234">
        <f>IF(N618="nulová",J618,0)</f>
        <v>0</v>
      </c>
      <c r="BJ618" s="17" t="s">
        <v>134</v>
      </c>
      <c r="BK618" s="234">
        <f>ROUND(I618*H618,0)</f>
        <v>0</v>
      </c>
      <c r="BL618" s="17" t="s">
        <v>161</v>
      </c>
      <c r="BM618" s="233" t="s">
        <v>977</v>
      </c>
    </row>
    <row r="619" s="1" customFormat="1" ht="16.5" customHeight="1">
      <c r="B619" s="38"/>
      <c r="C619" s="223" t="s">
        <v>978</v>
      </c>
      <c r="D619" s="223" t="s">
        <v>128</v>
      </c>
      <c r="E619" s="224" t="s">
        <v>979</v>
      </c>
      <c r="F619" s="225" t="s">
        <v>980</v>
      </c>
      <c r="G619" s="226" t="s">
        <v>968</v>
      </c>
      <c r="H619" s="227">
        <v>18</v>
      </c>
      <c r="I619" s="228"/>
      <c r="J619" s="227">
        <f>ROUND(I619*H619,0)</f>
        <v>0</v>
      </c>
      <c r="K619" s="225" t="s">
        <v>1</v>
      </c>
      <c r="L619" s="43"/>
      <c r="M619" s="229" t="s">
        <v>1</v>
      </c>
      <c r="N619" s="230" t="s">
        <v>40</v>
      </c>
      <c r="O619" s="86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AR619" s="233" t="s">
        <v>161</v>
      </c>
      <c r="AT619" s="233" t="s">
        <v>128</v>
      </c>
      <c r="AU619" s="233" t="s">
        <v>134</v>
      </c>
      <c r="AY619" s="17" t="s">
        <v>125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7" t="s">
        <v>134</v>
      </c>
      <c r="BK619" s="234">
        <f>ROUND(I619*H619,0)</f>
        <v>0</v>
      </c>
      <c r="BL619" s="17" t="s">
        <v>161</v>
      </c>
      <c r="BM619" s="233" t="s">
        <v>981</v>
      </c>
    </row>
    <row r="620" s="1" customFormat="1" ht="16.5" customHeight="1">
      <c r="B620" s="38"/>
      <c r="C620" s="223" t="s">
        <v>982</v>
      </c>
      <c r="D620" s="223" t="s">
        <v>128</v>
      </c>
      <c r="E620" s="224" t="s">
        <v>983</v>
      </c>
      <c r="F620" s="225" t="s">
        <v>984</v>
      </c>
      <c r="G620" s="226" t="s">
        <v>955</v>
      </c>
      <c r="H620" s="227">
        <v>1</v>
      </c>
      <c r="I620" s="228"/>
      <c r="J620" s="227">
        <f>ROUND(I620*H620,0)</f>
        <v>0</v>
      </c>
      <c r="K620" s="225" t="s">
        <v>1</v>
      </c>
      <c r="L620" s="43"/>
      <c r="M620" s="229" t="s">
        <v>1</v>
      </c>
      <c r="N620" s="230" t="s">
        <v>40</v>
      </c>
      <c r="O620" s="86"/>
      <c r="P620" s="231">
        <f>O620*H620</f>
        <v>0</v>
      </c>
      <c r="Q620" s="231">
        <v>0</v>
      </c>
      <c r="R620" s="231">
        <f>Q620*H620</f>
        <v>0</v>
      </c>
      <c r="S620" s="231">
        <v>0</v>
      </c>
      <c r="T620" s="232">
        <f>S620*H620</f>
        <v>0</v>
      </c>
      <c r="AR620" s="233" t="s">
        <v>161</v>
      </c>
      <c r="AT620" s="233" t="s">
        <v>128</v>
      </c>
      <c r="AU620" s="233" t="s">
        <v>134</v>
      </c>
      <c r="AY620" s="17" t="s">
        <v>125</v>
      </c>
      <c r="BE620" s="234">
        <f>IF(N620="základní",J620,0)</f>
        <v>0</v>
      </c>
      <c r="BF620" s="234">
        <f>IF(N620="snížená",J620,0)</f>
        <v>0</v>
      </c>
      <c r="BG620" s="234">
        <f>IF(N620="zákl. přenesená",J620,0)</f>
        <v>0</v>
      </c>
      <c r="BH620" s="234">
        <f>IF(N620="sníž. přenesená",J620,0)</f>
        <v>0</v>
      </c>
      <c r="BI620" s="234">
        <f>IF(N620="nulová",J620,0)</f>
        <v>0</v>
      </c>
      <c r="BJ620" s="17" t="s">
        <v>134</v>
      </c>
      <c r="BK620" s="234">
        <f>ROUND(I620*H620,0)</f>
        <v>0</v>
      </c>
      <c r="BL620" s="17" t="s">
        <v>161</v>
      </c>
      <c r="BM620" s="233" t="s">
        <v>985</v>
      </c>
    </row>
    <row r="621" s="1" customFormat="1" ht="16.5" customHeight="1">
      <c r="B621" s="38"/>
      <c r="C621" s="223" t="s">
        <v>986</v>
      </c>
      <c r="D621" s="223" t="s">
        <v>128</v>
      </c>
      <c r="E621" s="224" t="s">
        <v>987</v>
      </c>
      <c r="F621" s="225" t="s">
        <v>988</v>
      </c>
      <c r="G621" s="226" t="s">
        <v>955</v>
      </c>
      <c r="H621" s="227">
        <v>1</v>
      </c>
      <c r="I621" s="228"/>
      <c r="J621" s="227">
        <f>ROUND(I621*H621,0)</f>
        <v>0</v>
      </c>
      <c r="K621" s="225" t="s">
        <v>1</v>
      </c>
      <c r="L621" s="43"/>
      <c r="M621" s="229" t="s">
        <v>1</v>
      </c>
      <c r="N621" s="230" t="s">
        <v>40</v>
      </c>
      <c r="O621" s="86"/>
      <c r="P621" s="231">
        <f>O621*H621</f>
        <v>0</v>
      </c>
      <c r="Q621" s="231">
        <v>0</v>
      </c>
      <c r="R621" s="231">
        <f>Q621*H621</f>
        <v>0</v>
      </c>
      <c r="S621" s="231">
        <v>0</v>
      </c>
      <c r="T621" s="232">
        <f>S621*H621</f>
        <v>0</v>
      </c>
      <c r="AR621" s="233" t="s">
        <v>161</v>
      </c>
      <c r="AT621" s="233" t="s">
        <v>128</v>
      </c>
      <c r="AU621" s="233" t="s">
        <v>134</v>
      </c>
      <c r="AY621" s="17" t="s">
        <v>125</v>
      </c>
      <c r="BE621" s="234">
        <f>IF(N621="základní",J621,0)</f>
        <v>0</v>
      </c>
      <c r="BF621" s="234">
        <f>IF(N621="snížená",J621,0)</f>
        <v>0</v>
      </c>
      <c r="BG621" s="234">
        <f>IF(N621="zákl. přenesená",J621,0)</f>
        <v>0</v>
      </c>
      <c r="BH621" s="234">
        <f>IF(N621="sníž. přenesená",J621,0)</f>
        <v>0</v>
      </c>
      <c r="BI621" s="234">
        <f>IF(N621="nulová",J621,0)</f>
        <v>0</v>
      </c>
      <c r="BJ621" s="17" t="s">
        <v>134</v>
      </c>
      <c r="BK621" s="234">
        <f>ROUND(I621*H621,0)</f>
        <v>0</v>
      </c>
      <c r="BL621" s="17" t="s">
        <v>161</v>
      </c>
      <c r="BM621" s="233" t="s">
        <v>989</v>
      </c>
    </row>
    <row r="622" s="1" customFormat="1" ht="24" customHeight="1">
      <c r="B622" s="38"/>
      <c r="C622" s="223" t="s">
        <v>990</v>
      </c>
      <c r="D622" s="223" t="s">
        <v>128</v>
      </c>
      <c r="E622" s="224" t="s">
        <v>991</v>
      </c>
      <c r="F622" s="225" t="s">
        <v>992</v>
      </c>
      <c r="G622" s="226" t="s">
        <v>968</v>
      </c>
      <c r="H622" s="227">
        <v>1</v>
      </c>
      <c r="I622" s="228"/>
      <c r="J622" s="227">
        <f>ROUND(I622*H622,0)</f>
        <v>0</v>
      </c>
      <c r="K622" s="225" t="s">
        <v>1</v>
      </c>
      <c r="L622" s="43"/>
      <c r="M622" s="229" t="s">
        <v>1</v>
      </c>
      <c r="N622" s="230" t="s">
        <v>40</v>
      </c>
      <c r="O622" s="86"/>
      <c r="P622" s="231">
        <f>O622*H622</f>
        <v>0</v>
      </c>
      <c r="Q622" s="231">
        <v>0</v>
      </c>
      <c r="R622" s="231">
        <f>Q622*H622</f>
        <v>0</v>
      </c>
      <c r="S622" s="231">
        <v>0</v>
      </c>
      <c r="T622" s="232">
        <f>S622*H622</f>
        <v>0</v>
      </c>
      <c r="AR622" s="233" t="s">
        <v>161</v>
      </c>
      <c r="AT622" s="233" t="s">
        <v>128</v>
      </c>
      <c r="AU622" s="233" t="s">
        <v>134</v>
      </c>
      <c r="AY622" s="17" t="s">
        <v>125</v>
      </c>
      <c r="BE622" s="234">
        <f>IF(N622="základní",J622,0)</f>
        <v>0</v>
      </c>
      <c r="BF622" s="234">
        <f>IF(N622="snížená",J622,0)</f>
        <v>0</v>
      </c>
      <c r="BG622" s="234">
        <f>IF(N622="zákl. přenesená",J622,0)</f>
        <v>0</v>
      </c>
      <c r="BH622" s="234">
        <f>IF(N622="sníž. přenesená",J622,0)</f>
        <v>0</v>
      </c>
      <c r="BI622" s="234">
        <f>IF(N622="nulová",J622,0)</f>
        <v>0</v>
      </c>
      <c r="BJ622" s="17" t="s">
        <v>134</v>
      </c>
      <c r="BK622" s="234">
        <f>ROUND(I622*H622,0)</f>
        <v>0</v>
      </c>
      <c r="BL622" s="17" t="s">
        <v>161</v>
      </c>
      <c r="BM622" s="233" t="s">
        <v>993</v>
      </c>
    </row>
    <row r="623" s="1" customFormat="1" ht="36" customHeight="1">
      <c r="B623" s="38"/>
      <c r="C623" s="223" t="s">
        <v>994</v>
      </c>
      <c r="D623" s="223" t="s">
        <v>128</v>
      </c>
      <c r="E623" s="224" t="s">
        <v>995</v>
      </c>
      <c r="F623" s="225" t="s">
        <v>996</v>
      </c>
      <c r="G623" s="226" t="s">
        <v>968</v>
      </c>
      <c r="H623" s="227">
        <v>1</v>
      </c>
      <c r="I623" s="228"/>
      <c r="J623" s="227">
        <f>ROUND(I623*H623,0)</f>
        <v>0</v>
      </c>
      <c r="K623" s="225" t="s">
        <v>1</v>
      </c>
      <c r="L623" s="43"/>
      <c r="M623" s="229" t="s">
        <v>1</v>
      </c>
      <c r="N623" s="230" t="s">
        <v>40</v>
      </c>
      <c r="O623" s="86"/>
      <c r="P623" s="231">
        <f>O623*H623</f>
        <v>0</v>
      </c>
      <c r="Q623" s="231">
        <v>0</v>
      </c>
      <c r="R623" s="231">
        <f>Q623*H623</f>
        <v>0</v>
      </c>
      <c r="S623" s="231">
        <v>0</v>
      </c>
      <c r="T623" s="232">
        <f>S623*H623</f>
        <v>0</v>
      </c>
      <c r="AR623" s="233" t="s">
        <v>161</v>
      </c>
      <c r="AT623" s="233" t="s">
        <v>128</v>
      </c>
      <c r="AU623" s="233" t="s">
        <v>134</v>
      </c>
      <c r="AY623" s="17" t="s">
        <v>125</v>
      </c>
      <c r="BE623" s="234">
        <f>IF(N623="základní",J623,0)</f>
        <v>0</v>
      </c>
      <c r="BF623" s="234">
        <f>IF(N623="snížená",J623,0)</f>
        <v>0</v>
      </c>
      <c r="BG623" s="234">
        <f>IF(N623="zákl. přenesená",J623,0)</f>
        <v>0</v>
      </c>
      <c r="BH623" s="234">
        <f>IF(N623="sníž. přenesená",J623,0)</f>
        <v>0</v>
      </c>
      <c r="BI623" s="234">
        <f>IF(N623="nulová",J623,0)</f>
        <v>0</v>
      </c>
      <c r="BJ623" s="17" t="s">
        <v>134</v>
      </c>
      <c r="BK623" s="234">
        <f>ROUND(I623*H623,0)</f>
        <v>0</v>
      </c>
      <c r="BL623" s="17" t="s">
        <v>161</v>
      </c>
      <c r="BM623" s="233" t="s">
        <v>997</v>
      </c>
    </row>
    <row r="624" s="1" customFormat="1" ht="24" customHeight="1">
      <c r="B624" s="38"/>
      <c r="C624" s="223" t="s">
        <v>998</v>
      </c>
      <c r="D624" s="223" t="s">
        <v>128</v>
      </c>
      <c r="E624" s="224" t="s">
        <v>999</v>
      </c>
      <c r="F624" s="225" t="s">
        <v>1000</v>
      </c>
      <c r="G624" s="226" t="s">
        <v>170</v>
      </c>
      <c r="H624" s="227">
        <v>24</v>
      </c>
      <c r="I624" s="228"/>
      <c r="J624" s="227">
        <f>ROUND(I624*H624,0)</f>
        <v>0</v>
      </c>
      <c r="K624" s="225" t="s">
        <v>1</v>
      </c>
      <c r="L624" s="43"/>
      <c r="M624" s="229" t="s">
        <v>1</v>
      </c>
      <c r="N624" s="230" t="s">
        <v>40</v>
      </c>
      <c r="O624" s="86"/>
      <c r="P624" s="231">
        <f>O624*H624</f>
        <v>0</v>
      </c>
      <c r="Q624" s="231">
        <v>0</v>
      </c>
      <c r="R624" s="231">
        <f>Q624*H624</f>
        <v>0</v>
      </c>
      <c r="S624" s="231">
        <v>0</v>
      </c>
      <c r="T624" s="232">
        <f>S624*H624</f>
        <v>0</v>
      </c>
      <c r="AR624" s="233" t="s">
        <v>161</v>
      </c>
      <c r="AT624" s="233" t="s">
        <v>128</v>
      </c>
      <c r="AU624" s="233" t="s">
        <v>134</v>
      </c>
      <c r="AY624" s="17" t="s">
        <v>125</v>
      </c>
      <c r="BE624" s="234">
        <f>IF(N624="základní",J624,0)</f>
        <v>0</v>
      </c>
      <c r="BF624" s="234">
        <f>IF(N624="snížená",J624,0)</f>
        <v>0</v>
      </c>
      <c r="BG624" s="234">
        <f>IF(N624="zákl. přenesená",J624,0)</f>
        <v>0</v>
      </c>
      <c r="BH624" s="234">
        <f>IF(N624="sníž. přenesená",J624,0)</f>
        <v>0</v>
      </c>
      <c r="BI624" s="234">
        <f>IF(N624="nulová",J624,0)</f>
        <v>0</v>
      </c>
      <c r="BJ624" s="17" t="s">
        <v>134</v>
      </c>
      <c r="BK624" s="234">
        <f>ROUND(I624*H624,0)</f>
        <v>0</v>
      </c>
      <c r="BL624" s="17" t="s">
        <v>161</v>
      </c>
      <c r="BM624" s="233" t="s">
        <v>1001</v>
      </c>
    </row>
    <row r="625" s="1" customFormat="1" ht="24" customHeight="1">
      <c r="B625" s="38"/>
      <c r="C625" s="223" t="s">
        <v>1002</v>
      </c>
      <c r="D625" s="223" t="s">
        <v>128</v>
      </c>
      <c r="E625" s="224" t="s">
        <v>1003</v>
      </c>
      <c r="F625" s="225" t="s">
        <v>1004</v>
      </c>
      <c r="G625" s="226" t="s">
        <v>170</v>
      </c>
      <c r="H625" s="227">
        <v>10</v>
      </c>
      <c r="I625" s="228"/>
      <c r="J625" s="227">
        <f>ROUND(I625*H625,0)</f>
        <v>0</v>
      </c>
      <c r="K625" s="225" t="s">
        <v>1</v>
      </c>
      <c r="L625" s="43"/>
      <c r="M625" s="229" t="s">
        <v>1</v>
      </c>
      <c r="N625" s="230" t="s">
        <v>40</v>
      </c>
      <c r="O625" s="86"/>
      <c r="P625" s="231">
        <f>O625*H625</f>
        <v>0</v>
      </c>
      <c r="Q625" s="231">
        <v>0</v>
      </c>
      <c r="R625" s="231">
        <f>Q625*H625</f>
        <v>0</v>
      </c>
      <c r="S625" s="231">
        <v>0</v>
      </c>
      <c r="T625" s="232">
        <f>S625*H625</f>
        <v>0</v>
      </c>
      <c r="AR625" s="233" t="s">
        <v>161</v>
      </c>
      <c r="AT625" s="233" t="s">
        <v>128</v>
      </c>
      <c r="AU625" s="233" t="s">
        <v>134</v>
      </c>
      <c r="AY625" s="17" t="s">
        <v>125</v>
      </c>
      <c r="BE625" s="234">
        <f>IF(N625="základní",J625,0)</f>
        <v>0</v>
      </c>
      <c r="BF625" s="234">
        <f>IF(N625="snížená",J625,0)</f>
        <v>0</v>
      </c>
      <c r="BG625" s="234">
        <f>IF(N625="zákl. přenesená",J625,0)</f>
        <v>0</v>
      </c>
      <c r="BH625" s="234">
        <f>IF(N625="sníž. přenesená",J625,0)</f>
        <v>0</v>
      </c>
      <c r="BI625" s="234">
        <f>IF(N625="nulová",J625,0)</f>
        <v>0</v>
      </c>
      <c r="BJ625" s="17" t="s">
        <v>134</v>
      </c>
      <c r="BK625" s="234">
        <f>ROUND(I625*H625,0)</f>
        <v>0</v>
      </c>
      <c r="BL625" s="17" t="s">
        <v>161</v>
      </c>
      <c r="BM625" s="233" t="s">
        <v>1005</v>
      </c>
    </row>
    <row r="626" s="1" customFormat="1" ht="24" customHeight="1">
      <c r="B626" s="38"/>
      <c r="C626" s="223" t="s">
        <v>1006</v>
      </c>
      <c r="D626" s="223" t="s">
        <v>128</v>
      </c>
      <c r="E626" s="224" t="s">
        <v>1007</v>
      </c>
      <c r="F626" s="225" t="s">
        <v>1008</v>
      </c>
      <c r="G626" s="226" t="s">
        <v>170</v>
      </c>
      <c r="H626" s="227">
        <v>79</v>
      </c>
      <c r="I626" s="228"/>
      <c r="J626" s="227">
        <f>ROUND(I626*H626,0)</f>
        <v>0</v>
      </c>
      <c r="K626" s="225" t="s">
        <v>1</v>
      </c>
      <c r="L626" s="43"/>
      <c r="M626" s="229" t="s">
        <v>1</v>
      </c>
      <c r="N626" s="230" t="s">
        <v>40</v>
      </c>
      <c r="O626" s="86"/>
      <c r="P626" s="231">
        <f>O626*H626</f>
        <v>0</v>
      </c>
      <c r="Q626" s="231">
        <v>0</v>
      </c>
      <c r="R626" s="231">
        <f>Q626*H626</f>
        <v>0</v>
      </c>
      <c r="S626" s="231">
        <v>0</v>
      </c>
      <c r="T626" s="232">
        <f>S626*H626</f>
        <v>0</v>
      </c>
      <c r="AR626" s="233" t="s">
        <v>161</v>
      </c>
      <c r="AT626" s="233" t="s">
        <v>128</v>
      </c>
      <c r="AU626" s="233" t="s">
        <v>134</v>
      </c>
      <c r="AY626" s="17" t="s">
        <v>125</v>
      </c>
      <c r="BE626" s="234">
        <f>IF(N626="základní",J626,0)</f>
        <v>0</v>
      </c>
      <c r="BF626" s="234">
        <f>IF(N626="snížená",J626,0)</f>
        <v>0</v>
      </c>
      <c r="BG626" s="234">
        <f>IF(N626="zákl. přenesená",J626,0)</f>
        <v>0</v>
      </c>
      <c r="BH626" s="234">
        <f>IF(N626="sníž. přenesená",J626,0)</f>
        <v>0</v>
      </c>
      <c r="BI626" s="234">
        <f>IF(N626="nulová",J626,0)</f>
        <v>0</v>
      </c>
      <c r="BJ626" s="17" t="s">
        <v>134</v>
      </c>
      <c r="BK626" s="234">
        <f>ROUND(I626*H626,0)</f>
        <v>0</v>
      </c>
      <c r="BL626" s="17" t="s">
        <v>161</v>
      </c>
      <c r="BM626" s="233" t="s">
        <v>1009</v>
      </c>
    </row>
    <row r="627" s="1" customFormat="1" ht="16.5" customHeight="1">
      <c r="B627" s="38"/>
      <c r="C627" s="223" t="s">
        <v>1010</v>
      </c>
      <c r="D627" s="223" t="s">
        <v>128</v>
      </c>
      <c r="E627" s="224" t="s">
        <v>1011</v>
      </c>
      <c r="F627" s="225" t="s">
        <v>1012</v>
      </c>
      <c r="G627" s="226" t="s">
        <v>968</v>
      </c>
      <c r="H627" s="227">
        <v>1</v>
      </c>
      <c r="I627" s="228"/>
      <c r="J627" s="227">
        <f>ROUND(I627*H627,0)</f>
        <v>0</v>
      </c>
      <c r="K627" s="225" t="s">
        <v>1</v>
      </c>
      <c r="L627" s="43"/>
      <c r="M627" s="229" t="s">
        <v>1</v>
      </c>
      <c r="N627" s="230" t="s">
        <v>40</v>
      </c>
      <c r="O627" s="86"/>
      <c r="P627" s="231">
        <f>O627*H627</f>
        <v>0</v>
      </c>
      <c r="Q627" s="231">
        <v>0</v>
      </c>
      <c r="R627" s="231">
        <f>Q627*H627</f>
        <v>0</v>
      </c>
      <c r="S627" s="231">
        <v>0</v>
      </c>
      <c r="T627" s="232">
        <f>S627*H627</f>
        <v>0</v>
      </c>
      <c r="AR627" s="233" t="s">
        <v>161</v>
      </c>
      <c r="AT627" s="233" t="s">
        <v>128</v>
      </c>
      <c r="AU627" s="233" t="s">
        <v>134</v>
      </c>
      <c r="AY627" s="17" t="s">
        <v>125</v>
      </c>
      <c r="BE627" s="234">
        <f>IF(N627="základní",J627,0)</f>
        <v>0</v>
      </c>
      <c r="BF627" s="234">
        <f>IF(N627="snížená",J627,0)</f>
        <v>0</v>
      </c>
      <c r="BG627" s="234">
        <f>IF(N627="zákl. přenesená",J627,0)</f>
        <v>0</v>
      </c>
      <c r="BH627" s="234">
        <f>IF(N627="sníž. přenesená",J627,0)</f>
        <v>0</v>
      </c>
      <c r="BI627" s="234">
        <f>IF(N627="nulová",J627,0)</f>
        <v>0</v>
      </c>
      <c r="BJ627" s="17" t="s">
        <v>134</v>
      </c>
      <c r="BK627" s="234">
        <f>ROUND(I627*H627,0)</f>
        <v>0</v>
      </c>
      <c r="BL627" s="17" t="s">
        <v>161</v>
      </c>
      <c r="BM627" s="233" t="s">
        <v>1013</v>
      </c>
    </row>
    <row r="628" s="1" customFormat="1" ht="16.5" customHeight="1">
      <c r="B628" s="38"/>
      <c r="C628" s="223" t="s">
        <v>1014</v>
      </c>
      <c r="D628" s="223" t="s">
        <v>128</v>
      </c>
      <c r="E628" s="224" t="s">
        <v>1015</v>
      </c>
      <c r="F628" s="225" t="s">
        <v>1016</v>
      </c>
      <c r="G628" s="226" t="s">
        <v>955</v>
      </c>
      <c r="H628" s="227">
        <v>7</v>
      </c>
      <c r="I628" s="228"/>
      <c r="J628" s="227">
        <f>ROUND(I628*H628,0)</f>
        <v>0</v>
      </c>
      <c r="K628" s="225" t="s">
        <v>1</v>
      </c>
      <c r="L628" s="43"/>
      <c r="M628" s="229" t="s">
        <v>1</v>
      </c>
      <c r="N628" s="230" t="s">
        <v>40</v>
      </c>
      <c r="O628" s="86"/>
      <c r="P628" s="231">
        <f>O628*H628</f>
        <v>0</v>
      </c>
      <c r="Q628" s="231">
        <v>0</v>
      </c>
      <c r="R628" s="231">
        <f>Q628*H628</f>
        <v>0</v>
      </c>
      <c r="S628" s="231">
        <v>0</v>
      </c>
      <c r="T628" s="232">
        <f>S628*H628</f>
        <v>0</v>
      </c>
      <c r="AR628" s="233" t="s">
        <v>161</v>
      </c>
      <c r="AT628" s="233" t="s">
        <v>128</v>
      </c>
      <c r="AU628" s="233" t="s">
        <v>134</v>
      </c>
      <c r="AY628" s="17" t="s">
        <v>125</v>
      </c>
      <c r="BE628" s="234">
        <f>IF(N628="základní",J628,0)</f>
        <v>0</v>
      </c>
      <c r="BF628" s="234">
        <f>IF(N628="snížená",J628,0)</f>
        <v>0</v>
      </c>
      <c r="BG628" s="234">
        <f>IF(N628="zákl. přenesená",J628,0)</f>
        <v>0</v>
      </c>
      <c r="BH628" s="234">
        <f>IF(N628="sníž. přenesená",J628,0)</f>
        <v>0</v>
      </c>
      <c r="BI628" s="234">
        <f>IF(N628="nulová",J628,0)</f>
        <v>0</v>
      </c>
      <c r="BJ628" s="17" t="s">
        <v>134</v>
      </c>
      <c r="BK628" s="234">
        <f>ROUND(I628*H628,0)</f>
        <v>0</v>
      </c>
      <c r="BL628" s="17" t="s">
        <v>161</v>
      </c>
      <c r="BM628" s="233" t="s">
        <v>1017</v>
      </c>
    </row>
    <row r="629" s="1" customFormat="1" ht="16.5" customHeight="1">
      <c r="B629" s="38"/>
      <c r="C629" s="223" t="s">
        <v>1018</v>
      </c>
      <c r="D629" s="223" t="s">
        <v>128</v>
      </c>
      <c r="E629" s="224" t="s">
        <v>1019</v>
      </c>
      <c r="F629" s="225" t="s">
        <v>1020</v>
      </c>
      <c r="G629" s="226" t="s">
        <v>955</v>
      </c>
      <c r="H629" s="227">
        <v>14</v>
      </c>
      <c r="I629" s="228"/>
      <c r="J629" s="227">
        <f>ROUND(I629*H629,0)</f>
        <v>0</v>
      </c>
      <c r="K629" s="225" t="s">
        <v>1</v>
      </c>
      <c r="L629" s="43"/>
      <c r="M629" s="229" t="s">
        <v>1</v>
      </c>
      <c r="N629" s="230" t="s">
        <v>40</v>
      </c>
      <c r="O629" s="86"/>
      <c r="P629" s="231">
        <f>O629*H629</f>
        <v>0</v>
      </c>
      <c r="Q629" s="231">
        <v>0</v>
      </c>
      <c r="R629" s="231">
        <f>Q629*H629</f>
        <v>0</v>
      </c>
      <c r="S629" s="231">
        <v>0</v>
      </c>
      <c r="T629" s="232">
        <f>S629*H629</f>
        <v>0</v>
      </c>
      <c r="AR629" s="233" t="s">
        <v>161</v>
      </c>
      <c r="AT629" s="233" t="s">
        <v>128</v>
      </c>
      <c r="AU629" s="233" t="s">
        <v>134</v>
      </c>
      <c r="AY629" s="17" t="s">
        <v>125</v>
      </c>
      <c r="BE629" s="234">
        <f>IF(N629="základní",J629,0)</f>
        <v>0</v>
      </c>
      <c r="BF629" s="234">
        <f>IF(N629="snížená",J629,0)</f>
        <v>0</v>
      </c>
      <c r="BG629" s="234">
        <f>IF(N629="zákl. přenesená",J629,0)</f>
        <v>0</v>
      </c>
      <c r="BH629" s="234">
        <f>IF(N629="sníž. přenesená",J629,0)</f>
        <v>0</v>
      </c>
      <c r="BI629" s="234">
        <f>IF(N629="nulová",J629,0)</f>
        <v>0</v>
      </c>
      <c r="BJ629" s="17" t="s">
        <v>134</v>
      </c>
      <c r="BK629" s="234">
        <f>ROUND(I629*H629,0)</f>
        <v>0</v>
      </c>
      <c r="BL629" s="17" t="s">
        <v>161</v>
      </c>
      <c r="BM629" s="233" t="s">
        <v>1021</v>
      </c>
    </row>
    <row r="630" s="1" customFormat="1" ht="16.5" customHeight="1">
      <c r="B630" s="38"/>
      <c r="C630" s="223" t="s">
        <v>1022</v>
      </c>
      <c r="D630" s="223" t="s">
        <v>128</v>
      </c>
      <c r="E630" s="224" t="s">
        <v>1023</v>
      </c>
      <c r="F630" s="225" t="s">
        <v>1024</v>
      </c>
      <c r="G630" s="226" t="s">
        <v>968</v>
      </c>
      <c r="H630" s="227">
        <v>1</v>
      </c>
      <c r="I630" s="228"/>
      <c r="J630" s="227">
        <f>ROUND(I630*H630,0)</f>
        <v>0</v>
      </c>
      <c r="K630" s="225" t="s">
        <v>1</v>
      </c>
      <c r="L630" s="43"/>
      <c r="M630" s="229" t="s">
        <v>1</v>
      </c>
      <c r="N630" s="230" t="s">
        <v>40</v>
      </c>
      <c r="O630" s="86"/>
      <c r="P630" s="231">
        <f>O630*H630</f>
        <v>0</v>
      </c>
      <c r="Q630" s="231">
        <v>0</v>
      </c>
      <c r="R630" s="231">
        <f>Q630*H630</f>
        <v>0</v>
      </c>
      <c r="S630" s="231">
        <v>0</v>
      </c>
      <c r="T630" s="232">
        <f>S630*H630</f>
        <v>0</v>
      </c>
      <c r="AR630" s="233" t="s">
        <v>161</v>
      </c>
      <c r="AT630" s="233" t="s">
        <v>128</v>
      </c>
      <c r="AU630" s="233" t="s">
        <v>134</v>
      </c>
      <c r="AY630" s="17" t="s">
        <v>125</v>
      </c>
      <c r="BE630" s="234">
        <f>IF(N630="základní",J630,0)</f>
        <v>0</v>
      </c>
      <c r="BF630" s="234">
        <f>IF(N630="snížená",J630,0)</f>
        <v>0</v>
      </c>
      <c r="BG630" s="234">
        <f>IF(N630="zákl. přenesená",J630,0)</f>
        <v>0</v>
      </c>
      <c r="BH630" s="234">
        <f>IF(N630="sníž. přenesená",J630,0)</f>
        <v>0</v>
      </c>
      <c r="BI630" s="234">
        <f>IF(N630="nulová",J630,0)</f>
        <v>0</v>
      </c>
      <c r="BJ630" s="17" t="s">
        <v>134</v>
      </c>
      <c r="BK630" s="234">
        <f>ROUND(I630*H630,0)</f>
        <v>0</v>
      </c>
      <c r="BL630" s="17" t="s">
        <v>161</v>
      </c>
      <c r="BM630" s="233" t="s">
        <v>1025</v>
      </c>
    </row>
    <row r="631" s="1" customFormat="1" ht="16.5" customHeight="1">
      <c r="B631" s="38"/>
      <c r="C631" s="223" t="s">
        <v>1026</v>
      </c>
      <c r="D631" s="223" t="s">
        <v>128</v>
      </c>
      <c r="E631" s="224" t="s">
        <v>1027</v>
      </c>
      <c r="F631" s="225" t="s">
        <v>1028</v>
      </c>
      <c r="G631" s="226" t="s">
        <v>968</v>
      </c>
      <c r="H631" s="227">
        <v>1</v>
      </c>
      <c r="I631" s="228"/>
      <c r="J631" s="227">
        <f>ROUND(I631*H631,0)</f>
        <v>0</v>
      </c>
      <c r="K631" s="225" t="s">
        <v>1</v>
      </c>
      <c r="L631" s="43"/>
      <c r="M631" s="229" t="s">
        <v>1</v>
      </c>
      <c r="N631" s="230" t="s">
        <v>40</v>
      </c>
      <c r="O631" s="86"/>
      <c r="P631" s="231">
        <f>O631*H631</f>
        <v>0</v>
      </c>
      <c r="Q631" s="231">
        <v>0</v>
      </c>
      <c r="R631" s="231">
        <f>Q631*H631</f>
        <v>0</v>
      </c>
      <c r="S631" s="231">
        <v>0</v>
      </c>
      <c r="T631" s="232">
        <f>S631*H631</f>
        <v>0</v>
      </c>
      <c r="AR631" s="233" t="s">
        <v>161</v>
      </c>
      <c r="AT631" s="233" t="s">
        <v>128</v>
      </c>
      <c r="AU631" s="233" t="s">
        <v>134</v>
      </c>
      <c r="AY631" s="17" t="s">
        <v>125</v>
      </c>
      <c r="BE631" s="234">
        <f>IF(N631="základní",J631,0)</f>
        <v>0</v>
      </c>
      <c r="BF631" s="234">
        <f>IF(N631="snížená",J631,0)</f>
        <v>0</v>
      </c>
      <c r="BG631" s="234">
        <f>IF(N631="zákl. přenesená",J631,0)</f>
        <v>0</v>
      </c>
      <c r="BH631" s="234">
        <f>IF(N631="sníž. přenesená",J631,0)</f>
        <v>0</v>
      </c>
      <c r="BI631" s="234">
        <f>IF(N631="nulová",J631,0)</f>
        <v>0</v>
      </c>
      <c r="BJ631" s="17" t="s">
        <v>134</v>
      </c>
      <c r="BK631" s="234">
        <f>ROUND(I631*H631,0)</f>
        <v>0</v>
      </c>
      <c r="BL631" s="17" t="s">
        <v>161</v>
      </c>
      <c r="BM631" s="233" t="s">
        <v>1029</v>
      </c>
    </row>
    <row r="632" s="1" customFormat="1" ht="24" customHeight="1">
      <c r="B632" s="38"/>
      <c r="C632" s="223" t="s">
        <v>1030</v>
      </c>
      <c r="D632" s="223" t="s">
        <v>128</v>
      </c>
      <c r="E632" s="224" t="s">
        <v>1031</v>
      </c>
      <c r="F632" s="225" t="s">
        <v>1032</v>
      </c>
      <c r="G632" s="226" t="s">
        <v>1033</v>
      </c>
      <c r="H632" s="228"/>
      <c r="I632" s="228"/>
      <c r="J632" s="227">
        <f>ROUND(I632*H632,0)</f>
        <v>0</v>
      </c>
      <c r="K632" s="225" t="s">
        <v>1</v>
      </c>
      <c r="L632" s="43"/>
      <c r="M632" s="229" t="s">
        <v>1</v>
      </c>
      <c r="N632" s="230" t="s">
        <v>40</v>
      </c>
      <c r="O632" s="86"/>
      <c r="P632" s="231">
        <f>O632*H632</f>
        <v>0</v>
      </c>
      <c r="Q632" s="231">
        <v>0</v>
      </c>
      <c r="R632" s="231">
        <f>Q632*H632</f>
        <v>0</v>
      </c>
      <c r="S632" s="231">
        <v>0</v>
      </c>
      <c r="T632" s="232">
        <f>S632*H632</f>
        <v>0</v>
      </c>
      <c r="AR632" s="233" t="s">
        <v>161</v>
      </c>
      <c r="AT632" s="233" t="s">
        <v>128</v>
      </c>
      <c r="AU632" s="233" t="s">
        <v>134</v>
      </c>
      <c r="AY632" s="17" t="s">
        <v>125</v>
      </c>
      <c r="BE632" s="234">
        <f>IF(N632="základní",J632,0)</f>
        <v>0</v>
      </c>
      <c r="BF632" s="234">
        <f>IF(N632="snížená",J632,0)</f>
        <v>0</v>
      </c>
      <c r="BG632" s="234">
        <f>IF(N632="zákl. přenesená",J632,0)</f>
        <v>0</v>
      </c>
      <c r="BH632" s="234">
        <f>IF(N632="sníž. přenesená",J632,0)</f>
        <v>0</v>
      </c>
      <c r="BI632" s="234">
        <f>IF(N632="nulová",J632,0)</f>
        <v>0</v>
      </c>
      <c r="BJ632" s="17" t="s">
        <v>134</v>
      </c>
      <c r="BK632" s="234">
        <f>ROUND(I632*H632,0)</f>
        <v>0</v>
      </c>
      <c r="BL632" s="17" t="s">
        <v>161</v>
      </c>
      <c r="BM632" s="233" t="s">
        <v>1034</v>
      </c>
    </row>
    <row r="633" s="11" customFormat="1" ht="22.8" customHeight="1">
      <c r="B633" s="207"/>
      <c r="C633" s="208"/>
      <c r="D633" s="209" t="s">
        <v>73</v>
      </c>
      <c r="E633" s="221" t="s">
        <v>1035</v>
      </c>
      <c r="F633" s="221" t="s">
        <v>1036</v>
      </c>
      <c r="G633" s="208"/>
      <c r="H633" s="208"/>
      <c r="I633" s="211"/>
      <c r="J633" s="222">
        <f>BK633</f>
        <v>0</v>
      </c>
      <c r="K633" s="208"/>
      <c r="L633" s="213"/>
      <c r="M633" s="214"/>
      <c r="N633" s="215"/>
      <c r="O633" s="215"/>
      <c r="P633" s="216">
        <f>SUM(P634:P677)</f>
        <v>0</v>
      </c>
      <c r="Q633" s="215"/>
      <c r="R633" s="216">
        <f>SUM(R634:R677)</f>
        <v>0.10724456650000001</v>
      </c>
      <c r="S633" s="215"/>
      <c r="T633" s="217">
        <f>SUM(T634:T677)</f>
        <v>0.41889999999999999</v>
      </c>
      <c r="AR633" s="218" t="s">
        <v>134</v>
      </c>
      <c r="AT633" s="219" t="s">
        <v>73</v>
      </c>
      <c r="AU633" s="219" t="s">
        <v>8</v>
      </c>
      <c r="AY633" s="218" t="s">
        <v>125</v>
      </c>
      <c r="BK633" s="220">
        <f>SUM(BK634:BK677)</f>
        <v>0</v>
      </c>
    </row>
    <row r="634" s="1" customFormat="1" ht="24" customHeight="1">
      <c r="B634" s="38"/>
      <c r="C634" s="223" t="s">
        <v>1037</v>
      </c>
      <c r="D634" s="223" t="s">
        <v>128</v>
      </c>
      <c r="E634" s="224" t="s">
        <v>1038</v>
      </c>
      <c r="F634" s="225" t="s">
        <v>1039</v>
      </c>
      <c r="G634" s="226" t="s">
        <v>211</v>
      </c>
      <c r="H634" s="227">
        <v>150</v>
      </c>
      <c r="I634" s="228"/>
      <c r="J634" s="227">
        <f>ROUND(I634*H634,0)</f>
        <v>0</v>
      </c>
      <c r="K634" s="225" t="s">
        <v>132</v>
      </c>
      <c r="L634" s="43"/>
      <c r="M634" s="229" t="s">
        <v>1</v>
      </c>
      <c r="N634" s="230" t="s">
        <v>40</v>
      </c>
      <c r="O634" s="86"/>
      <c r="P634" s="231">
        <f>O634*H634</f>
        <v>0</v>
      </c>
      <c r="Q634" s="231">
        <v>0</v>
      </c>
      <c r="R634" s="231">
        <f>Q634*H634</f>
        <v>0</v>
      </c>
      <c r="S634" s="231">
        <v>0.0021299999999999999</v>
      </c>
      <c r="T634" s="232">
        <f>S634*H634</f>
        <v>0.31950000000000001</v>
      </c>
      <c r="AR634" s="233" t="s">
        <v>161</v>
      </c>
      <c r="AT634" s="233" t="s">
        <v>128</v>
      </c>
      <c r="AU634" s="233" t="s">
        <v>134</v>
      </c>
      <c r="AY634" s="17" t="s">
        <v>125</v>
      </c>
      <c r="BE634" s="234">
        <f>IF(N634="základní",J634,0)</f>
        <v>0</v>
      </c>
      <c r="BF634" s="234">
        <f>IF(N634="snížená",J634,0)</f>
        <v>0</v>
      </c>
      <c r="BG634" s="234">
        <f>IF(N634="zákl. přenesená",J634,0)</f>
        <v>0</v>
      </c>
      <c r="BH634" s="234">
        <f>IF(N634="sníž. přenesená",J634,0)</f>
        <v>0</v>
      </c>
      <c r="BI634" s="234">
        <f>IF(N634="nulová",J634,0)</f>
        <v>0</v>
      </c>
      <c r="BJ634" s="17" t="s">
        <v>134</v>
      </c>
      <c r="BK634" s="234">
        <f>ROUND(I634*H634,0)</f>
        <v>0</v>
      </c>
      <c r="BL634" s="17" t="s">
        <v>161</v>
      </c>
      <c r="BM634" s="233" t="s">
        <v>1040</v>
      </c>
    </row>
    <row r="635" s="1" customFormat="1" ht="24" customHeight="1">
      <c r="B635" s="38"/>
      <c r="C635" s="223" t="s">
        <v>1041</v>
      </c>
      <c r="D635" s="223" t="s">
        <v>128</v>
      </c>
      <c r="E635" s="224" t="s">
        <v>1042</v>
      </c>
      <c r="F635" s="225" t="s">
        <v>1043</v>
      </c>
      <c r="G635" s="226" t="s">
        <v>211</v>
      </c>
      <c r="H635" s="227">
        <v>20</v>
      </c>
      <c r="I635" s="228"/>
      <c r="J635" s="227">
        <f>ROUND(I635*H635,0)</f>
        <v>0</v>
      </c>
      <c r="K635" s="225" t="s">
        <v>132</v>
      </c>
      <c r="L635" s="43"/>
      <c r="M635" s="229" t="s">
        <v>1</v>
      </c>
      <c r="N635" s="230" t="s">
        <v>40</v>
      </c>
      <c r="O635" s="86"/>
      <c r="P635" s="231">
        <f>O635*H635</f>
        <v>0</v>
      </c>
      <c r="Q635" s="231">
        <v>0</v>
      </c>
      <c r="R635" s="231">
        <f>Q635*H635</f>
        <v>0</v>
      </c>
      <c r="S635" s="231">
        <v>0.0049699999999999996</v>
      </c>
      <c r="T635" s="232">
        <f>S635*H635</f>
        <v>0.099399999999999988</v>
      </c>
      <c r="AR635" s="233" t="s">
        <v>161</v>
      </c>
      <c r="AT635" s="233" t="s">
        <v>128</v>
      </c>
      <c r="AU635" s="233" t="s">
        <v>134</v>
      </c>
      <c r="AY635" s="17" t="s">
        <v>125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7" t="s">
        <v>134</v>
      </c>
      <c r="BK635" s="234">
        <f>ROUND(I635*H635,0)</f>
        <v>0</v>
      </c>
      <c r="BL635" s="17" t="s">
        <v>161</v>
      </c>
      <c r="BM635" s="233" t="s">
        <v>1044</v>
      </c>
    </row>
    <row r="636" s="1" customFormat="1" ht="16.5" customHeight="1">
      <c r="B636" s="38"/>
      <c r="C636" s="223" t="s">
        <v>1045</v>
      </c>
      <c r="D636" s="223" t="s">
        <v>128</v>
      </c>
      <c r="E636" s="224" t="s">
        <v>1046</v>
      </c>
      <c r="F636" s="225" t="s">
        <v>1047</v>
      </c>
      <c r="G636" s="226" t="s">
        <v>238</v>
      </c>
      <c r="H636" s="227">
        <v>1</v>
      </c>
      <c r="I636" s="228"/>
      <c r="J636" s="227">
        <f>ROUND(I636*H636,0)</f>
        <v>0</v>
      </c>
      <c r="K636" s="225" t="s">
        <v>1</v>
      </c>
      <c r="L636" s="43"/>
      <c r="M636" s="229" t="s">
        <v>1</v>
      </c>
      <c r="N636" s="230" t="s">
        <v>40</v>
      </c>
      <c r="O636" s="86"/>
      <c r="P636" s="231">
        <f>O636*H636</f>
        <v>0</v>
      </c>
      <c r="Q636" s="231">
        <v>0.00099410300000000009</v>
      </c>
      <c r="R636" s="231">
        <f>Q636*H636</f>
        <v>0.00099410300000000009</v>
      </c>
      <c r="S636" s="231">
        <v>0</v>
      </c>
      <c r="T636" s="232">
        <f>S636*H636</f>
        <v>0</v>
      </c>
      <c r="AR636" s="233" t="s">
        <v>161</v>
      </c>
      <c r="AT636" s="233" t="s">
        <v>128</v>
      </c>
      <c r="AU636" s="233" t="s">
        <v>134</v>
      </c>
      <c r="AY636" s="17" t="s">
        <v>125</v>
      </c>
      <c r="BE636" s="234">
        <f>IF(N636="základní",J636,0)</f>
        <v>0</v>
      </c>
      <c r="BF636" s="234">
        <f>IF(N636="snížená",J636,0)</f>
        <v>0</v>
      </c>
      <c r="BG636" s="234">
        <f>IF(N636="zákl. přenesená",J636,0)</f>
        <v>0</v>
      </c>
      <c r="BH636" s="234">
        <f>IF(N636="sníž. přenesená",J636,0)</f>
        <v>0</v>
      </c>
      <c r="BI636" s="234">
        <f>IF(N636="nulová",J636,0)</f>
        <v>0</v>
      </c>
      <c r="BJ636" s="17" t="s">
        <v>134</v>
      </c>
      <c r="BK636" s="234">
        <f>ROUND(I636*H636,0)</f>
        <v>0</v>
      </c>
      <c r="BL636" s="17" t="s">
        <v>161</v>
      </c>
      <c r="BM636" s="233" t="s">
        <v>1048</v>
      </c>
    </row>
    <row r="637" s="1" customFormat="1" ht="16.5" customHeight="1">
      <c r="B637" s="38"/>
      <c r="C637" s="223" t="s">
        <v>1049</v>
      </c>
      <c r="D637" s="223" t="s">
        <v>128</v>
      </c>
      <c r="E637" s="224" t="s">
        <v>1050</v>
      </c>
      <c r="F637" s="225" t="s">
        <v>1051</v>
      </c>
      <c r="G637" s="226" t="s">
        <v>238</v>
      </c>
      <c r="H637" s="227">
        <v>2</v>
      </c>
      <c r="I637" s="228"/>
      <c r="J637" s="227">
        <f>ROUND(I637*H637,0)</f>
        <v>0</v>
      </c>
      <c r="K637" s="225" t="s">
        <v>1</v>
      </c>
      <c r="L637" s="43"/>
      <c r="M637" s="229" t="s">
        <v>1</v>
      </c>
      <c r="N637" s="230" t="s">
        <v>40</v>
      </c>
      <c r="O637" s="86"/>
      <c r="P637" s="231">
        <f>O637*H637</f>
        <v>0</v>
      </c>
      <c r="Q637" s="231">
        <v>0</v>
      </c>
      <c r="R637" s="231">
        <f>Q637*H637</f>
        <v>0</v>
      </c>
      <c r="S637" s="231">
        <v>0</v>
      </c>
      <c r="T637" s="232">
        <f>S637*H637</f>
        <v>0</v>
      </c>
      <c r="AR637" s="233" t="s">
        <v>161</v>
      </c>
      <c r="AT637" s="233" t="s">
        <v>128</v>
      </c>
      <c r="AU637" s="233" t="s">
        <v>134</v>
      </c>
      <c r="AY637" s="17" t="s">
        <v>125</v>
      </c>
      <c r="BE637" s="234">
        <f>IF(N637="základní",J637,0)</f>
        <v>0</v>
      </c>
      <c r="BF637" s="234">
        <f>IF(N637="snížená",J637,0)</f>
        <v>0</v>
      </c>
      <c r="BG637" s="234">
        <f>IF(N637="zákl. přenesená",J637,0)</f>
        <v>0</v>
      </c>
      <c r="BH637" s="234">
        <f>IF(N637="sníž. přenesená",J637,0)</f>
        <v>0</v>
      </c>
      <c r="BI637" s="234">
        <f>IF(N637="nulová",J637,0)</f>
        <v>0</v>
      </c>
      <c r="BJ637" s="17" t="s">
        <v>134</v>
      </c>
      <c r="BK637" s="234">
        <f>ROUND(I637*H637,0)</f>
        <v>0</v>
      </c>
      <c r="BL637" s="17" t="s">
        <v>161</v>
      </c>
      <c r="BM637" s="233" t="s">
        <v>1052</v>
      </c>
    </row>
    <row r="638" s="1" customFormat="1" ht="24" customHeight="1">
      <c r="B638" s="38"/>
      <c r="C638" s="223" t="s">
        <v>1053</v>
      </c>
      <c r="D638" s="223" t="s">
        <v>128</v>
      </c>
      <c r="E638" s="224" t="s">
        <v>1054</v>
      </c>
      <c r="F638" s="225" t="s">
        <v>1055</v>
      </c>
      <c r="G638" s="226" t="s">
        <v>238</v>
      </c>
      <c r="H638" s="227">
        <v>9</v>
      </c>
      <c r="I638" s="228"/>
      <c r="J638" s="227">
        <f>ROUND(I638*H638,0)</f>
        <v>0</v>
      </c>
      <c r="K638" s="225" t="s">
        <v>1</v>
      </c>
      <c r="L638" s="43"/>
      <c r="M638" s="229" t="s">
        <v>1</v>
      </c>
      <c r="N638" s="230" t="s">
        <v>40</v>
      </c>
      <c r="O638" s="86"/>
      <c r="P638" s="231">
        <f>O638*H638</f>
        <v>0</v>
      </c>
      <c r="Q638" s="231">
        <v>0.00022004850000000001</v>
      </c>
      <c r="R638" s="231">
        <f>Q638*H638</f>
        <v>0.0019804365000000001</v>
      </c>
      <c r="S638" s="231">
        <v>0</v>
      </c>
      <c r="T638" s="232">
        <f>S638*H638</f>
        <v>0</v>
      </c>
      <c r="AR638" s="233" t="s">
        <v>161</v>
      </c>
      <c r="AT638" s="233" t="s">
        <v>128</v>
      </c>
      <c r="AU638" s="233" t="s">
        <v>134</v>
      </c>
      <c r="AY638" s="17" t="s">
        <v>125</v>
      </c>
      <c r="BE638" s="234">
        <f>IF(N638="základní",J638,0)</f>
        <v>0</v>
      </c>
      <c r="BF638" s="234">
        <f>IF(N638="snížená",J638,0)</f>
        <v>0</v>
      </c>
      <c r="BG638" s="234">
        <f>IF(N638="zákl. přenesená",J638,0)</f>
        <v>0</v>
      </c>
      <c r="BH638" s="234">
        <f>IF(N638="sníž. přenesená",J638,0)</f>
        <v>0</v>
      </c>
      <c r="BI638" s="234">
        <f>IF(N638="nulová",J638,0)</f>
        <v>0</v>
      </c>
      <c r="BJ638" s="17" t="s">
        <v>134</v>
      </c>
      <c r="BK638" s="234">
        <f>ROUND(I638*H638,0)</f>
        <v>0</v>
      </c>
      <c r="BL638" s="17" t="s">
        <v>161</v>
      </c>
      <c r="BM638" s="233" t="s">
        <v>1056</v>
      </c>
    </row>
    <row r="639" s="1" customFormat="1" ht="24" customHeight="1">
      <c r="B639" s="38"/>
      <c r="C639" s="223" t="s">
        <v>1057</v>
      </c>
      <c r="D639" s="223" t="s">
        <v>128</v>
      </c>
      <c r="E639" s="224" t="s">
        <v>1058</v>
      </c>
      <c r="F639" s="225" t="s">
        <v>1059</v>
      </c>
      <c r="G639" s="226" t="s">
        <v>238</v>
      </c>
      <c r="H639" s="227">
        <v>1</v>
      </c>
      <c r="I639" s="228"/>
      <c r="J639" s="227">
        <f>ROUND(I639*H639,0)</f>
        <v>0</v>
      </c>
      <c r="K639" s="225" t="s">
        <v>1</v>
      </c>
      <c r="L639" s="43"/>
      <c r="M639" s="229" t="s">
        <v>1</v>
      </c>
      <c r="N639" s="230" t="s">
        <v>40</v>
      </c>
      <c r="O639" s="86"/>
      <c r="P639" s="231">
        <f>O639*H639</f>
        <v>0</v>
      </c>
      <c r="Q639" s="231">
        <v>0.00027004850000000001</v>
      </c>
      <c r="R639" s="231">
        <f>Q639*H639</f>
        <v>0.00027004850000000001</v>
      </c>
      <c r="S639" s="231">
        <v>0</v>
      </c>
      <c r="T639" s="232">
        <f>S639*H639</f>
        <v>0</v>
      </c>
      <c r="AR639" s="233" t="s">
        <v>161</v>
      </c>
      <c r="AT639" s="233" t="s">
        <v>128</v>
      </c>
      <c r="AU639" s="233" t="s">
        <v>134</v>
      </c>
      <c r="AY639" s="17" t="s">
        <v>125</v>
      </c>
      <c r="BE639" s="234">
        <f>IF(N639="základní",J639,0)</f>
        <v>0</v>
      </c>
      <c r="BF639" s="234">
        <f>IF(N639="snížená",J639,0)</f>
        <v>0</v>
      </c>
      <c r="BG639" s="234">
        <f>IF(N639="zákl. přenesená",J639,0)</f>
        <v>0</v>
      </c>
      <c r="BH639" s="234">
        <f>IF(N639="sníž. přenesená",J639,0)</f>
        <v>0</v>
      </c>
      <c r="BI639" s="234">
        <f>IF(N639="nulová",J639,0)</f>
        <v>0</v>
      </c>
      <c r="BJ639" s="17" t="s">
        <v>134</v>
      </c>
      <c r="BK639" s="234">
        <f>ROUND(I639*H639,0)</f>
        <v>0</v>
      </c>
      <c r="BL639" s="17" t="s">
        <v>161</v>
      </c>
      <c r="BM639" s="233" t="s">
        <v>1060</v>
      </c>
    </row>
    <row r="640" s="1" customFormat="1" ht="24" customHeight="1">
      <c r="B640" s="38"/>
      <c r="C640" s="223" t="s">
        <v>1061</v>
      </c>
      <c r="D640" s="223" t="s">
        <v>128</v>
      </c>
      <c r="E640" s="224" t="s">
        <v>1062</v>
      </c>
      <c r="F640" s="225" t="s">
        <v>1063</v>
      </c>
      <c r="G640" s="226" t="s">
        <v>238</v>
      </c>
      <c r="H640" s="227">
        <v>8</v>
      </c>
      <c r="I640" s="228"/>
      <c r="J640" s="227">
        <f>ROUND(I640*H640,0)</f>
        <v>0</v>
      </c>
      <c r="K640" s="225" t="s">
        <v>1</v>
      </c>
      <c r="L640" s="43"/>
      <c r="M640" s="229" t="s">
        <v>1</v>
      </c>
      <c r="N640" s="230" t="s">
        <v>40</v>
      </c>
      <c r="O640" s="86"/>
      <c r="P640" s="231">
        <f>O640*H640</f>
        <v>0</v>
      </c>
      <c r="Q640" s="231">
        <v>0.00017004849999999999</v>
      </c>
      <c r="R640" s="231">
        <f>Q640*H640</f>
        <v>0.0013603879999999999</v>
      </c>
      <c r="S640" s="231">
        <v>0</v>
      </c>
      <c r="T640" s="232">
        <f>S640*H640</f>
        <v>0</v>
      </c>
      <c r="AR640" s="233" t="s">
        <v>161</v>
      </c>
      <c r="AT640" s="233" t="s">
        <v>128</v>
      </c>
      <c r="AU640" s="233" t="s">
        <v>134</v>
      </c>
      <c r="AY640" s="17" t="s">
        <v>125</v>
      </c>
      <c r="BE640" s="234">
        <f>IF(N640="základní",J640,0)</f>
        <v>0</v>
      </c>
      <c r="BF640" s="234">
        <f>IF(N640="snížená",J640,0)</f>
        <v>0</v>
      </c>
      <c r="BG640" s="234">
        <f>IF(N640="zákl. přenesená",J640,0)</f>
        <v>0</v>
      </c>
      <c r="BH640" s="234">
        <f>IF(N640="sníž. přenesená",J640,0)</f>
        <v>0</v>
      </c>
      <c r="BI640" s="234">
        <f>IF(N640="nulová",J640,0)</f>
        <v>0</v>
      </c>
      <c r="BJ640" s="17" t="s">
        <v>134</v>
      </c>
      <c r="BK640" s="234">
        <f>ROUND(I640*H640,0)</f>
        <v>0</v>
      </c>
      <c r="BL640" s="17" t="s">
        <v>161</v>
      </c>
      <c r="BM640" s="233" t="s">
        <v>1064</v>
      </c>
    </row>
    <row r="641" s="1" customFormat="1" ht="24" customHeight="1">
      <c r="B641" s="38"/>
      <c r="C641" s="223" t="s">
        <v>1065</v>
      </c>
      <c r="D641" s="223" t="s">
        <v>128</v>
      </c>
      <c r="E641" s="224" t="s">
        <v>1066</v>
      </c>
      <c r="F641" s="225" t="s">
        <v>1067</v>
      </c>
      <c r="G641" s="226" t="s">
        <v>211</v>
      </c>
      <c r="H641" s="227">
        <v>414</v>
      </c>
      <c r="I641" s="228"/>
      <c r="J641" s="227">
        <f>ROUND(I641*H641,0)</f>
        <v>0</v>
      </c>
      <c r="K641" s="225" t="s">
        <v>1</v>
      </c>
      <c r="L641" s="43"/>
      <c r="M641" s="229" t="s">
        <v>1</v>
      </c>
      <c r="N641" s="230" t="s">
        <v>40</v>
      </c>
      <c r="O641" s="86"/>
      <c r="P641" s="231">
        <f>O641*H641</f>
        <v>0</v>
      </c>
      <c r="Q641" s="231">
        <v>0.00018979500000000001</v>
      </c>
      <c r="R641" s="231">
        <f>Q641*H641</f>
        <v>0.078575130000000007</v>
      </c>
      <c r="S641" s="231">
        <v>0</v>
      </c>
      <c r="T641" s="232">
        <f>S641*H641</f>
        <v>0</v>
      </c>
      <c r="AR641" s="233" t="s">
        <v>161</v>
      </c>
      <c r="AT641" s="233" t="s">
        <v>128</v>
      </c>
      <c r="AU641" s="233" t="s">
        <v>134</v>
      </c>
      <c r="AY641" s="17" t="s">
        <v>125</v>
      </c>
      <c r="BE641" s="234">
        <f>IF(N641="základní",J641,0)</f>
        <v>0</v>
      </c>
      <c r="BF641" s="234">
        <f>IF(N641="snížená",J641,0)</f>
        <v>0</v>
      </c>
      <c r="BG641" s="234">
        <f>IF(N641="zákl. přenesená",J641,0)</f>
        <v>0</v>
      </c>
      <c r="BH641" s="234">
        <f>IF(N641="sníž. přenesená",J641,0)</f>
        <v>0</v>
      </c>
      <c r="BI641" s="234">
        <f>IF(N641="nulová",J641,0)</f>
        <v>0</v>
      </c>
      <c r="BJ641" s="17" t="s">
        <v>134</v>
      </c>
      <c r="BK641" s="234">
        <f>ROUND(I641*H641,0)</f>
        <v>0</v>
      </c>
      <c r="BL641" s="17" t="s">
        <v>161</v>
      </c>
      <c r="BM641" s="233" t="s">
        <v>1068</v>
      </c>
    </row>
    <row r="642" s="1" customFormat="1" ht="16.5" customHeight="1">
      <c r="B642" s="38"/>
      <c r="C642" s="223" t="s">
        <v>1069</v>
      </c>
      <c r="D642" s="223" t="s">
        <v>128</v>
      </c>
      <c r="E642" s="224" t="s">
        <v>1070</v>
      </c>
      <c r="F642" s="225" t="s">
        <v>1071</v>
      </c>
      <c r="G642" s="226" t="s">
        <v>211</v>
      </c>
      <c r="H642" s="227">
        <v>414</v>
      </c>
      <c r="I642" s="228"/>
      <c r="J642" s="227">
        <f>ROUND(I642*H642,0)</f>
        <v>0</v>
      </c>
      <c r="K642" s="225" t="s">
        <v>1</v>
      </c>
      <c r="L642" s="43"/>
      <c r="M642" s="229" t="s">
        <v>1</v>
      </c>
      <c r="N642" s="230" t="s">
        <v>40</v>
      </c>
      <c r="O642" s="86"/>
      <c r="P642" s="231">
        <f>O642*H642</f>
        <v>0</v>
      </c>
      <c r="Q642" s="231">
        <v>1.0000000000000001E-05</v>
      </c>
      <c r="R642" s="231">
        <f>Q642*H642</f>
        <v>0.0041400000000000005</v>
      </c>
      <c r="S642" s="231">
        <v>0</v>
      </c>
      <c r="T642" s="232">
        <f>S642*H642</f>
        <v>0</v>
      </c>
      <c r="AR642" s="233" t="s">
        <v>161</v>
      </c>
      <c r="AT642" s="233" t="s">
        <v>128</v>
      </c>
      <c r="AU642" s="233" t="s">
        <v>134</v>
      </c>
      <c r="AY642" s="17" t="s">
        <v>125</v>
      </c>
      <c r="BE642" s="234">
        <f>IF(N642="základní",J642,0)</f>
        <v>0</v>
      </c>
      <c r="BF642" s="234">
        <f>IF(N642="snížená",J642,0)</f>
        <v>0</v>
      </c>
      <c r="BG642" s="234">
        <f>IF(N642="zákl. přenesená",J642,0)</f>
        <v>0</v>
      </c>
      <c r="BH642" s="234">
        <f>IF(N642="sníž. přenesená",J642,0)</f>
        <v>0</v>
      </c>
      <c r="BI642" s="234">
        <f>IF(N642="nulová",J642,0)</f>
        <v>0</v>
      </c>
      <c r="BJ642" s="17" t="s">
        <v>134</v>
      </c>
      <c r="BK642" s="234">
        <f>ROUND(I642*H642,0)</f>
        <v>0</v>
      </c>
      <c r="BL642" s="17" t="s">
        <v>161</v>
      </c>
      <c r="BM642" s="233" t="s">
        <v>1072</v>
      </c>
    </row>
    <row r="643" s="1" customFormat="1" ht="16.5" customHeight="1">
      <c r="B643" s="38"/>
      <c r="C643" s="223" t="s">
        <v>1073</v>
      </c>
      <c r="D643" s="223" t="s">
        <v>128</v>
      </c>
      <c r="E643" s="224" t="s">
        <v>1074</v>
      </c>
      <c r="F643" s="225" t="s">
        <v>1075</v>
      </c>
      <c r="G643" s="226" t="s">
        <v>170</v>
      </c>
      <c r="H643" s="227">
        <v>261</v>
      </c>
      <c r="I643" s="228"/>
      <c r="J643" s="227">
        <f>ROUND(I643*H643,0)</f>
        <v>0</v>
      </c>
      <c r="K643" s="225" t="s">
        <v>1</v>
      </c>
      <c r="L643" s="43"/>
      <c r="M643" s="229" t="s">
        <v>1</v>
      </c>
      <c r="N643" s="230" t="s">
        <v>40</v>
      </c>
      <c r="O643" s="86"/>
      <c r="P643" s="231">
        <f>O643*H643</f>
        <v>0</v>
      </c>
      <c r="Q643" s="231">
        <v>0</v>
      </c>
      <c r="R643" s="231">
        <f>Q643*H643</f>
        <v>0</v>
      </c>
      <c r="S643" s="231">
        <v>0</v>
      </c>
      <c r="T643" s="232">
        <f>S643*H643</f>
        <v>0</v>
      </c>
      <c r="AR643" s="233" t="s">
        <v>161</v>
      </c>
      <c r="AT643" s="233" t="s">
        <v>128</v>
      </c>
      <c r="AU643" s="233" t="s">
        <v>134</v>
      </c>
      <c r="AY643" s="17" t="s">
        <v>125</v>
      </c>
      <c r="BE643" s="234">
        <f>IF(N643="základní",J643,0)</f>
        <v>0</v>
      </c>
      <c r="BF643" s="234">
        <f>IF(N643="snížená",J643,0)</f>
        <v>0</v>
      </c>
      <c r="BG643" s="234">
        <f>IF(N643="zákl. přenesená",J643,0)</f>
        <v>0</v>
      </c>
      <c r="BH643" s="234">
        <f>IF(N643="sníž. přenesená",J643,0)</f>
        <v>0</v>
      </c>
      <c r="BI643" s="234">
        <f>IF(N643="nulová",J643,0)</f>
        <v>0</v>
      </c>
      <c r="BJ643" s="17" t="s">
        <v>134</v>
      </c>
      <c r="BK643" s="234">
        <f>ROUND(I643*H643,0)</f>
        <v>0</v>
      </c>
      <c r="BL643" s="17" t="s">
        <v>161</v>
      </c>
      <c r="BM643" s="233" t="s">
        <v>1076</v>
      </c>
    </row>
    <row r="644" s="1" customFormat="1" ht="16.5" customHeight="1">
      <c r="B644" s="38"/>
      <c r="C644" s="223" t="s">
        <v>1077</v>
      </c>
      <c r="D644" s="223" t="s">
        <v>128</v>
      </c>
      <c r="E644" s="224" t="s">
        <v>1078</v>
      </c>
      <c r="F644" s="225" t="s">
        <v>1079</v>
      </c>
      <c r="G644" s="226" t="s">
        <v>170</v>
      </c>
      <c r="H644" s="227">
        <v>114</v>
      </c>
      <c r="I644" s="228"/>
      <c r="J644" s="227">
        <f>ROUND(I644*H644,0)</f>
        <v>0</v>
      </c>
      <c r="K644" s="225" t="s">
        <v>1</v>
      </c>
      <c r="L644" s="43"/>
      <c r="M644" s="229" t="s">
        <v>1</v>
      </c>
      <c r="N644" s="230" t="s">
        <v>40</v>
      </c>
      <c r="O644" s="86"/>
      <c r="P644" s="231">
        <f>O644*H644</f>
        <v>0</v>
      </c>
      <c r="Q644" s="231">
        <v>0</v>
      </c>
      <c r="R644" s="231">
        <f>Q644*H644</f>
        <v>0</v>
      </c>
      <c r="S644" s="231">
        <v>0</v>
      </c>
      <c r="T644" s="232">
        <f>S644*H644</f>
        <v>0</v>
      </c>
      <c r="AR644" s="233" t="s">
        <v>161</v>
      </c>
      <c r="AT644" s="233" t="s">
        <v>128</v>
      </c>
      <c r="AU644" s="233" t="s">
        <v>134</v>
      </c>
      <c r="AY644" s="17" t="s">
        <v>125</v>
      </c>
      <c r="BE644" s="234">
        <f>IF(N644="základní",J644,0)</f>
        <v>0</v>
      </c>
      <c r="BF644" s="234">
        <f>IF(N644="snížená",J644,0)</f>
        <v>0</v>
      </c>
      <c r="BG644" s="234">
        <f>IF(N644="zákl. přenesená",J644,0)</f>
        <v>0</v>
      </c>
      <c r="BH644" s="234">
        <f>IF(N644="sníž. přenesená",J644,0)</f>
        <v>0</v>
      </c>
      <c r="BI644" s="234">
        <f>IF(N644="nulová",J644,0)</f>
        <v>0</v>
      </c>
      <c r="BJ644" s="17" t="s">
        <v>134</v>
      </c>
      <c r="BK644" s="234">
        <f>ROUND(I644*H644,0)</f>
        <v>0</v>
      </c>
      <c r="BL644" s="17" t="s">
        <v>161</v>
      </c>
      <c r="BM644" s="233" t="s">
        <v>1080</v>
      </c>
    </row>
    <row r="645" s="1" customFormat="1" ht="16.5" customHeight="1">
      <c r="B645" s="38"/>
      <c r="C645" s="223" t="s">
        <v>1081</v>
      </c>
      <c r="D645" s="223" t="s">
        <v>128</v>
      </c>
      <c r="E645" s="224" t="s">
        <v>1082</v>
      </c>
      <c r="F645" s="225" t="s">
        <v>1083</v>
      </c>
      <c r="G645" s="226" t="s">
        <v>170</v>
      </c>
      <c r="H645" s="227">
        <v>5</v>
      </c>
      <c r="I645" s="228"/>
      <c r="J645" s="227">
        <f>ROUND(I645*H645,0)</f>
        <v>0</v>
      </c>
      <c r="K645" s="225" t="s">
        <v>1</v>
      </c>
      <c r="L645" s="43"/>
      <c r="M645" s="229" t="s">
        <v>1</v>
      </c>
      <c r="N645" s="230" t="s">
        <v>40</v>
      </c>
      <c r="O645" s="86"/>
      <c r="P645" s="231">
        <f>O645*H645</f>
        <v>0</v>
      </c>
      <c r="Q645" s="231">
        <v>0</v>
      </c>
      <c r="R645" s="231">
        <f>Q645*H645</f>
        <v>0</v>
      </c>
      <c r="S645" s="231">
        <v>0</v>
      </c>
      <c r="T645" s="232">
        <f>S645*H645</f>
        <v>0</v>
      </c>
      <c r="AR645" s="233" t="s">
        <v>161</v>
      </c>
      <c r="AT645" s="233" t="s">
        <v>128</v>
      </c>
      <c r="AU645" s="233" t="s">
        <v>134</v>
      </c>
      <c r="AY645" s="17" t="s">
        <v>125</v>
      </c>
      <c r="BE645" s="234">
        <f>IF(N645="základní",J645,0)</f>
        <v>0</v>
      </c>
      <c r="BF645" s="234">
        <f>IF(N645="snížená",J645,0)</f>
        <v>0</v>
      </c>
      <c r="BG645" s="234">
        <f>IF(N645="zákl. přenesená",J645,0)</f>
        <v>0</v>
      </c>
      <c r="BH645" s="234">
        <f>IF(N645="sníž. přenesená",J645,0)</f>
        <v>0</v>
      </c>
      <c r="BI645" s="234">
        <f>IF(N645="nulová",J645,0)</f>
        <v>0</v>
      </c>
      <c r="BJ645" s="17" t="s">
        <v>134</v>
      </c>
      <c r="BK645" s="234">
        <f>ROUND(I645*H645,0)</f>
        <v>0</v>
      </c>
      <c r="BL645" s="17" t="s">
        <v>161</v>
      </c>
      <c r="BM645" s="233" t="s">
        <v>1084</v>
      </c>
    </row>
    <row r="646" s="1" customFormat="1" ht="16.5" customHeight="1">
      <c r="B646" s="38"/>
      <c r="C646" s="223" t="s">
        <v>1085</v>
      </c>
      <c r="D646" s="223" t="s">
        <v>128</v>
      </c>
      <c r="E646" s="224" t="s">
        <v>1086</v>
      </c>
      <c r="F646" s="225" t="s">
        <v>1087</v>
      </c>
      <c r="G646" s="226" t="s">
        <v>170</v>
      </c>
      <c r="H646" s="227">
        <v>14</v>
      </c>
      <c r="I646" s="228"/>
      <c r="J646" s="227">
        <f>ROUND(I646*H646,0)</f>
        <v>0</v>
      </c>
      <c r="K646" s="225" t="s">
        <v>1</v>
      </c>
      <c r="L646" s="43"/>
      <c r="M646" s="229" t="s">
        <v>1</v>
      </c>
      <c r="N646" s="230" t="s">
        <v>40</v>
      </c>
      <c r="O646" s="86"/>
      <c r="P646" s="231">
        <f>O646*H646</f>
        <v>0</v>
      </c>
      <c r="Q646" s="231">
        <v>0</v>
      </c>
      <c r="R646" s="231">
        <f>Q646*H646</f>
        <v>0</v>
      </c>
      <c r="S646" s="231">
        <v>0</v>
      </c>
      <c r="T646" s="232">
        <f>S646*H646</f>
        <v>0</v>
      </c>
      <c r="AR646" s="233" t="s">
        <v>161</v>
      </c>
      <c r="AT646" s="233" t="s">
        <v>128</v>
      </c>
      <c r="AU646" s="233" t="s">
        <v>134</v>
      </c>
      <c r="AY646" s="17" t="s">
        <v>125</v>
      </c>
      <c r="BE646" s="234">
        <f>IF(N646="základní",J646,0)</f>
        <v>0</v>
      </c>
      <c r="BF646" s="234">
        <f>IF(N646="snížená",J646,0)</f>
        <v>0</v>
      </c>
      <c r="BG646" s="234">
        <f>IF(N646="zákl. přenesená",J646,0)</f>
        <v>0</v>
      </c>
      <c r="BH646" s="234">
        <f>IF(N646="sníž. přenesená",J646,0)</f>
        <v>0</v>
      </c>
      <c r="BI646" s="234">
        <f>IF(N646="nulová",J646,0)</f>
        <v>0</v>
      </c>
      <c r="BJ646" s="17" t="s">
        <v>134</v>
      </c>
      <c r="BK646" s="234">
        <f>ROUND(I646*H646,0)</f>
        <v>0</v>
      </c>
      <c r="BL646" s="17" t="s">
        <v>161</v>
      </c>
      <c r="BM646" s="233" t="s">
        <v>1088</v>
      </c>
    </row>
    <row r="647" s="1" customFormat="1" ht="24" customHeight="1">
      <c r="B647" s="38"/>
      <c r="C647" s="223" t="s">
        <v>1089</v>
      </c>
      <c r="D647" s="223" t="s">
        <v>128</v>
      </c>
      <c r="E647" s="224" t="s">
        <v>1090</v>
      </c>
      <c r="F647" s="225" t="s">
        <v>1091</v>
      </c>
      <c r="G647" s="226" t="s">
        <v>170</v>
      </c>
      <c r="H647" s="227">
        <v>20</v>
      </c>
      <c r="I647" s="228"/>
      <c r="J647" s="227">
        <f>ROUND(I647*H647,0)</f>
        <v>0</v>
      </c>
      <c r="K647" s="225" t="s">
        <v>1</v>
      </c>
      <c r="L647" s="43"/>
      <c r="M647" s="229" t="s">
        <v>1</v>
      </c>
      <c r="N647" s="230" t="s">
        <v>40</v>
      </c>
      <c r="O647" s="86"/>
      <c r="P647" s="231">
        <f>O647*H647</f>
        <v>0</v>
      </c>
      <c r="Q647" s="231">
        <v>0</v>
      </c>
      <c r="R647" s="231">
        <f>Q647*H647</f>
        <v>0</v>
      </c>
      <c r="S647" s="231">
        <v>0</v>
      </c>
      <c r="T647" s="232">
        <f>S647*H647</f>
        <v>0</v>
      </c>
      <c r="AR647" s="233" t="s">
        <v>161</v>
      </c>
      <c r="AT647" s="233" t="s">
        <v>128</v>
      </c>
      <c r="AU647" s="233" t="s">
        <v>134</v>
      </c>
      <c r="AY647" s="17" t="s">
        <v>125</v>
      </c>
      <c r="BE647" s="234">
        <f>IF(N647="základní",J647,0)</f>
        <v>0</v>
      </c>
      <c r="BF647" s="234">
        <f>IF(N647="snížená",J647,0)</f>
        <v>0</v>
      </c>
      <c r="BG647" s="234">
        <f>IF(N647="zákl. přenesená",J647,0)</f>
        <v>0</v>
      </c>
      <c r="BH647" s="234">
        <f>IF(N647="sníž. přenesená",J647,0)</f>
        <v>0</v>
      </c>
      <c r="BI647" s="234">
        <f>IF(N647="nulová",J647,0)</f>
        <v>0</v>
      </c>
      <c r="BJ647" s="17" t="s">
        <v>134</v>
      </c>
      <c r="BK647" s="234">
        <f>ROUND(I647*H647,0)</f>
        <v>0</v>
      </c>
      <c r="BL647" s="17" t="s">
        <v>161</v>
      </c>
      <c r="BM647" s="233" t="s">
        <v>1092</v>
      </c>
    </row>
    <row r="648" s="1" customFormat="1" ht="16.5" customHeight="1">
      <c r="B648" s="38"/>
      <c r="C648" s="223" t="s">
        <v>1093</v>
      </c>
      <c r="D648" s="223" t="s">
        <v>128</v>
      </c>
      <c r="E648" s="224" t="s">
        <v>1094</v>
      </c>
      <c r="F648" s="225" t="s">
        <v>1095</v>
      </c>
      <c r="G648" s="226" t="s">
        <v>955</v>
      </c>
      <c r="H648" s="227">
        <v>96</v>
      </c>
      <c r="I648" s="228"/>
      <c r="J648" s="227">
        <f>ROUND(I648*H648,0)</f>
        <v>0</v>
      </c>
      <c r="K648" s="225" t="s">
        <v>1</v>
      </c>
      <c r="L648" s="43"/>
      <c r="M648" s="229" t="s">
        <v>1</v>
      </c>
      <c r="N648" s="230" t="s">
        <v>40</v>
      </c>
      <c r="O648" s="86"/>
      <c r="P648" s="231">
        <f>O648*H648</f>
        <v>0</v>
      </c>
      <c r="Q648" s="231">
        <v>0</v>
      </c>
      <c r="R648" s="231">
        <f>Q648*H648</f>
        <v>0</v>
      </c>
      <c r="S648" s="231">
        <v>0</v>
      </c>
      <c r="T648" s="232">
        <f>S648*H648</f>
        <v>0</v>
      </c>
      <c r="AR648" s="233" t="s">
        <v>161</v>
      </c>
      <c r="AT648" s="233" t="s">
        <v>128</v>
      </c>
      <c r="AU648" s="233" t="s">
        <v>134</v>
      </c>
      <c r="AY648" s="17" t="s">
        <v>125</v>
      </c>
      <c r="BE648" s="234">
        <f>IF(N648="základní",J648,0)</f>
        <v>0</v>
      </c>
      <c r="BF648" s="234">
        <f>IF(N648="snížená",J648,0)</f>
        <v>0</v>
      </c>
      <c r="BG648" s="234">
        <f>IF(N648="zákl. přenesená",J648,0)</f>
        <v>0</v>
      </c>
      <c r="BH648" s="234">
        <f>IF(N648="sníž. přenesená",J648,0)</f>
        <v>0</v>
      </c>
      <c r="BI648" s="234">
        <f>IF(N648="nulová",J648,0)</f>
        <v>0</v>
      </c>
      <c r="BJ648" s="17" t="s">
        <v>134</v>
      </c>
      <c r="BK648" s="234">
        <f>ROUND(I648*H648,0)</f>
        <v>0</v>
      </c>
      <c r="BL648" s="17" t="s">
        <v>161</v>
      </c>
      <c r="BM648" s="233" t="s">
        <v>1096</v>
      </c>
    </row>
    <row r="649" s="1" customFormat="1" ht="16.5" customHeight="1">
      <c r="B649" s="38"/>
      <c r="C649" s="223" t="s">
        <v>1097</v>
      </c>
      <c r="D649" s="223" t="s">
        <v>128</v>
      </c>
      <c r="E649" s="224" t="s">
        <v>1098</v>
      </c>
      <c r="F649" s="225" t="s">
        <v>1099</v>
      </c>
      <c r="G649" s="226" t="s">
        <v>955</v>
      </c>
      <c r="H649" s="227">
        <v>1</v>
      </c>
      <c r="I649" s="228"/>
      <c r="J649" s="227">
        <f>ROUND(I649*H649,0)</f>
        <v>0</v>
      </c>
      <c r="K649" s="225" t="s">
        <v>1</v>
      </c>
      <c r="L649" s="43"/>
      <c r="M649" s="229" t="s">
        <v>1</v>
      </c>
      <c r="N649" s="230" t="s">
        <v>40</v>
      </c>
      <c r="O649" s="86"/>
      <c r="P649" s="231">
        <f>O649*H649</f>
        <v>0</v>
      </c>
      <c r="Q649" s="231">
        <v>0</v>
      </c>
      <c r="R649" s="231">
        <f>Q649*H649</f>
        <v>0</v>
      </c>
      <c r="S649" s="231">
        <v>0</v>
      </c>
      <c r="T649" s="232">
        <f>S649*H649</f>
        <v>0</v>
      </c>
      <c r="AR649" s="233" t="s">
        <v>161</v>
      </c>
      <c r="AT649" s="233" t="s">
        <v>128</v>
      </c>
      <c r="AU649" s="233" t="s">
        <v>134</v>
      </c>
      <c r="AY649" s="17" t="s">
        <v>125</v>
      </c>
      <c r="BE649" s="234">
        <f>IF(N649="základní",J649,0)</f>
        <v>0</v>
      </c>
      <c r="BF649" s="234">
        <f>IF(N649="snížená",J649,0)</f>
        <v>0</v>
      </c>
      <c r="BG649" s="234">
        <f>IF(N649="zákl. přenesená",J649,0)</f>
        <v>0</v>
      </c>
      <c r="BH649" s="234">
        <f>IF(N649="sníž. přenesená",J649,0)</f>
        <v>0</v>
      </c>
      <c r="BI649" s="234">
        <f>IF(N649="nulová",J649,0)</f>
        <v>0</v>
      </c>
      <c r="BJ649" s="17" t="s">
        <v>134</v>
      </c>
      <c r="BK649" s="234">
        <f>ROUND(I649*H649,0)</f>
        <v>0</v>
      </c>
      <c r="BL649" s="17" t="s">
        <v>161</v>
      </c>
      <c r="BM649" s="233" t="s">
        <v>1100</v>
      </c>
    </row>
    <row r="650" s="1" customFormat="1" ht="24" customHeight="1">
      <c r="B650" s="38"/>
      <c r="C650" s="223" t="s">
        <v>1101</v>
      </c>
      <c r="D650" s="223" t="s">
        <v>128</v>
      </c>
      <c r="E650" s="224" t="s">
        <v>1102</v>
      </c>
      <c r="F650" s="225" t="s">
        <v>1103</v>
      </c>
      <c r="G650" s="226" t="s">
        <v>968</v>
      </c>
      <c r="H650" s="227">
        <v>1</v>
      </c>
      <c r="I650" s="228"/>
      <c r="J650" s="227">
        <f>ROUND(I650*H650,0)</f>
        <v>0</v>
      </c>
      <c r="K650" s="225" t="s">
        <v>1</v>
      </c>
      <c r="L650" s="43"/>
      <c r="M650" s="229" t="s">
        <v>1</v>
      </c>
      <c r="N650" s="230" t="s">
        <v>40</v>
      </c>
      <c r="O650" s="86"/>
      <c r="P650" s="231">
        <f>O650*H650</f>
        <v>0</v>
      </c>
      <c r="Q650" s="231">
        <v>0</v>
      </c>
      <c r="R650" s="231">
        <f>Q650*H650</f>
        <v>0</v>
      </c>
      <c r="S650" s="231">
        <v>0</v>
      </c>
      <c r="T650" s="232">
        <f>S650*H650</f>
        <v>0</v>
      </c>
      <c r="AR650" s="233" t="s">
        <v>161</v>
      </c>
      <c r="AT650" s="233" t="s">
        <v>128</v>
      </c>
      <c r="AU650" s="233" t="s">
        <v>134</v>
      </c>
      <c r="AY650" s="17" t="s">
        <v>125</v>
      </c>
      <c r="BE650" s="234">
        <f>IF(N650="základní",J650,0)</f>
        <v>0</v>
      </c>
      <c r="BF650" s="234">
        <f>IF(N650="snížená",J650,0)</f>
        <v>0</v>
      </c>
      <c r="BG650" s="234">
        <f>IF(N650="zákl. přenesená",J650,0)</f>
        <v>0</v>
      </c>
      <c r="BH650" s="234">
        <f>IF(N650="sníž. přenesená",J650,0)</f>
        <v>0</v>
      </c>
      <c r="BI650" s="234">
        <f>IF(N650="nulová",J650,0)</f>
        <v>0</v>
      </c>
      <c r="BJ650" s="17" t="s">
        <v>134</v>
      </c>
      <c r="BK650" s="234">
        <f>ROUND(I650*H650,0)</f>
        <v>0</v>
      </c>
      <c r="BL650" s="17" t="s">
        <v>161</v>
      </c>
      <c r="BM650" s="233" t="s">
        <v>1104</v>
      </c>
    </row>
    <row r="651" s="1" customFormat="1" ht="24" customHeight="1">
      <c r="B651" s="38"/>
      <c r="C651" s="223" t="s">
        <v>1105</v>
      </c>
      <c r="D651" s="223" t="s">
        <v>128</v>
      </c>
      <c r="E651" s="224" t="s">
        <v>1106</v>
      </c>
      <c r="F651" s="225" t="s">
        <v>1107</v>
      </c>
      <c r="G651" s="226" t="s">
        <v>955</v>
      </c>
      <c r="H651" s="227">
        <v>1</v>
      </c>
      <c r="I651" s="228"/>
      <c r="J651" s="227">
        <f>ROUND(I651*H651,0)</f>
        <v>0</v>
      </c>
      <c r="K651" s="225" t="s">
        <v>1</v>
      </c>
      <c r="L651" s="43"/>
      <c r="M651" s="229" t="s">
        <v>1</v>
      </c>
      <c r="N651" s="230" t="s">
        <v>40</v>
      </c>
      <c r="O651" s="86"/>
      <c r="P651" s="231">
        <f>O651*H651</f>
        <v>0</v>
      </c>
      <c r="Q651" s="231">
        <v>0</v>
      </c>
      <c r="R651" s="231">
        <f>Q651*H651</f>
        <v>0</v>
      </c>
      <c r="S651" s="231">
        <v>0</v>
      </c>
      <c r="T651" s="232">
        <f>S651*H651</f>
        <v>0</v>
      </c>
      <c r="AR651" s="233" t="s">
        <v>161</v>
      </c>
      <c r="AT651" s="233" t="s">
        <v>128</v>
      </c>
      <c r="AU651" s="233" t="s">
        <v>134</v>
      </c>
      <c r="AY651" s="17" t="s">
        <v>125</v>
      </c>
      <c r="BE651" s="234">
        <f>IF(N651="základní",J651,0)</f>
        <v>0</v>
      </c>
      <c r="BF651" s="234">
        <f>IF(N651="snížená",J651,0)</f>
        <v>0</v>
      </c>
      <c r="BG651" s="234">
        <f>IF(N651="zákl. přenesená",J651,0)</f>
        <v>0</v>
      </c>
      <c r="BH651" s="234">
        <f>IF(N651="sníž. přenesená",J651,0)</f>
        <v>0</v>
      </c>
      <c r="BI651" s="234">
        <f>IF(N651="nulová",J651,0)</f>
        <v>0</v>
      </c>
      <c r="BJ651" s="17" t="s">
        <v>134</v>
      </c>
      <c r="BK651" s="234">
        <f>ROUND(I651*H651,0)</f>
        <v>0</v>
      </c>
      <c r="BL651" s="17" t="s">
        <v>161</v>
      </c>
      <c r="BM651" s="233" t="s">
        <v>1108</v>
      </c>
    </row>
    <row r="652" s="1" customFormat="1" ht="16.5" customHeight="1">
      <c r="B652" s="38"/>
      <c r="C652" s="223" t="s">
        <v>1109</v>
      </c>
      <c r="D652" s="223" t="s">
        <v>128</v>
      </c>
      <c r="E652" s="224" t="s">
        <v>1110</v>
      </c>
      <c r="F652" s="225" t="s">
        <v>1111</v>
      </c>
      <c r="G652" s="226" t="s">
        <v>955</v>
      </c>
      <c r="H652" s="227">
        <v>8</v>
      </c>
      <c r="I652" s="228"/>
      <c r="J652" s="227">
        <f>ROUND(I652*H652,0)</f>
        <v>0</v>
      </c>
      <c r="K652" s="225" t="s">
        <v>1</v>
      </c>
      <c r="L652" s="43"/>
      <c r="M652" s="229" t="s">
        <v>1</v>
      </c>
      <c r="N652" s="230" t="s">
        <v>40</v>
      </c>
      <c r="O652" s="86"/>
      <c r="P652" s="231">
        <f>O652*H652</f>
        <v>0</v>
      </c>
      <c r="Q652" s="231">
        <v>0</v>
      </c>
      <c r="R652" s="231">
        <f>Q652*H652</f>
        <v>0</v>
      </c>
      <c r="S652" s="231">
        <v>0</v>
      </c>
      <c r="T652" s="232">
        <f>S652*H652</f>
        <v>0</v>
      </c>
      <c r="AR652" s="233" t="s">
        <v>161</v>
      </c>
      <c r="AT652" s="233" t="s">
        <v>128</v>
      </c>
      <c r="AU652" s="233" t="s">
        <v>134</v>
      </c>
      <c r="AY652" s="17" t="s">
        <v>125</v>
      </c>
      <c r="BE652" s="234">
        <f>IF(N652="základní",J652,0)</f>
        <v>0</v>
      </c>
      <c r="BF652" s="234">
        <f>IF(N652="snížená",J652,0)</f>
        <v>0</v>
      </c>
      <c r="BG652" s="234">
        <f>IF(N652="zákl. přenesená",J652,0)</f>
        <v>0</v>
      </c>
      <c r="BH652" s="234">
        <f>IF(N652="sníž. přenesená",J652,0)</f>
        <v>0</v>
      </c>
      <c r="BI652" s="234">
        <f>IF(N652="nulová",J652,0)</f>
        <v>0</v>
      </c>
      <c r="BJ652" s="17" t="s">
        <v>134</v>
      </c>
      <c r="BK652" s="234">
        <f>ROUND(I652*H652,0)</f>
        <v>0</v>
      </c>
      <c r="BL652" s="17" t="s">
        <v>161</v>
      </c>
      <c r="BM652" s="233" t="s">
        <v>1112</v>
      </c>
    </row>
    <row r="653" s="1" customFormat="1" ht="16.5" customHeight="1">
      <c r="B653" s="38"/>
      <c r="C653" s="223" t="s">
        <v>1113</v>
      </c>
      <c r="D653" s="223" t="s">
        <v>128</v>
      </c>
      <c r="E653" s="224" t="s">
        <v>1114</v>
      </c>
      <c r="F653" s="225" t="s">
        <v>1115</v>
      </c>
      <c r="G653" s="226" t="s">
        <v>1116</v>
      </c>
      <c r="H653" s="227">
        <v>1</v>
      </c>
      <c r="I653" s="228"/>
      <c r="J653" s="227">
        <f>ROUND(I653*H653,0)</f>
        <v>0</v>
      </c>
      <c r="K653" s="225" t="s">
        <v>1</v>
      </c>
      <c r="L653" s="43"/>
      <c r="M653" s="229" t="s">
        <v>1</v>
      </c>
      <c r="N653" s="230" t="s">
        <v>40</v>
      </c>
      <c r="O653" s="86"/>
      <c r="P653" s="231">
        <f>O653*H653</f>
        <v>0</v>
      </c>
      <c r="Q653" s="231">
        <v>0</v>
      </c>
      <c r="R653" s="231">
        <f>Q653*H653</f>
        <v>0</v>
      </c>
      <c r="S653" s="231">
        <v>0</v>
      </c>
      <c r="T653" s="232">
        <f>S653*H653</f>
        <v>0</v>
      </c>
      <c r="AR653" s="233" t="s">
        <v>161</v>
      </c>
      <c r="AT653" s="233" t="s">
        <v>128</v>
      </c>
      <c r="AU653" s="233" t="s">
        <v>134</v>
      </c>
      <c r="AY653" s="17" t="s">
        <v>125</v>
      </c>
      <c r="BE653" s="234">
        <f>IF(N653="základní",J653,0)</f>
        <v>0</v>
      </c>
      <c r="BF653" s="234">
        <f>IF(N653="snížená",J653,0)</f>
        <v>0</v>
      </c>
      <c r="BG653" s="234">
        <f>IF(N653="zákl. přenesená",J653,0)</f>
        <v>0</v>
      </c>
      <c r="BH653" s="234">
        <f>IF(N653="sníž. přenesená",J653,0)</f>
        <v>0</v>
      </c>
      <c r="BI653" s="234">
        <f>IF(N653="nulová",J653,0)</f>
        <v>0</v>
      </c>
      <c r="BJ653" s="17" t="s">
        <v>134</v>
      </c>
      <c r="BK653" s="234">
        <f>ROUND(I653*H653,0)</f>
        <v>0</v>
      </c>
      <c r="BL653" s="17" t="s">
        <v>161</v>
      </c>
      <c r="BM653" s="233" t="s">
        <v>1117</v>
      </c>
    </row>
    <row r="654" s="1" customFormat="1" ht="16.5" customHeight="1">
      <c r="B654" s="38"/>
      <c r="C654" s="223" t="s">
        <v>1118</v>
      </c>
      <c r="D654" s="223" t="s">
        <v>128</v>
      </c>
      <c r="E654" s="224" t="s">
        <v>1119</v>
      </c>
      <c r="F654" s="225" t="s">
        <v>1120</v>
      </c>
      <c r="G654" s="226" t="s">
        <v>968</v>
      </c>
      <c r="H654" s="227">
        <v>1</v>
      </c>
      <c r="I654" s="228"/>
      <c r="J654" s="227">
        <f>ROUND(I654*H654,0)</f>
        <v>0</v>
      </c>
      <c r="K654" s="225" t="s">
        <v>1</v>
      </c>
      <c r="L654" s="43"/>
      <c r="M654" s="229" t="s">
        <v>1</v>
      </c>
      <c r="N654" s="230" t="s">
        <v>40</v>
      </c>
      <c r="O654" s="86"/>
      <c r="P654" s="231">
        <f>O654*H654</f>
        <v>0</v>
      </c>
      <c r="Q654" s="231">
        <v>0</v>
      </c>
      <c r="R654" s="231">
        <f>Q654*H654</f>
        <v>0</v>
      </c>
      <c r="S654" s="231">
        <v>0</v>
      </c>
      <c r="T654" s="232">
        <f>S654*H654</f>
        <v>0</v>
      </c>
      <c r="AR654" s="233" t="s">
        <v>161</v>
      </c>
      <c r="AT654" s="233" t="s">
        <v>128</v>
      </c>
      <c r="AU654" s="233" t="s">
        <v>134</v>
      </c>
      <c r="AY654" s="17" t="s">
        <v>125</v>
      </c>
      <c r="BE654" s="234">
        <f>IF(N654="základní",J654,0)</f>
        <v>0</v>
      </c>
      <c r="BF654" s="234">
        <f>IF(N654="snížená",J654,0)</f>
        <v>0</v>
      </c>
      <c r="BG654" s="234">
        <f>IF(N654="zákl. přenesená",J654,0)</f>
        <v>0</v>
      </c>
      <c r="BH654" s="234">
        <f>IF(N654="sníž. přenesená",J654,0)</f>
        <v>0</v>
      </c>
      <c r="BI654" s="234">
        <f>IF(N654="nulová",J654,0)</f>
        <v>0</v>
      </c>
      <c r="BJ654" s="17" t="s">
        <v>134</v>
      </c>
      <c r="BK654" s="234">
        <f>ROUND(I654*H654,0)</f>
        <v>0</v>
      </c>
      <c r="BL654" s="17" t="s">
        <v>161</v>
      </c>
      <c r="BM654" s="233" t="s">
        <v>1121</v>
      </c>
    </row>
    <row r="655" s="1" customFormat="1" ht="24" customHeight="1">
      <c r="B655" s="38"/>
      <c r="C655" s="223" t="s">
        <v>1122</v>
      </c>
      <c r="D655" s="223" t="s">
        <v>128</v>
      </c>
      <c r="E655" s="224" t="s">
        <v>1123</v>
      </c>
      <c r="F655" s="225" t="s">
        <v>1124</v>
      </c>
      <c r="G655" s="226" t="s">
        <v>955</v>
      </c>
      <c r="H655" s="227">
        <v>8</v>
      </c>
      <c r="I655" s="228"/>
      <c r="J655" s="227">
        <f>ROUND(I655*H655,0)</f>
        <v>0</v>
      </c>
      <c r="K655" s="225" t="s">
        <v>1</v>
      </c>
      <c r="L655" s="43"/>
      <c r="M655" s="229" t="s">
        <v>1</v>
      </c>
      <c r="N655" s="230" t="s">
        <v>40</v>
      </c>
      <c r="O655" s="86"/>
      <c r="P655" s="231">
        <f>O655*H655</f>
        <v>0</v>
      </c>
      <c r="Q655" s="231">
        <v>0</v>
      </c>
      <c r="R655" s="231">
        <f>Q655*H655</f>
        <v>0</v>
      </c>
      <c r="S655" s="231">
        <v>0</v>
      </c>
      <c r="T655" s="232">
        <f>S655*H655</f>
        <v>0</v>
      </c>
      <c r="AR655" s="233" t="s">
        <v>161</v>
      </c>
      <c r="AT655" s="233" t="s">
        <v>128</v>
      </c>
      <c r="AU655" s="233" t="s">
        <v>134</v>
      </c>
      <c r="AY655" s="17" t="s">
        <v>125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7" t="s">
        <v>134</v>
      </c>
      <c r="BK655" s="234">
        <f>ROUND(I655*H655,0)</f>
        <v>0</v>
      </c>
      <c r="BL655" s="17" t="s">
        <v>161</v>
      </c>
      <c r="BM655" s="233" t="s">
        <v>1125</v>
      </c>
    </row>
    <row r="656" s="1" customFormat="1" ht="16.5" customHeight="1">
      <c r="B656" s="38"/>
      <c r="C656" s="223" t="s">
        <v>1126</v>
      </c>
      <c r="D656" s="223" t="s">
        <v>128</v>
      </c>
      <c r="E656" s="224" t="s">
        <v>1127</v>
      </c>
      <c r="F656" s="225" t="s">
        <v>1128</v>
      </c>
      <c r="G656" s="226" t="s">
        <v>955</v>
      </c>
      <c r="H656" s="227">
        <v>2</v>
      </c>
      <c r="I656" s="228"/>
      <c r="J656" s="227">
        <f>ROUND(I656*H656,0)</f>
        <v>0</v>
      </c>
      <c r="K656" s="225" t="s">
        <v>1</v>
      </c>
      <c r="L656" s="43"/>
      <c r="M656" s="229" t="s">
        <v>1</v>
      </c>
      <c r="N656" s="230" t="s">
        <v>40</v>
      </c>
      <c r="O656" s="86"/>
      <c r="P656" s="231">
        <f>O656*H656</f>
        <v>0</v>
      </c>
      <c r="Q656" s="231">
        <v>0</v>
      </c>
      <c r="R656" s="231">
        <f>Q656*H656</f>
        <v>0</v>
      </c>
      <c r="S656" s="231">
        <v>0</v>
      </c>
      <c r="T656" s="232">
        <f>S656*H656</f>
        <v>0</v>
      </c>
      <c r="AR656" s="233" t="s">
        <v>161</v>
      </c>
      <c r="AT656" s="233" t="s">
        <v>128</v>
      </c>
      <c r="AU656" s="233" t="s">
        <v>134</v>
      </c>
      <c r="AY656" s="17" t="s">
        <v>125</v>
      </c>
      <c r="BE656" s="234">
        <f>IF(N656="základní",J656,0)</f>
        <v>0</v>
      </c>
      <c r="BF656" s="234">
        <f>IF(N656="snížená",J656,0)</f>
        <v>0</v>
      </c>
      <c r="BG656" s="234">
        <f>IF(N656="zákl. přenesená",J656,0)</f>
        <v>0</v>
      </c>
      <c r="BH656" s="234">
        <f>IF(N656="sníž. přenesená",J656,0)</f>
        <v>0</v>
      </c>
      <c r="BI656" s="234">
        <f>IF(N656="nulová",J656,0)</f>
        <v>0</v>
      </c>
      <c r="BJ656" s="17" t="s">
        <v>134</v>
      </c>
      <c r="BK656" s="234">
        <f>ROUND(I656*H656,0)</f>
        <v>0</v>
      </c>
      <c r="BL656" s="17" t="s">
        <v>161</v>
      </c>
      <c r="BM656" s="233" t="s">
        <v>1129</v>
      </c>
    </row>
    <row r="657" s="1" customFormat="1" ht="16.5" customHeight="1">
      <c r="B657" s="38"/>
      <c r="C657" s="223" t="s">
        <v>1130</v>
      </c>
      <c r="D657" s="223" t="s">
        <v>128</v>
      </c>
      <c r="E657" s="224" t="s">
        <v>1131</v>
      </c>
      <c r="F657" s="225" t="s">
        <v>1132</v>
      </c>
      <c r="G657" s="226" t="s">
        <v>968</v>
      </c>
      <c r="H657" s="227">
        <v>1</v>
      </c>
      <c r="I657" s="228"/>
      <c r="J657" s="227">
        <f>ROUND(I657*H657,0)</f>
        <v>0</v>
      </c>
      <c r="K657" s="225" t="s">
        <v>1</v>
      </c>
      <c r="L657" s="43"/>
      <c r="M657" s="229" t="s">
        <v>1</v>
      </c>
      <c r="N657" s="230" t="s">
        <v>40</v>
      </c>
      <c r="O657" s="86"/>
      <c r="P657" s="231">
        <f>O657*H657</f>
        <v>0</v>
      </c>
      <c r="Q657" s="231">
        <v>0</v>
      </c>
      <c r="R657" s="231">
        <f>Q657*H657</f>
        <v>0</v>
      </c>
      <c r="S657" s="231">
        <v>0</v>
      </c>
      <c r="T657" s="232">
        <f>S657*H657</f>
        <v>0</v>
      </c>
      <c r="AR657" s="233" t="s">
        <v>161</v>
      </c>
      <c r="AT657" s="233" t="s">
        <v>128</v>
      </c>
      <c r="AU657" s="233" t="s">
        <v>134</v>
      </c>
      <c r="AY657" s="17" t="s">
        <v>125</v>
      </c>
      <c r="BE657" s="234">
        <f>IF(N657="základní",J657,0)</f>
        <v>0</v>
      </c>
      <c r="BF657" s="234">
        <f>IF(N657="snížená",J657,0)</f>
        <v>0</v>
      </c>
      <c r="BG657" s="234">
        <f>IF(N657="zákl. přenesená",J657,0)</f>
        <v>0</v>
      </c>
      <c r="BH657" s="234">
        <f>IF(N657="sníž. přenesená",J657,0)</f>
        <v>0</v>
      </c>
      <c r="BI657" s="234">
        <f>IF(N657="nulová",J657,0)</f>
        <v>0</v>
      </c>
      <c r="BJ657" s="17" t="s">
        <v>134</v>
      </c>
      <c r="BK657" s="234">
        <f>ROUND(I657*H657,0)</f>
        <v>0</v>
      </c>
      <c r="BL657" s="17" t="s">
        <v>161</v>
      </c>
      <c r="BM657" s="233" t="s">
        <v>1133</v>
      </c>
    </row>
    <row r="658" s="1" customFormat="1" ht="24" customHeight="1">
      <c r="B658" s="38"/>
      <c r="C658" s="223" t="s">
        <v>1134</v>
      </c>
      <c r="D658" s="223" t="s">
        <v>128</v>
      </c>
      <c r="E658" s="224" t="s">
        <v>1135</v>
      </c>
      <c r="F658" s="225" t="s">
        <v>1136</v>
      </c>
      <c r="G658" s="226" t="s">
        <v>968</v>
      </c>
      <c r="H658" s="227">
        <v>1</v>
      </c>
      <c r="I658" s="228"/>
      <c r="J658" s="227">
        <f>ROUND(I658*H658,0)</f>
        <v>0</v>
      </c>
      <c r="K658" s="225" t="s">
        <v>1</v>
      </c>
      <c r="L658" s="43"/>
      <c r="M658" s="229" t="s">
        <v>1</v>
      </c>
      <c r="N658" s="230" t="s">
        <v>40</v>
      </c>
      <c r="O658" s="86"/>
      <c r="P658" s="231">
        <f>O658*H658</f>
        <v>0</v>
      </c>
      <c r="Q658" s="231">
        <v>0</v>
      </c>
      <c r="R658" s="231">
        <f>Q658*H658</f>
        <v>0</v>
      </c>
      <c r="S658" s="231">
        <v>0</v>
      </c>
      <c r="T658" s="232">
        <f>S658*H658</f>
        <v>0</v>
      </c>
      <c r="AR658" s="233" t="s">
        <v>161</v>
      </c>
      <c r="AT658" s="233" t="s">
        <v>128</v>
      </c>
      <c r="AU658" s="233" t="s">
        <v>134</v>
      </c>
      <c r="AY658" s="17" t="s">
        <v>125</v>
      </c>
      <c r="BE658" s="234">
        <f>IF(N658="základní",J658,0)</f>
        <v>0</v>
      </c>
      <c r="BF658" s="234">
        <f>IF(N658="snížená",J658,0)</f>
        <v>0</v>
      </c>
      <c r="BG658" s="234">
        <f>IF(N658="zákl. přenesená",J658,0)</f>
        <v>0</v>
      </c>
      <c r="BH658" s="234">
        <f>IF(N658="sníž. přenesená",J658,0)</f>
        <v>0</v>
      </c>
      <c r="BI658" s="234">
        <f>IF(N658="nulová",J658,0)</f>
        <v>0</v>
      </c>
      <c r="BJ658" s="17" t="s">
        <v>134</v>
      </c>
      <c r="BK658" s="234">
        <f>ROUND(I658*H658,0)</f>
        <v>0</v>
      </c>
      <c r="BL658" s="17" t="s">
        <v>161</v>
      </c>
      <c r="BM658" s="233" t="s">
        <v>1137</v>
      </c>
    </row>
    <row r="659" s="1" customFormat="1" ht="24" customHeight="1">
      <c r="B659" s="38"/>
      <c r="C659" s="223" t="s">
        <v>1138</v>
      </c>
      <c r="D659" s="223" t="s">
        <v>128</v>
      </c>
      <c r="E659" s="224" t="s">
        <v>1139</v>
      </c>
      <c r="F659" s="225" t="s">
        <v>1140</v>
      </c>
      <c r="G659" s="226" t="s">
        <v>968</v>
      </c>
      <c r="H659" s="227">
        <v>1</v>
      </c>
      <c r="I659" s="228"/>
      <c r="J659" s="227">
        <f>ROUND(I659*H659,0)</f>
        <v>0</v>
      </c>
      <c r="K659" s="225" t="s">
        <v>1</v>
      </c>
      <c r="L659" s="43"/>
      <c r="M659" s="229" t="s">
        <v>1</v>
      </c>
      <c r="N659" s="230" t="s">
        <v>40</v>
      </c>
      <c r="O659" s="86"/>
      <c r="P659" s="231">
        <f>O659*H659</f>
        <v>0</v>
      </c>
      <c r="Q659" s="231">
        <v>0</v>
      </c>
      <c r="R659" s="231">
        <f>Q659*H659</f>
        <v>0</v>
      </c>
      <c r="S659" s="231">
        <v>0</v>
      </c>
      <c r="T659" s="232">
        <f>S659*H659</f>
        <v>0</v>
      </c>
      <c r="AR659" s="233" t="s">
        <v>161</v>
      </c>
      <c r="AT659" s="233" t="s">
        <v>128</v>
      </c>
      <c r="AU659" s="233" t="s">
        <v>134</v>
      </c>
      <c r="AY659" s="17" t="s">
        <v>125</v>
      </c>
      <c r="BE659" s="234">
        <f>IF(N659="základní",J659,0)</f>
        <v>0</v>
      </c>
      <c r="BF659" s="234">
        <f>IF(N659="snížená",J659,0)</f>
        <v>0</v>
      </c>
      <c r="BG659" s="234">
        <f>IF(N659="zákl. přenesená",J659,0)</f>
        <v>0</v>
      </c>
      <c r="BH659" s="234">
        <f>IF(N659="sníž. přenesená",J659,0)</f>
        <v>0</v>
      </c>
      <c r="BI659" s="234">
        <f>IF(N659="nulová",J659,0)</f>
        <v>0</v>
      </c>
      <c r="BJ659" s="17" t="s">
        <v>134</v>
      </c>
      <c r="BK659" s="234">
        <f>ROUND(I659*H659,0)</f>
        <v>0</v>
      </c>
      <c r="BL659" s="17" t="s">
        <v>161</v>
      </c>
      <c r="BM659" s="233" t="s">
        <v>1141</v>
      </c>
    </row>
    <row r="660" s="1" customFormat="1" ht="24" customHeight="1">
      <c r="B660" s="38"/>
      <c r="C660" s="223" t="s">
        <v>1142</v>
      </c>
      <c r="D660" s="223" t="s">
        <v>128</v>
      </c>
      <c r="E660" s="224" t="s">
        <v>1143</v>
      </c>
      <c r="F660" s="225" t="s">
        <v>1144</v>
      </c>
      <c r="G660" s="226" t="s">
        <v>170</v>
      </c>
      <c r="H660" s="227">
        <v>117</v>
      </c>
      <c r="I660" s="228"/>
      <c r="J660" s="227">
        <f>ROUND(I660*H660,0)</f>
        <v>0</v>
      </c>
      <c r="K660" s="225" t="s">
        <v>1</v>
      </c>
      <c r="L660" s="43"/>
      <c r="M660" s="229" t="s">
        <v>1</v>
      </c>
      <c r="N660" s="230" t="s">
        <v>40</v>
      </c>
      <c r="O660" s="86"/>
      <c r="P660" s="231">
        <f>O660*H660</f>
        <v>0</v>
      </c>
      <c r="Q660" s="231">
        <v>0</v>
      </c>
      <c r="R660" s="231">
        <f>Q660*H660</f>
        <v>0</v>
      </c>
      <c r="S660" s="231">
        <v>0</v>
      </c>
      <c r="T660" s="232">
        <f>S660*H660</f>
        <v>0</v>
      </c>
      <c r="AR660" s="233" t="s">
        <v>161</v>
      </c>
      <c r="AT660" s="233" t="s">
        <v>128</v>
      </c>
      <c r="AU660" s="233" t="s">
        <v>134</v>
      </c>
      <c r="AY660" s="17" t="s">
        <v>125</v>
      </c>
      <c r="BE660" s="234">
        <f>IF(N660="základní",J660,0)</f>
        <v>0</v>
      </c>
      <c r="BF660" s="234">
        <f>IF(N660="snížená",J660,0)</f>
        <v>0</v>
      </c>
      <c r="BG660" s="234">
        <f>IF(N660="zákl. přenesená",J660,0)</f>
        <v>0</v>
      </c>
      <c r="BH660" s="234">
        <f>IF(N660="sníž. přenesená",J660,0)</f>
        <v>0</v>
      </c>
      <c r="BI660" s="234">
        <f>IF(N660="nulová",J660,0)</f>
        <v>0</v>
      </c>
      <c r="BJ660" s="17" t="s">
        <v>134</v>
      </c>
      <c r="BK660" s="234">
        <f>ROUND(I660*H660,0)</f>
        <v>0</v>
      </c>
      <c r="BL660" s="17" t="s">
        <v>161</v>
      </c>
      <c r="BM660" s="233" t="s">
        <v>1145</v>
      </c>
    </row>
    <row r="661" s="1" customFormat="1" ht="24" customHeight="1">
      <c r="B661" s="38"/>
      <c r="C661" s="223" t="s">
        <v>1146</v>
      </c>
      <c r="D661" s="223" t="s">
        <v>128</v>
      </c>
      <c r="E661" s="224" t="s">
        <v>1147</v>
      </c>
      <c r="F661" s="225" t="s">
        <v>1148</v>
      </c>
      <c r="G661" s="226" t="s">
        <v>170</v>
      </c>
      <c r="H661" s="227">
        <v>47</v>
      </c>
      <c r="I661" s="228"/>
      <c r="J661" s="227">
        <f>ROUND(I661*H661,0)</f>
        <v>0</v>
      </c>
      <c r="K661" s="225" t="s">
        <v>1</v>
      </c>
      <c r="L661" s="43"/>
      <c r="M661" s="229" t="s">
        <v>1</v>
      </c>
      <c r="N661" s="230" t="s">
        <v>40</v>
      </c>
      <c r="O661" s="86"/>
      <c r="P661" s="231">
        <f>O661*H661</f>
        <v>0</v>
      </c>
      <c r="Q661" s="231">
        <v>0</v>
      </c>
      <c r="R661" s="231">
        <f>Q661*H661</f>
        <v>0</v>
      </c>
      <c r="S661" s="231">
        <v>0</v>
      </c>
      <c r="T661" s="232">
        <f>S661*H661</f>
        <v>0</v>
      </c>
      <c r="AR661" s="233" t="s">
        <v>161</v>
      </c>
      <c r="AT661" s="233" t="s">
        <v>128</v>
      </c>
      <c r="AU661" s="233" t="s">
        <v>134</v>
      </c>
      <c r="AY661" s="17" t="s">
        <v>125</v>
      </c>
      <c r="BE661" s="234">
        <f>IF(N661="základní",J661,0)</f>
        <v>0</v>
      </c>
      <c r="BF661" s="234">
        <f>IF(N661="snížená",J661,0)</f>
        <v>0</v>
      </c>
      <c r="BG661" s="234">
        <f>IF(N661="zákl. přenesená",J661,0)</f>
        <v>0</v>
      </c>
      <c r="BH661" s="234">
        <f>IF(N661="sníž. přenesená",J661,0)</f>
        <v>0</v>
      </c>
      <c r="BI661" s="234">
        <f>IF(N661="nulová",J661,0)</f>
        <v>0</v>
      </c>
      <c r="BJ661" s="17" t="s">
        <v>134</v>
      </c>
      <c r="BK661" s="234">
        <f>ROUND(I661*H661,0)</f>
        <v>0</v>
      </c>
      <c r="BL661" s="17" t="s">
        <v>161</v>
      </c>
      <c r="BM661" s="233" t="s">
        <v>1149</v>
      </c>
    </row>
    <row r="662" s="1" customFormat="1" ht="24" customHeight="1">
      <c r="B662" s="38"/>
      <c r="C662" s="223" t="s">
        <v>1150</v>
      </c>
      <c r="D662" s="223" t="s">
        <v>128</v>
      </c>
      <c r="E662" s="224" t="s">
        <v>1151</v>
      </c>
      <c r="F662" s="225" t="s">
        <v>1152</v>
      </c>
      <c r="G662" s="226" t="s">
        <v>170</v>
      </c>
      <c r="H662" s="227">
        <v>135</v>
      </c>
      <c r="I662" s="228"/>
      <c r="J662" s="227">
        <f>ROUND(I662*H662,0)</f>
        <v>0</v>
      </c>
      <c r="K662" s="225" t="s">
        <v>1</v>
      </c>
      <c r="L662" s="43"/>
      <c r="M662" s="229" t="s">
        <v>1</v>
      </c>
      <c r="N662" s="230" t="s">
        <v>40</v>
      </c>
      <c r="O662" s="86"/>
      <c r="P662" s="231">
        <f>O662*H662</f>
        <v>0</v>
      </c>
      <c r="Q662" s="231">
        <v>0</v>
      </c>
      <c r="R662" s="231">
        <f>Q662*H662</f>
        <v>0</v>
      </c>
      <c r="S662" s="231">
        <v>0</v>
      </c>
      <c r="T662" s="232">
        <f>S662*H662</f>
        <v>0</v>
      </c>
      <c r="AR662" s="233" t="s">
        <v>161</v>
      </c>
      <c r="AT662" s="233" t="s">
        <v>128</v>
      </c>
      <c r="AU662" s="233" t="s">
        <v>134</v>
      </c>
      <c r="AY662" s="17" t="s">
        <v>125</v>
      </c>
      <c r="BE662" s="234">
        <f>IF(N662="základní",J662,0)</f>
        <v>0</v>
      </c>
      <c r="BF662" s="234">
        <f>IF(N662="snížená",J662,0)</f>
        <v>0</v>
      </c>
      <c r="BG662" s="234">
        <f>IF(N662="zákl. přenesená",J662,0)</f>
        <v>0</v>
      </c>
      <c r="BH662" s="234">
        <f>IF(N662="sníž. přenesená",J662,0)</f>
        <v>0</v>
      </c>
      <c r="BI662" s="234">
        <f>IF(N662="nulová",J662,0)</f>
        <v>0</v>
      </c>
      <c r="BJ662" s="17" t="s">
        <v>134</v>
      </c>
      <c r="BK662" s="234">
        <f>ROUND(I662*H662,0)</f>
        <v>0</v>
      </c>
      <c r="BL662" s="17" t="s">
        <v>161</v>
      </c>
      <c r="BM662" s="233" t="s">
        <v>1153</v>
      </c>
    </row>
    <row r="663" s="1" customFormat="1" ht="24" customHeight="1">
      <c r="B663" s="38"/>
      <c r="C663" s="223" t="s">
        <v>1154</v>
      </c>
      <c r="D663" s="223" t="s">
        <v>128</v>
      </c>
      <c r="E663" s="224" t="s">
        <v>1155</v>
      </c>
      <c r="F663" s="225" t="s">
        <v>1156</v>
      </c>
      <c r="G663" s="226" t="s">
        <v>170</v>
      </c>
      <c r="H663" s="227">
        <v>20</v>
      </c>
      <c r="I663" s="228"/>
      <c r="J663" s="227">
        <f>ROUND(I663*H663,0)</f>
        <v>0</v>
      </c>
      <c r="K663" s="225" t="s">
        <v>1</v>
      </c>
      <c r="L663" s="43"/>
      <c r="M663" s="229" t="s">
        <v>1</v>
      </c>
      <c r="N663" s="230" t="s">
        <v>40</v>
      </c>
      <c r="O663" s="86"/>
      <c r="P663" s="231">
        <f>O663*H663</f>
        <v>0</v>
      </c>
      <c r="Q663" s="231">
        <v>0</v>
      </c>
      <c r="R663" s="231">
        <f>Q663*H663</f>
        <v>0</v>
      </c>
      <c r="S663" s="231">
        <v>0</v>
      </c>
      <c r="T663" s="232">
        <f>S663*H663</f>
        <v>0</v>
      </c>
      <c r="AR663" s="233" t="s">
        <v>161</v>
      </c>
      <c r="AT663" s="233" t="s">
        <v>128</v>
      </c>
      <c r="AU663" s="233" t="s">
        <v>134</v>
      </c>
      <c r="AY663" s="17" t="s">
        <v>125</v>
      </c>
      <c r="BE663" s="234">
        <f>IF(N663="základní",J663,0)</f>
        <v>0</v>
      </c>
      <c r="BF663" s="234">
        <f>IF(N663="snížená",J663,0)</f>
        <v>0</v>
      </c>
      <c r="BG663" s="234">
        <f>IF(N663="zákl. přenesená",J663,0)</f>
        <v>0</v>
      </c>
      <c r="BH663" s="234">
        <f>IF(N663="sníž. přenesená",J663,0)</f>
        <v>0</v>
      </c>
      <c r="BI663" s="234">
        <f>IF(N663="nulová",J663,0)</f>
        <v>0</v>
      </c>
      <c r="BJ663" s="17" t="s">
        <v>134</v>
      </c>
      <c r="BK663" s="234">
        <f>ROUND(I663*H663,0)</f>
        <v>0</v>
      </c>
      <c r="BL663" s="17" t="s">
        <v>161</v>
      </c>
      <c r="BM663" s="233" t="s">
        <v>1157</v>
      </c>
    </row>
    <row r="664" s="1" customFormat="1" ht="16.5" customHeight="1">
      <c r="B664" s="38"/>
      <c r="C664" s="223" t="s">
        <v>1158</v>
      </c>
      <c r="D664" s="223" t="s">
        <v>128</v>
      </c>
      <c r="E664" s="224" t="s">
        <v>1159</v>
      </c>
      <c r="F664" s="225" t="s">
        <v>1160</v>
      </c>
      <c r="G664" s="226" t="s">
        <v>170</v>
      </c>
      <c r="H664" s="227">
        <v>9</v>
      </c>
      <c r="I664" s="228"/>
      <c r="J664" s="227">
        <f>ROUND(I664*H664,0)</f>
        <v>0</v>
      </c>
      <c r="K664" s="225" t="s">
        <v>1</v>
      </c>
      <c r="L664" s="43"/>
      <c r="M664" s="229" t="s">
        <v>1</v>
      </c>
      <c r="N664" s="230" t="s">
        <v>40</v>
      </c>
      <c r="O664" s="86"/>
      <c r="P664" s="231">
        <f>O664*H664</f>
        <v>0</v>
      </c>
      <c r="Q664" s="231">
        <v>0</v>
      </c>
      <c r="R664" s="231">
        <f>Q664*H664</f>
        <v>0</v>
      </c>
      <c r="S664" s="231">
        <v>0</v>
      </c>
      <c r="T664" s="232">
        <f>S664*H664</f>
        <v>0</v>
      </c>
      <c r="AR664" s="233" t="s">
        <v>161</v>
      </c>
      <c r="AT664" s="233" t="s">
        <v>128</v>
      </c>
      <c r="AU664" s="233" t="s">
        <v>134</v>
      </c>
      <c r="AY664" s="17" t="s">
        <v>125</v>
      </c>
      <c r="BE664" s="234">
        <f>IF(N664="základní",J664,0)</f>
        <v>0</v>
      </c>
      <c r="BF664" s="234">
        <f>IF(N664="snížená",J664,0)</f>
        <v>0</v>
      </c>
      <c r="BG664" s="234">
        <f>IF(N664="zákl. přenesená",J664,0)</f>
        <v>0</v>
      </c>
      <c r="BH664" s="234">
        <f>IF(N664="sníž. přenesená",J664,0)</f>
        <v>0</v>
      </c>
      <c r="BI664" s="234">
        <f>IF(N664="nulová",J664,0)</f>
        <v>0</v>
      </c>
      <c r="BJ664" s="17" t="s">
        <v>134</v>
      </c>
      <c r="BK664" s="234">
        <f>ROUND(I664*H664,0)</f>
        <v>0</v>
      </c>
      <c r="BL664" s="17" t="s">
        <v>161</v>
      </c>
      <c r="BM664" s="233" t="s">
        <v>1161</v>
      </c>
    </row>
    <row r="665" s="1" customFormat="1" ht="16.5" customHeight="1">
      <c r="B665" s="38"/>
      <c r="C665" s="223" t="s">
        <v>1162</v>
      </c>
      <c r="D665" s="223" t="s">
        <v>128</v>
      </c>
      <c r="E665" s="224" t="s">
        <v>1163</v>
      </c>
      <c r="F665" s="225" t="s">
        <v>1164</v>
      </c>
      <c r="G665" s="226" t="s">
        <v>170</v>
      </c>
      <c r="H665" s="227">
        <v>67</v>
      </c>
      <c r="I665" s="228"/>
      <c r="J665" s="227">
        <f>ROUND(I665*H665,0)</f>
        <v>0</v>
      </c>
      <c r="K665" s="225" t="s">
        <v>1</v>
      </c>
      <c r="L665" s="43"/>
      <c r="M665" s="229" t="s">
        <v>1</v>
      </c>
      <c r="N665" s="230" t="s">
        <v>40</v>
      </c>
      <c r="O665" s="86"/>
      <c r="P665" s="231">
        <f>O665*H665</f>
        <v>0</v>
      </c>
      <c r="Q665" s="231">
        <v>0</v>
      </c>
      <c r="R665" s="231">
        <f>Q665*H665</f>
        <v>0</v>
      </c>
      <c r="S665" s="231">
        <v>0</v>
      </c>
      <c r="T665" s="232">
        <f>S665*H665</f>
        <v>0</v>
      </c>
      <c r="AR665" s="233" t="s">
        <v>161</v>
      </c>
      <c r="AT665" s="233" t="s">
        <v>128</v>
      </c>
      <c r="AU665" s="233" t="s">
        <v>134</v>
      </c>
      <c r="AY665" s="17" t="s">
        <v>125</v>
      </c>
      <c r="BE665" s="234">
        <f>IF(N665="základní",J665,0)</f>
        <v>0</v>
      </c>
      <c r="BF665" s="234">
        <f>IF(N665="snížená",J665,0)</f>
        <v>0</v>
      </c>
      <c r="BG665" s="234">
        <f>IF(N665="zákl. přenesená",J665,0)</f>
        <v>0</v>
      </c>
      <c r="BH665" s="234">
        <f>IF(N665="sníž. přenesená",J665,0)</f>
        <v>0</v>
      </c>
      <c r="BI665" s="234">
        <f>IF(N665="nulová",J665,0)</f>
        <v>0</v>
      </c>
      <c r="BJ665" s="17" t="s">
        <v>134</v>
      </c>
      <c r="BK665" s="234">
        <f>ROUND(I665*H665,0)</f>
        <v>0</v>
      </c>
      <c r="BL665" s="17" t="s">
        <v>161</v>
      </c>
      <c r="BM665" s="233" t="s">
        <v>1165</v>
      </c>
    </row>
    <row r="666" s="1" customFormat="1" ht="16.5" customHeight="1">
      <c r="B666" s="38"/>
      <c r="C666" s="223" t="s">
        <v>1166</v>
      </c>
      <c r="D666" s="223" t="s">
        <v>128</v>
      </c>
      <c r="E666" s="224" t="s">
        <v>1167</v>
      </c>
      <c r="F666" s="225" t="s">
        <v>1168</v>
      </c>
      <c r="G666" s="226" t="s">
        <v>170</v>
      </c>
      <c r="H666" s="227">
        <v>5</v>
      </c>
      <c r="I666" s="228"/>
      <c r="J666" s="227">
        <f>ROUND(I666*H666,0)</f>
        <v>0</v>
      </c>
      <c r="K666" s="225" t="s">
        <v>1</v>
      </c>
      <c r="L666" s="43"/>
      <c r="M666" s="229" t="s">
        <v>1</v>
      </c>
      <c r="N666" s="230" t="s">
        <v>40</v>
      </c>
      <c r="O666" s="86"/>
      <c r="P666" s="231">
        <f>O666*H666</f>
        <v>0</v>
      </c>
      <c r="Q666" s="231">
        <v>0</v>
      </c>
      <c r="R666" s="231">
        <f>Q666*H666</f>
        <v>0</v>
      </c>
      <c r="S666" s="231">
        <v>0</v>
      </c>
      <c r="T666" s="232">
        <f>S666*H666</f>
        <v>0</v>
      </c>
      <c r="AR666" s="233" t="s">
        <v>161</v>
      </c>
      <c r="AT666" s="233" t="s">
        <v>128</v>
      </c>
      <c r="AU666" s="233" t="s">
        <v>134</v>
      </c>
      <c r="AY666" s="17" t="s">
        <v>125</v>
      </c>
      <c r="BE666" s="234">
        <f>IF(N666="základní",J666,0)</f>
        <v>0</v>
      </c>
      <c r="BF666" s="234">
        <f>IF(N666="snížená",J666,0)</f>
        <v>0</v>
      </c>
      <c r="BG666" s="234">
        <f>IF(N666="zákl. přenesená",J666,0)</f>
        <v>0</v>
      </c>
      <c r="BH666" s="234">
        <f>IF(N666="sníž. přenesená",J666,0)</f>
        <v>0</v>
      </c>
      <c r="BI666" s="234">
        <f>IF(N666="nulová",J666,0)</f>
        <v>0</v>
      </c>
      <c r="BJ666" s="17" t="s">
        <v>134</v>
      </c>
      <c r="BK666" s="234">
        <f>ROUND(I666*H666,0)</f>
        <v>0</v>
      </c>
      <c r="BL666" s="17" t="s">
        <v>161</v>
      </c>
      <c r="BM666" s="233" t="s">
        <v>1169</v>
      </c>
    </row>
    <row r="667" s="1" customFormat="1" ht="16.5" customHeight="1">
      <c r="B667" s="38"/>
      <c r="C667" s="223" t="s">
        <v>1170</v>
      </c>
      <c r="D667" s="223" t="s">
        <v>128</v>
      </c>
      <c r="E667" s="224" t="s">
        <v>1171</v>
      </c>
      <c r="F667" s="225" t="s">
        <v>1172</v>
      </c>
      <c r="G667" s="226" t="s">
        <v>170</v>
      </c>
      <c r="H667" s="227">
        <v>14</v>
      </c>
      <c r="I667" s="228"/>
      <c r="J667" s="227">
        <f>ROUND(I667*H667,0)</f>
        <v>0</v>
      </c>
      <c r="K667" s="225" t="s">
        <v>1</v>
      </c>
      <c r="L667" s="43"/>
      <c r="M667" s="229" t="s">
        <v>1</v>
      </c>
      <c r="N667" s="230" t="s">
        <v>40</v>
      </c>
      <c r="O667" s="86"/>
      <c r="P667" s="231">
        <f>O667*H667</f>
        <v>0</v>
      </c>
      <c r="Q667" s="231">
        <v>0</v>
      </c>
      <c r="R667" s="231">
        <f>Q667*H667</f>
        <v>0</v>
      </c>
      <c r="S667" s="231">
        <v>0</v>
      </c>
      <c r="T667" s="232">
        <f>S667*H667</f>
        <v>0</v>
      </c>
      <c r="AR667" s="233" t="s">
        <v>161</v>
      </c>
      <c r="AT667" s="233" t="s">
        <v>128</v>
      </c>
      <c r="AU667" s="233" t="s">
        <v>134</v>
      </c>
      <c r="AY667" s="17" t="s">
        <v>125</v>
      </c>
      <c r="BE667" s="234">
        <f>IF(N667="základní",J667,0)</f>
        <v>0</v>
      </c>
      <c r="BF667" s="234">
        <f>IF(N667="snížená",J667,0)</f>
        <v>0</v>
      </c>
      <c r="BG667" s="234">
        <f>IF(N667="zákl. přenesená",J667,0)</f>
        <v>0</v>
      </c>
      <c r="BH667" s="234">
        <f>IF(N667="sníž. přenesená",J667,0)</f>
        <v>0</v>
      </c>
      <c r="BI667" s="234">
        <f>IF(N667="nulová",J667,0)</f>
        <v>0</v>
      </c>
      <c r="BJ667" s="17" t="s">
        <v>134</v>
      </c>
      <c r="BK667" s="234">
        <f>ROUND(I667*H667,0)</f>
        <v>0</v>
      </c>
      <c r="BL667" s="17" t="s">
        <v>161</v>
      </c>
      <c r="BM667" s="233" t="s">
        <v>1173</v>
      </c>
    </row>
    <row r="668" s="1" customFormat="1" ht="16.5" customHeight="1">
      <c r="B668" s="38"/>
      <c r="C668" s="223" t="s">
        <v>1174</v>
      </c>
      <c r="D668" s="223" t="s">
        <v>128</v>
      </c>
      <c r="E668" s="224" t="s">
        <v>1175</v>
      </c>
      <c r="F668" s="225" t="s">
        <v>1176</v>
      </c>
      <c r="G668" s="226" t="s">
        <v>968</v>
      </c>
      <c r="H668" s="227">
        <v>1</v>
      </c>
      <c r="I668" s="228"/>
      <c r="J668" s="227">
        <f>ROUND(I668*H668,0)</f>
        <v>0</v>
      </c>
      <c r="K668" s="225" t="s">
        <v>1</v>
      </c>
      <c r="L668" s="43"/>
      <c r="M668" s="229" t="s">
        <v>1</v>
      </c>
      <c r="N668" s="230" t="s">
        <v>40</v>
      </c>
      <c r="O668" s="86"/>
      <c r="P668" s="231">
        <f>O668*H668</f>
        <v>0</v>
      </c>
      <c r="Q668" s="231">
        <v>0</v>
      </c>
      <c r="R668" s="231">
        <f>Q668*H668</f>
        <v>0</v>
      </c>
      <c r="S668" s="231">
        <v>0</v>
      </c>
      <c r="T668" s="232">
        <f>S668*H668</f>
        <v>0</v>
      </c>
      <c r="AR668" s="233" t="s">
        <v>161</v>
      </c>
      <c r="AT668" s="233" t="s">
        <v>128</v>
      </c>
      <c r="AU668" s="233" t="s">
        <v>134</v>
      </c>
      <c r="AY668" s="17" t="s">
        <v>125</v>
      </c>
      <c r="BE668" s="234">
        <f>IF(N668="základní",J668,0)</f>
        <v>0</v>
      </c>
      <c r="BF668" s="234">
        <f>IF(N668="snížená",J668,0)</f>
        <v>0</v>
      </c>
      <c r="BG668" s="234">
        <f>IF(N668="zákl. přenesená",J668,0)</f>
        <v>0</v>
      </c>
      <c r="BH668" s="234">
        <f>IF(N668="sníž. přenesená",J668,0)</f>
        <v>0</v>
      </c>
      <c r="BI668" s="234">
        <f>IF(N668="nulová",J668,0)</f>
        <v>0</v>
      </c>
      <c r="BJ668" s="17" t="s">
        <v>134</v>
      </c>
      <c r="BK668" s="234">
        <f>ROUND(I668*H668,0)</f>
        <v>0</v>
      </c>
      <c r="BL668" s="17" t="s">
        <v>161</v>
      </c>
      <c r="BM668" s="233" t="s">
        <v>1177</v>
      </c>
    </row>
    <row r="669" s="1" customFormat="1" ht="24" customHeight="1">
      <c r="B669" s="38"/>
      <c r="C669" s="223" t="s">
        <v>1178</v>
      </c>
      <c r="D669" s="223" t="s">
        <v>128</v>
      </c>
      <c r="E669" s="224" t="s">
        <v>1179</v>
      </c>
      <c r="F669" s="225" t="s">
        <v>1180</v>
      </c>
      <c r="G669" s="226" t="s">
        <v>968</v>
      </c>
      <c r="H669" s="227">
        <v>1</v>
      </c>
      <c r="I669" s="228"/>
      <c r="J669" s="227">
        <f>ROUND(I669*H669,0)</f>
        <v>0</v>
      </c>
      <c r="K669" s="225" t="s">
        <v>1</v>
      </c>
      <c r="L669" s="43"/>
      <c r="M669" s="229" t="s">
        <v>1</v>
      </c>
      <c r="N669" s="230" t="s">
        <v>40</v>
      </c>
      <c r="O669" s="86"/>
      <c r="P669" s="231">
        <f>O669*H669</f>
        <v>0</v>
      </c>
      <c r="Q669" s="231">
        <v>0</v>
      </c>
      <c r="R669" s="231">
        <f>Q669*H669</f>
        <v>0</v>
      </c>
      <c r="S669" s="231">
        <v>0</v>
      </c>
      <c r="T669" s="232">
        <f>S669*H669</f>
        <v>0</v>
      </c>
      <c r="AR669" s="233" t="s">
        <v>161</v>
      </c>
      <c r="AT669" s="233" t="s">
        <v>128</v>
      </c>
      <c r="AU669" s="233" t="s">
        <v>134</v>
      </c>
      <c r="AY669" s="17" t="s">
        <v>125</v>
      </c>
      <c r="BE669" s="234">
        <f>IF(N669="základní",J669,0)</f>
        <v>0</v>
      </c>
      <c r="BF669" s="234">
        <f>IF(N669="snížená",J669,0)</f>
        <v>0</v>
      </c>
      <c r="BG669" s="234">
        <f>IF(N669="zákl. přenesená",J669,0)</f>
        <v>0</v>
      </c>
      <c r="BH669" s="234">
        <f>IF(N669="sníž. přenesená",J669,0)</f>
        <v>0</v>
      </c>
      <c r="BI669" s="234">
        <f>IF(N669="nulová",J669,0)</f>
        <v>0</v>
      </c>
      <c r="BJ669" s="17" t="s">
        <v>134</v>
      </c>
      <c r="BK669" s="234">
        <f>ROUND(I669*H669,0)</f>
        <v>0</v>
      </c>
      <c r="BL669" s="17" t="s">
        <v>161</v>
      </c>
      <c r="BM669" s="233" t="s">
        <v>1181</v>
      </c>
    </row>
    <row r="670" s="1" customFormat="1" ht="16.5" customHeight="1">
      <c r="B670" s="38"/>
      <c r="C670" s="223" t="s">
        <v>1182</v>
      </c>
      <c r="D670" s="223" t="s">
        <v>128</v>
      </c>
      <c r="E670" s="224" t="s">
        <v>1183</v>
      </c>
      <c r="F670" s="225" t="s">
        <v>1012</v>
      </c>
      <c r="G670" s="226" t="s">
        <v>968</v>
      </c>
      <c r="H670" s="227">
        <v>1</v>
      </c>
      <c r="I670" s="228"/>
      <c r="J670" s="227">
        <f>ROUND(I670*H670,0)</f>
        <v>0</v>
      </c>
      <c r="K670" s="225" t="s">
        <v>1</v>
      </c>
      <c r="L670" s="43"/>
      <c r="M670" s="229" t="s">
        <v>1</v>
      </c>
      <c r="N670" s="230" t="s">
        <v>40</v>
      </c>
      <c r="O670" s="86"/>
      <c r="P670" s="231">
        <f>O670*H670</f>
        <v>0</v>
      </c>
      <c r="Q670" s="231">
        <v>0</v>
      </c>
      <c r="R670" s="231">
        <f>Q670*H670</f>
        <v>0</v>
      </c>
      <c r="S670" s="231">
        <v>0</v>
      </c>
      <c r="T670" s="232">
        <f>S670*H670</f>
        <v>0</v>
      </c>
      <c r="AR670" s="233" t="s">
        <v>161</v>
      </c>
      <c r="AT670" s="233" t="s">
        <v>128</v>
      </c>
      <c r="AU670" s="233" t="s">
        <v>134</v>
      </c>
      <c r="AY670" s="17" t="s">
        <v>125</v>
      </c>
      <c r="BE670" s="234">
        <f>IF(N670="základní",J670,0)</f>
        <v>0</v>
      </c>
      <c r="BF670" s="234">
        <f>IF(N670="snížená",J670,0)</f>
        <v>0</v>
      </c>
      <c r="BG670" s="234">
        <f>IF(N670="zákl. přenesená",J670,0)</f>
        <v>0</v>
      </c>
      <c r="BH670" s="234">
        <f>IF(N670="sníž. přenesená",J670,0)</f>
        <v>0</v>
      </c>
      <c r="BI670" s="234">
        <f>IF(N670="nulová",J670,0)</f>
        <v>0</v>
      </c>
      <c r="BJ670" s="17" t="s">
        <v>134</v>
      </c>
      <c r="BK670" s="234">
        <f>ROUND(I670*H670,0)</f>
        <v>0</v>
      </c>
      <c r="BL670" s="17" t="s">
        <v>161</v>
      </c>
      <c r="BM670" s="233" t="s">
        <v>1184</v>
      </c>
    </row>
    <row r="671" s="1" customFormat="1" ht="24" customHeight="1">
      <c r="B671" s="38"/>
      <c r="C671" s="223" t="s">
        <v>1185</v>
      </c>
      <c r="D671" s="223" t="s">
        <v>128</v>
      </c>
      <c r="E671" s="224" t="s">
        <v>1186</v>
      </c>
      <c r="F671" s="225" t="s">
        <v>1187</v>
      </c>
      <c r="G671" s="226" t="s">
        <v>238</v>
      </c>
      <c r="H671" s="227">
        <v>2</v>
      </c>
      <c r="I671" s="228"/>
      <c r="J671" s="227">
        <f>ROUND(I671*H671,0)</f>
        <v>0</v>
      </c>
      <c r="K671" s="225" t="s">
        <v>1</v>
      </c>
      <c r="L671" s="43"/>
      <c r="M671" s="229" t="s">
        <v>1</v>
      </c>
      <c r="N671" s="230" t="s">
        <v>40</v>
      </c>
      <c r="O671" s="86"/>
      <c r="P671" s="231">
        <f>O671*H671</f>
        <v>0</v>
      </c>
      <c r="Q671" s="231">
        <v>0.0021150000000000001</v>
      </c>
      <c r="R671" s="231">
        <f>Q671*H671</f>
        <v>0.0042300000000000003</v>
      </c>
      <c r="S671" s="231">
        <v>0</v>
      </c>
      <c r="T671" s="232">
        <f>S671*H671</f>
        <v>0</v>
      </c>
      <c r="AR671" s="233" t="s">
        <v>161</v>
      </c>
      <c r="AT671" s="233" t="s">
        <v>128</v>
      </c>
      <c r="AU671" s="233" t="s">
        <v>134</v>
      </c>
      <c r="AY671" s="17" t="s">
        <v>125</v>
      </c>
      <c r="BE671" s="234">
        <f>IF(N671="základní",J671,0)</f>
        <v>0</v>
      </c>
      <c r="BF671" s="234">
        <f>IF(N671="snížená",J671,0)</f>
        <v>0</v>
      </c>
      <c r="BG671" s="234">
        <f>IF(N671="zákl. přenesená",J671,0)</f>
        <v>0</v>
      </c>
      <c r="BH671" s="234">
        <f>IF(N671="sníž. přenesená",J671,0)</f>
        <v>0</v>
      </c>
      <c r="BI671" s="234">
        <f>IF(N671="nulová",J671,0)</f>
        <v>0</v>
      </c>
      <c r="BJ671" s="17" t="s">
        <v>134</v>
      </c>
      <c r="BK671" s="234">
        <f>ROUND(I671*H671,0)</f>
        <v>0</v>
      </c>
      <c r="BL671" s="17" t="s">
        <v>161</v>
      </c>
      <c r="BM671" s="233" t="s">
        <v>1188</v>
      </c>
    </row>
    <row r="672" s="1" customFormat="1" ht="16.5" customHeight="1">
      <c r="B672" s="38"/>
      <c r="C672" s="223" t="s">
        <v>1189</v>
      </c>
      <c r="D672" s="223" t="s">
        <v>128</v>
      </c>
      <c r="E672" s="224" t="s">
        <v>1190</v>
      </c>
      <c r="F672" s="225" t="s">
        <v>1191</v>
      </c>
      <c r="G672" s="226" t="s">
        <v>238</v>
      </c>
      <c r="H672" s="227">
        <v>18</v>
      </c>
      <c r="I672" s="228"/>
      <c r="J672" s="227">
        <f>ROUND(I672*H672,0)</f>
        <v>0</v>
      </c>
      <c r="K672" s="225" t="s">
        <v>1</v>
      </c>
      <c r="L672" s="43"/>
      <c r="M672" s="229" t="s">
        <v>1</v>
      </c>
      <c r="N672" s="230" t="s">
        <v>40</v>
      </c>
      <c r="O672" s="86"/>
      <c r="P672" s="231">
        <f>O672*H672</f>
        <v>0</v>
      </c>
      <c r="Q672" s="231">
        <v>0.00025403699999999998</v>
      </c>
      <c r="R672" s="231">
        <f>Q672*H672</f>
        <v>0.0045726659999999995</v>
      </c>
      <c r="S672" s="231">
        <v>0</v>
      </c>
      <c r="T672" s="232">
        <f>S672*H672</f>
        <v>0</v>
      </c>
      <c r="AR672" s="233" t="s">
        <v>161</v>
      </c>
      <c r="AT672" s="233" t="s">
        <v>128</v>
      </c>
      <c r="AU672" s="233" t="s">
        <v>134</v>
      </c>
      <c r="AY672" s="17" t="s">
        <v>125</v>
      </c>
      <c r="BE672" s="234">
        <f>IF(N672="základní",J672,0)</f>
        <v>0</v>
      </c>
      <c r="BF672" s="234">
        <f>IF(N672="snížená",J672,0)</f>
        <v>0</v>
      </c>
      <c r="BG672" s="234">
        <f>IF(N672="zákl. přenesená",J672,0)</f>
        <v>0</v>
      </c>
      <c r="BH672" s="234">
        <f>IF(N672="sníž. přenesená",J672,0)</f>
        <v>0</v>
      </c>
      <c r="BI672" s="234">
        <f>IF(N672="nulová",J672,0)</f>
        <v>0</v>
      </c>
      <c r="BJ672" s="17" t="s">
        <v>134</v>
      </c>
      <c r="BK672" s="234">
        <f>ROUND(I672*H672,0)</f>
        <v>0</v>
      </c>
      <c r="BL672" s="17" t="s">
        <v>161</v>
      </c>
      <c r="BM672" s="233" t="s">
        <v>1192</v>
      </c>
    </row>
    <row r="673" s="1" customFormat="1" ht="16.5" customHeight="1">
      <c r="B673" s="38"/>
      <c r="C673" s="223" t="s">
        <v>1193</v>
      </c>
      <c r="D673" s="223" t="s">
        <v>128</v>
      </c>
      <c r="E673" s="224" t="s">
        <v>1194</v>
      </c>
      <c r="F673" s="225" t="s">
        <v>1195</v>
      </c>
      <c r="G673" s="226" t="s">
        <v>238</v>
      </c>
      <c r="H673" s="227">
        <v>18</v>
      </c>
      <c r="I673" s="228"/>
      <c r="J673" s="227">
        <f>ROUND(I673*H673,0)</f>
        <v>0</v>
      </c>
      <c r="K673" s="225" t="s">
        <v>1</v>
      </c>
      <c r="L673" s="43"/>
      <c r="M673" s="229" t="s">
        <v>1</v>
      </c>
      <c r="N673" s="230" t="s">
        <v>40</v>
      </c>
      <c r="O673" s="86"/>
      <c r="P673" s="231">
        <f>O673*H673</f>
        <v>0</v>
      </c>
      <c r="Q673" s="231">
        <v>0.00021004850000000001</v>
      </c>
      <c r="R673" s="231">
        <f>Q673*H673</f>
        <v>0.0037808730000000001</v>
      </c>
      <c r="S673" s="231">
        <v>0</v>
      </c>
      <c r="T673" s="232">
        <f>S673*H673</f>
        <v>0</v>
      </c>
      <c r="AR673" s="233" t="s">
        <v>161</v>
      </c>
      <c r="AT673" s="233" t="s">
        <v>128</v>
      </c>
      <c r="AU673" s="233" t="s">
        <v>134</v>
      </c>
      <c r="AY673" s="17" t="s">
        <v>125</v>
      </c>
      <c r="BE673" s="234">
        <f>IF(N673="základní",J673,0)</f>
        <v>0</v>
      </c>
      <c r="BF673" s="234">
        <f>IF(N673="snížená",J673,0)</f>
        <v>0</v>
      </c>
      <c r="BG673" s="234">
        <f>IF(N673="zákl. přenesená",J673,0)</f>
        <v>0</v>
      </c>
      <c r="BH673" s="234">
        <f>IF(N673="sníž. přenesená",J673,0)</f>
        <v>0</v>
      </c>
      <c r="BI673" s="234">
        <f>IF(N673="nulová",J673,0)</f>
        <v>0</v>
      </c>
      <c r="BJ673" s="17" t="s">
        <v>134</v>
      </c>
      <c r="BK673" s="234">
        <f>ROUND(I673*H673,0)</f>
        <v>0</v>
      </c>
      <c r="BL673" s="17" t="s">
        <v>161</v>
      </c>
      <c r="BM673" s="233" t="s">
        <v>1196</v>
      </c>
    </row>
    <row r="674" s="1" customFormat="1" ht="16.5" customHeight="1">
      <c r="B674" s="38"/>
      <c r="C674" s="223" t="s">
        <v>1197</v>
      </c>
      <c r="D674" s="223" t="s">
        <v>128</v>
      </c>
      <c r="E674" s="224" t="s">
        <v>1198</v>
      </c>
      <c r="F674" s="225" t="s">
        <v>1199</v>
      </c>
      <c r="G674" s="226" t="s">
        <v>238</v>
      </c>
      <c r="H674" s="227">
        <v>16</v>
      </c>
      <c r="I674" s="228"/>
      <c r="J674" s="227">
        <f>ROUND(I674*H674,0)</f>
        <v>0</v>
      </c>
      <c r="K674" s="225" t="s">
        <v>1</v>
      </c>
      <c r="L674" s="43"/>
      <c r="M674" s="229" t="s">
        <v>1</v>
      </c>
      <c r="N674" s="230" t="s">
        <v>40</v>
      </c>
      <c r="O674" s="86"/>
      <c r="P674" s="231">
        <f>O674*H674</f>
        <v>0</v>
      </c>
      <c r="Q674" s="231">
        <v>0.00034004849999999997</v>
      </c>
      <c r="R674" s="231">
        <f>Q674*H674</f>
        <v>0.0054407759999999996</v>
      </c>
      <c r="S674" s="231">
        <v>0</v>
      </c>
      <c r="T674" s="232">
        <f>S674*H674</f>
        <v>0</v>
      </c>
      <c r="AR674" s="233" t="s">
        <v>161</v>
      </c>
      <c r="AT674" s="233" t="s">
        <v>128</v>
      </c>
      <c r="AU674" s="233" t="s">
        <v>134</v>
      </c>
      <c r="AY674" s="17" t="s">
        <v>125</v>
      </c>
      <c r="BE674" s="234">
        <f>IF(N674="základní",J674,0)</f>
        <v>0</v>
      </c>
      <c r="BF674" s="234">
        <f>IF(N674="snížená",J674,0)</f>
        <v>0</v>
      </c>
      <c r="BG674" s="234">
        <f>IF(N674="zákl. přenesená",J674,0)</f>
        <v>0</v>
      </c>
      <c r="BH674" s="234">
        <f>IF(N674="sníž. přenesená",J674,0)</f>
        <v>0</v>
      </c>
      <c r="BI674" s="234">
        <f>IF(N674="nulová",J674,0)</f>
        <v>0</v>
      </c>
      <c r="BJ674" s="17" t="s">
        <v>134</v>
      </c>
      <c r="BK674" s="234">
        <f>ROUND(I674*H674,0)</f>
        <v>0</v>
      </c>
      <c r="BL674" s="17" t="s">
        <v>161</v>
      </c>
      <c r="BM674" s="233" t="s">
        <v>1200</v>
      </c>
    </row>
    <row r="675" s="1" customFormat="1" ht="16.5" customHeight="1">
      <c r="B675" s="38"/>
      <c r="C675" s="223" t="s">
        <v>1201</v>
      </c>
      <c r="D675" s="223" t="s">
        <v>128</v>
      </c>
      <c r="E675" s="224" t="s">
        <v>1202</v>
      </c>
      <c r="F675" s="225" t="s">
        <v>1203</v>
      </c>
      <c r="G675" s="226" t="s">
        <v>238</v>
      </c>
      <c r="H675" s="227">
        <v>1</v>
      </c>
      <c r="I675" s="228"/>
      <c r="J675" s="227">
        <f>ROUND(I675*H675,0)</f>
        <v>0</v>
      </c>
      <c r="K675" s="225" t="s">
        <v>1</v>
      </c>
      <c r="L675" s="43"/>
      <c r="M675" s="229" t="s">
        <v>1</v>
      </c>
      <c r="N675" s="230" t="s">
        <v>40</v>
      </c>
      <c r="O675" s="86"/>
      <c r="P675" s="231">
        <f>O675*H675</f>
        <v>0</v>
      </c>
      <c r="Q675" s="231">
        <v>0.00050004849999999996</v>
      </c>
      <c r="R675" s="231">
        <f>Q675*H675</f>
        <v>0.00050004849999999996</v>
      </c>
      <c r="S675" s="231">
        <v>0</v>
      </c>
      <c r="T675" s="232">
        <f>S675*H675</f>
        <v>0</v>
      </c>
      <c r="AR675" s="233" t="s">
        <v>161</v>
      </c>
      <c r="AT675" s="233" t="s">
        <v>128</v>
      </c>
      <c r="AU675" s="233" t="s">
        <v>134</v>
      </c>
      <c r="AY675" s="17" t="s">
        <v>125</v>
      </c>
      <c r="BE675" s="234">
        <f>IF(N675="základní",J675,0)</f>
        <v>0</v>
      </c>
      <c r="BF675" s="234">
        <f>IF(N675="snížená",J675,0)</f>
        <v>0</v>
      </c>
      <c r="BG675" s="234">
        <f>IF(N675="zákl. přenesená",J675,0)</f>
        <v>0</v>
      </c>
      <c r="BH675" s="234">
        <f>IF(N675="sníž. přenesená",J675,0)</f>
        <v>0</v>
      </c>
      <c r="BI675" s="234">
        <f>IF(N675="nulová",J675,0)</f>
        <v>0</v>
      </c>
      <c r="BJ675" s="17" t="s">
        <v>134</v>
      </c>
      <c r="BK675" s="234">
        <f>ROUND(I675*H675,0)</f>
        <v>0</v>
      </c>
      <c r="BL675" s="17" t="s">
        <v>161</v>
      </c>
      <c r="BM675" s="233" t="s">
        <v>1204</v>
      </c>
    </row>
    <row r="676" s="1" customFormat="1" ht="24" customHeight="1">
      <c r="B676" s="38"/>
      <c r="C676" s="223" t="s">
        <v>1205</v>
      </c>
      <c r="D676" s="223" t="s">
        <v>128</v>
      </c>
      <c r="E676" s="224" t="s">
        <v>1206</v>
      </c>
      <c r="F676" s="225" t="s">
        <v>1207</v>
      </c>
      <c r="G676" s="226" t="s">
        <v>238</v>
      </c>
      <c r="H676" s="227">
        <v>2</v>
      </c>
      <c r="I676" s="228"/>
      <c r="J676" s="227">
        <f>ROUND(I676*H676,0)</f>
        <v>0</v>
      </c>
      <c r="K676" s="225" t="s">
        <v>1</v>
      </c>
      <c r="L676" s="43"/>
      <c r="M676" s="229" t="s">
        <v>1</v>
      </c>
      <c r="N676" s="230" t="s">
        <v>40</v>
      </c>
      <c r="O676" s="86"/>
      <c r="P676" s="231">
        <f>O676*H676</f>
        <v>0</v>
      </c>
      <c r="Q676" s="231">
        <v>0.00070004850000000005</v>
      </c>
      <c r="R676" s="231">
        <f>Q676*H676</f>
        <v>0.0014000970000000001</v>
      </c>
      <c r="S676" s="231">
        <v>0</v>
      </c>
      <c r="T676" s="232">
        <f>S676*H676</f>
        <v>0</v>
      </c>
      <c r="AR676" s="233" t="s">
        <v>161</v>
      </c>
      <c r="AT676" s="233" t="s">
        <v>128</v>
      </c>
      <c r="AU676" s="233" t="s">
        <v>134</v>
      </c>
      <c r="AY676" s="17" t="s">
        <v>125</v>
      </c>
      <c r="BE676" s="234">
        <f>IF(N676="základní",J676,0)</f>
        <v>0</v>
      </c>
      <c r="BF676" s="234">
        <f>IF(N676="snížená",J676,0)</f>
        <v>0</v>
      </c>
      <c r="BG676" s="234">
        <f>IF(N676="zákl. přenesená",J676,0)</f>
        <v>0</v>
      </c>
      <c r="BH676" s="234">
        <f>IF(N676="sníž. přenesená",J676,0)</f>
        <v>0</v>
      </c>
      <c r="BI676" s="234">
        <f>IF(N676="nulová",J676,0)</f>
        <v>0</v>
      </c>
      <c r="BJ676" s="17" t="s">
        <v>134</v>
      </c>
      <c r="BK676" s="234">
        <f>ROUND(I676*H676,0)</f>
        <v>0</v>
      </c>
      <c r="BL676" s="17" t="s">
        <v>161</v>
      </c>
      <c r="BM676" s="233" t="s">
        <v>1208</v>
      </c>
    </row>
    <row r="677" s="1" customFormat="1" ht="24" customHeight="1">
      <c r="B677" s="38"/>
      <c r="C677" s="223" t="s">
        <v>1209</v>
      </c>
      <c r="D677" s="223" t="s">
        <v>128</v>
      </c>
      <c r="E677" s="224" t="s">
        <v>1210</v>
      </c>
      <c r="F677" s="225" t="s">
        <v>1211</v>
      </c>
      <c r="G677" s="226" t="s">
        <v>1033</v>
      </c>
      <c r="H677" s="228"/>
      <c r="I677" s="228"/>
      <c r="J677" s="227">
        <f>ROUND(I677*H677,0)</f>
        <v>0</v>
      </c>
      <c r="K677" s="225" t="s">
        <v>1</v>
      </c>
      <c r="L677" s="43"/>
      <c r="M677" s="229" t="s">
        <v>1</v>
      </c>
      <c r="N677" s="230" t="s">
        <v>40</v>
      </c>
      <c r="O677" s="86"/>
      <c r="P677" s="231">
        <f>O677*H677</f>
        <v>0</v>
      </c>
      <c r="Q677" s="231">
        <v>0</v>
      </c>
      <c r="R677" s="231">
        <f>Q677*H677</f>
        <v>0</v>
      </c>
      <c r="S677" s="231">
        <v>0</v>
      </c>
      <c r="T677" s="232">
        <f>S677*H677</f>
        <v>0</v>
      </c>
      <c r="AR677" s="233" t="s">
        <v>161</v>
      </c>
      <c r="AT677" s="233" t="s">
        <v>128</v>
      </c>
      <c r="AU677" s="233" t="s">
        <v>134</v>
      </c>
      <c r="AY677" s="17" t="s">
        <v>125</v>
      </c>
      <c r="BE677" s="234">
        <f>IF(N677="základní",J677,0)</f>
        <v>0</v>
      </c>
      <c r="BF677" s="234">
        <f>IF(N677="snížená",J677,0)</f>
        <v>0</v>
      </c>
      <c r="BG677" s="234">
        <f>IF(N677="zákl. přenesená",J677,0)</f>
        <v>0</v>
      </c>
      <c r="BH677" s="234">
        <f>IF(N677="sníž. přenesená",J677,0)</f>
        <v>0</v>
      </c>
      <c r="BI677" s="234">
        <f>IF(N677="nulová",J677,0)</f>
        <v>0</v>
      </c>
      <c r="BJ677" s="17" t="s">
        <v>134</v>
      </c>
      <c r="BK677" s="234">
        <f>ROUND(I677*H677,0)</f>
        <v>0</v>
      </c>
      <c r="BL677" s="17" t="s">
        <v>161</v>
      </c>
      <c r="BM677" s="233" t="s">
        <v>1212</v>
      </c>
    </row>
    <row r="678" s="11" customFormat="1" ht="22.8" customHeight="1">
      <c r="B678" s="207"/>
      <c r="C678" s="208"/>
      <c r="D678" s="209" t="s">
        <v>73</v>
      </c>
      <c r="E678" s="221" t="s">
        <v>1213</v>
      </c>
      <c r="F678" s="221" t="s">
        <v>1214</v>
      </c>
      <c r="G678" s="208"/>
      <c r="H678" s="208"/>
      <c r="I678" s="211"/>
      <c r="J678" s="222">
        <f>BK678</f>
        <v>0</v>
      </c>
      <c r="K678" s="208"/>
      <c r="L678" s="213"/>
      <c r="M678" s="214"/>
      <c r="N678" s="215"/>
      <c r="O678" s="215"/>
      <c r="P678" s="216">
        <f>SUM(P679:P703)</f>
        <v>0</v>
      </c>
      <c r="Q678" s="215"/>
      <c r="R678" s="216">
        <f>SUM(R679:R703)</f>
        <v>0.12171472830000002</v>
      </c>
      <c r="S678" s="215"/>
      <c r="T678" s="217">
        <f>SUM(T679:T703)</f>
        <v>0</v>
      </c>
      <c r="AR678" s="218" t="s">
        <v>134</v>
      </c>
      <c r="AT678" s="219" t="s">
        <v>73</v>
      </c>
      <c r="AU678" s="219" t="s">
        <v>8</v>
      </c>
      <c r="AY678" s="218" t="s">
        <v>125</v>
      </c>
      <c r="BK678" s="220">
        <f>SUM(BK679:BK703)</f>
        <v>0</v>
      </c>
    </row>
    <row r="679" s="1" customFormat="1" ht="24" customHeight="1">
      <c r="B679" s="38"/>
      <c r="C679" s="223" t="s">
        <v>1215</v>
      </c>
      <c r="D679" s="223" t="s">
        <v>128</v>
      </c>
      <c r="E679" s="224" t="s">
        <v>1216</v>
      </c>
      <c r="F679" s="225" t="s">
        <v>1217</v>
      </c>
      <c r="G679" s="226" t="s">
        <v>211</v>
      </c>
      <c r="H679" s="227">
        <v>2</v>
      </c>
      <c r="I679" s="228"/>
      <c r="J679" s="227">
        <f>ROUND(I679*H679,0)</f>
        <v>0</v>
      </c>
      <c r="K679" s="225" t="s">
        <v>1</v>
      </c>
      <c r="L679" s="43"/>
      <c r="M679" s="229" t="s">
        <v>1</v>
      </c>
      <c r="N679" s="230" t="s">
        <v>40</v>
      </c>
      <c r="O679" s="86"/>
      <c r="P679" s="231">
        <f>O679*H679</f>
        <v>0</v>
      </c>
      <c r="Q679" s="231">
        <v>0.0026976399999999998</v>
      </c>
      <c r="R679" s="231">
        <f>Q679*H679</f>
        <v>0.0053952799999999997</v>
      </c>
      <c r="S679" s="231">
        <v>0</v>
      </c>
      <c r="T679" s="232">
        <f>S679*H679</f>
        <v>0</v>
      </c>
      <c r="AR679" s="233" t="s">
        <v>161</v>
      </c>
      <c r="AT679" s="233" t="s">
        <v>128</v>
      </c>
      <c r="AU679" s="233" t="s">
        <v>134</v>
      </c>
      <c r="AY679" s="17" t="s">
        <v>125</v>
      </c>
      <c r="BE679" s="234">
        <f>IF(N679="základní",J679,0)</f>
        <v>0</v>
      </c>
      <c r="BF679" s="234">
        <f>IF(N679="snížená",J679,0)</f>
        <v>0</v>
      </c>
      <c r="BG679" s="234">
        <f>IF(N679="zákl. přenesená",J679,0)</f>
        <v>0</v>
      </c>
      <c r="BH679" s="234">
        <f>IF(N679="sníž. přenesená",J679,0)</f>
        <v>0</v>
      </c>
      <c r="BI679" s="234">
        <f>IF(N679="nulová",J679,0)</f>
        <v>0</v>
      </c>
      <c r="BJ679" s="17" t="s">
        <v>134</v>
      </c>
      <c r="BK679" s="234">
        <f>ROUND(I679*H679,0)</f>
        <v>0</v>
      </c>
      <c r="BL679" s="17" t="s">
        <v>161</v>
      </c>
      <c r="BM679" s="233" t="s">
        <v>1218</v>
      </c>
    </row>
    <row r="680" s="1" customFormat="1" ht="24" customHeight="1">
      <c r="B680" s="38"/>
      <c r="C680" s="223" t="s">
        <v>1219</v>
      </c>
      <c r="D680" s="223" t="s">
        <v>128</v>
      </c>
      <c r="E680" s="224" t="s">
        <v>1220</v>
      </c>
      <c r="F680" s="225" t="s">
        <v>1221</v>
      </c>
      <c r="G680" s="226" t="s">
        <v>211</v>
      </c>
      <c r="H680" s="227">
        <v>23</v>
      </c>
      <c r="I680" s="228"/>
      <c r="J680" s="227">
        <f>ROUND(I680*H680,0)</f>
        <v>0</v>
      </c>
      <c r="K680" s="225" t="s">
        <v>1</v>
      </c>
      <c r="L680" s="43"/>
      <c r="M680" s="229" t="s">
        <v>1</v>
      </c>
      <c r="N680" s="230" t="s">
        <v>40</v>
      </c>
      <c r="O680" s="86"/>
      <c r="P680" s="231">
        <f>O680*H680</f>
        <v>0</v>
      </c>
      <c r="Q680" s="231">
        <v>0.0034790400000000001</v>
      </c>
      <c r="R680" s="231">
        <f>Q680*H680</f>
        <v>0.080017920000000006</v>
      </c>
      <c r="S680" s="231">
        <v>0</v>
      </c>
      <c r="T680" s="232">
        <f>S680*H680</f>
        <v>0</v>
      </c>
      <c r="AR680" s="233" t="s">
        <v>161</v>
      </c>
      <c r="AT680" s="233" t="s">
        <v>128</v>
      </c>
      <c r="AU680" s="233" t="s">
        <v>134</v>
      </c>
      <c r="AY680" s="17" t="s">
        <v>125</v>
      </c>
      <c r="BE680" s="234">
        <f>IF(N680="základní",J680,0)</f>
        <v>0</v>
      </c>
      <c r="BF680" s="234">
        <f>IF(N680="snížená",J680,0)</f>
        <v>0</v>
      </c>
      <c r="BG680" s="234">
        <f>IF(N680="zákl. přenesená",J680,0)</f>
        <v>0</v>
      </c>
      <c r="BH680" s="234">
        <f>IF(N680="sníž. přenesená",J680,0)</f>
        <v>0</v>
      </c>
      <c r="BI680" s="234">
        <f>IF(N680="nulová",J680,0)</f>
        <v>0</v>
      </c>
      <c r="BJ680" s="17" t="s">
        <v>134</v>
      </c>
      <c r="BK680" s="234">
        <f>ROUND(I680*H680,0)</f>
        <v>0</v>
      </c>
      <c r="BL680" s="17" t="s">
        <v>161</v>
      </c>
      <c r="BM680" s="233" t="s">
        <v>1222</v>
      </c>
    </row>
    <row r="681" s="1" customFormat="1" ht="16.5" customHeight="1">
      <c r="B681" s="38"/>
      <c r="C681" s="223" t="s">
        <v>1223</v>
      </c>
      <c r="D681" s="223" t="s">
        <v>128</v>
      </c>
      <c r="E681" s="224" t="s">
        <v>1224</v>
      </c>
      <c r="F681" s="225" t="s">
        <v>1225</v>
      </c>
      <c r="G681" s="226" t="s">
        <v>238</v>
      </c>
      <c r="H681" s="227">
        <v>2</v>
      </c>
      <c r="I681" s="228"/>
      <c r="J681" s="227">
        <f>ROUND(I681*H681,0)</f>
        <v>0</v>
      </c>
      <c r="K681" s="225" t="s">
        <v>1</v>
      </c>
      <c r="L681" s="43"/>
      <c r="M681" s="229" t="s">
        <v>1</v>
      </c>
      <c r="N681" s="230" t="s">
        <v>40</v>
      </c>
      <c r="O681" s="86"/>
      <c r="P681" s="231">
        <f>O681*H681</f>
        <v>0</v>
      </c>
      <c r="Q681" s="231">
        <v>0.0010143999999999999</v>
      </c>
      <c r="R681" s="231">
        <f>Q681*H681</f>
        <v>0.0020287999999999999</v>
      </c>
      <c r="S681" s="231">
        <v>0</v>
      </c>
      <c r="T681" s="232">
        <f>S681*H681</f>
        <v>0</v>
      </c>
      <c r="AR681" s="233" t="s">
        <v>161</v>
      </c>
      <c r="AT681" s="233" t="s">
        <v>128</v>
      </c>
      <c r="AU681" s="233" t="s">
        <v>134</v>
      </c>
      <c r="AY681" s="17" t="s">
        <v>125</v>
      </c>
      <c r="BE681" s="234">
        <f>IF(N681="základní",J681,0)</f>
        <v>0</v>
      </c>
      <c r="BF681" s="234">
        <f>IF(N681="snížená",J681,0)</f>
        <v>0</v>
      </c>
      <c r="BG681" s="234">
        <f>IF(N681="zákl. přenesená",J681,0)</f>
        <v>0</v>
      </c>
      <c r="BH681" s="234">
        <f>IF(N681="sníž. přenesená",J681,0)</f>
        <v>0</v>
      </c>
      <c r="BI681" s="234">
        <f>IF(N681="nulová",J681,0)</f>
        <v>0</v>
      </c>
      <c r="BJ681" s="17" t="s">
        <v>134</v>
      </c>
      <c r="BK681" s="234">
        <f>ROUND(I681*H681,0)</f>
        <v>0</v>
      </c>
      <c r="BL681" s="17" t="s">
        <v>161</v>
      </c>
      <c r="BM681" s="233" t="s">
        <v>1226</v>
      </c>
    </row>
    <row r="682" s="1" customFormat="1" ht="16.5" customHeight="1">
      <c r="B682" s="38"/>
      <c r="C682" s="223" t="s">
        <v>1227</v>
      </c>
      <c r="D682" s="223" t="s">
        <v>128</v>
      </c>
      <c r="E682" s="224" t="s">
        <v>1228</v>
      </c>
      <c r="F682" s="225" t="s">
        <v>1229</v>
      </c>
      <c r="G682" s="226" t="s">
        <v>211</v>
      </c>
      <c r="H682" s="227">
        <v>4</v>
      </c>
      <c r="I682" s="228"/>
      <c r="J682" s="227">
        <f>ROUND(I682*H682,0)</f>
        <v>0</v>
      </c>
      <c r="K682" s="225" t="s">
        <v>1</v>
      </c>
      <c r="L682" s="43"/>
      <c r="M682" s="229" t="s">
        <v>1</v>
      </c>
      <c r="N682" s="230" t="s">
        <v>40</v>
      </c>
      <c r="O682" s="86"/>
      <c r="P682" s="231">
        <f>O682*H682</f>
        <v>0</v>
      </c>
      <c r="Q682" s="231">
        <v>0.0046804200000000002</v>
      </c>
      <c r="R682" s="231">
        <f>Q682*H682</f>
        <v>0.018721680000000001</v>
      </c>
      <c r="S682" s="231">
        <v>0</v>
      </c>
      <c r="T682" s="232">
        <f>S682*H682</f>
        <v>0</v>
      </c>
      <c r="AR682" s="233" t="s">
        <v>161</v>
      </c>
      <c r="AT682" s="233" t="s">
        <v>128</v>
      </c>
      <c r="AU682" s="233" t="s">
        <v>134</v>
      </c>
      <c r="AY682" s="17" t="s">
        <v>125</v>
      </c>
      <c r="BE682" s="234">
        <f>IF(N682="základní",J682,0)</f>
        <v>0</v>
      </c>
      <c r="BF682" s="234">
        <f>IF(N682="snížená",J682,0)</f>
        <v>0</v>
      </c>
      <c r="BG682" s="234">
        <f>IF(N682="zákl. přenesená",J682,0)</f>
        <v>0</v>
      </c>
      <c r="BH682" s="234">
        <f>IF(N682="sníž. přenesená",J682,0)</f>
        <v>0</v>
      </c>
      <c r="BI682" s="234">
        <f>IF(N682="nulová",J682,0)</f>
        <v>0</v>
      </c>
      <c r="BJ682" s="17" t="s">
        <v>134</v>
      </c>
      <c r="BK682" s="234">
        <f>ROUND(I682*H682,0)</f>
        <v>0</v>
      </c>
      <c r="BL682" s="17" t="s">
        <v>161</v>
      </c>
      <c r="BM682" s="233" t="s">
        <v>1230</v>
      </c>
    </row>
    <row r="683" s="1" customFormat="1" ht="24" customHeight="1">
      <c r="B683" s="38"/>
      <c r="C683" s="223" t="s">
        <v>1231</v>
      </c>
      <c r="D683" s="223" t="s">
        <v>128</v>
      </c>
      <c r="E683" s="224" t="s">
        <v>1232</v>
      </c>
      <c r="F683" s="225" t="s">
        <v>1233</v>
      </c>
      <c r="G683" s="226" t="s">
        <v>629</v>
      </c>
      <c r="H683" s="227">
        <v>1</v>
      </c>
      <c r="I683" s="228"/>
      <c r="J683" s="227">
        <f>ROUND(I683*H683,0)</f>
        <v>0</v>
      </c>
      <c r="K683" s="225" t="s">
        <v>1</v>
      </c>
      <c r="L683" s="43"/>
      <c r="M683" s="229" t="s">
        <v>1</v>
      </c>
      <c r="N683" s="230" t="s">
        <v>40</v>
      </c>
      <c r="O683" s="86"/>
      <c r="P683" s="231">
        <f>O683*H683</f>
        <v>0</v>
      </c>
      <c r="Q683" s="231">
        <v>0.0045503015000000003</v>
      </c>
      <c r="R683" s="231">
        <f>Q683*H683</f>
        <v>0.0045503015000000003</v>
      </c>
      <c r="S683" s="231">
        <v>0</v>
      </c>
      <c r="T683" s="232">
        <f>S683*H683</f>
        <v>0</v>
      </c>
      <c r="AR683" s="233" t="s">
        <v>161</v>
      </c>
      <c r="AT683" s="233" t="s">
        <v>128</v>
      </c>
      <c r="AU683" s="233" t="s">
        <v>134</v>
      </c>
      <c r="AY683" s="17" t="s">
        <v>125</v>
      </c>
      <c r="BE683" s="234">
        <f>IF(N683="základní",J683,0)</f>
        <v>0</v>
      </c>
      <c r="BF683" s="234">
        <f>IF(N683="snížená",J683,0)</f>
        <v>0</v>
      </c>
      <c r="BG683" s="234">
        <f>IF(N683="zákl. přenesená",J683,0)</f>
        <v>0</v>
      </c>
      <c r="BH683" s="234">
        <f>IF(N683="sníž. přenesená",J683,0)</f>
        <v>0</v>
      </c>
      <c r="BI683" s="234">
        <f>IF(N683="nulová",J683,0)</f>
        <v>0</v>
      </c>
      <c r="BJ683" s="17" t="s">
        <v>134</v>
      </c>
      <c r="BK683" s="234">
        <f>ROUND(I683*H683,0)</f>
        <v>0</v>
      </c>
      <c r="BL683" s="17" t="s">
        <v>161</v>
      </c>
      <c r="BM683" s="233" t="s">
        <v>1234</v>
      </c>
    </row>
    <row r="684" s="1" customFormat="1" ht="16.5" customHeight="1">
      <c r="B684" s="38"/>
      <c r="C684" s="223" t="s">
        <v>1235</v>
      </c>
      <c r="D684" s="223" t="s">
        <v>128</v>
      </c>
      <c r="E684" s="224" t="s">
        <v>1236</v>
      </c>
      <c r="F684" s="225" t="s">
        <v>1237</v>
      </c>
      <c r="G684" s="226" t="s">
        <v>629</v>
      </c>
      <c r="H684" s="227">
        <v>1</v>
      </c>
      <c r="I684" s="228"/>
      <c r="J684" s="227">
        <f>ROUND(I684*H684,0)</f>
        <v>0</v>
      </c>
      <c r="K684" s="225" t="s">
        <v>1</v>
      </c>
      <c r="L684" s="43"/>
      <c r="M684" s="229" t="s">
        <v>1</v>
      </c>
      <c r="N684" s="230" t="s">
        <v>40</v>
      </c>
      <c r="O684" s="86"/>
      <c r="P684" s="231">
        <f>O684*H684</f>
        <v>0</v>
      </c>
      <c r="Q684" s="231">
        <v>0.0013988</v>
      </c>
      <c r="R684" s="231">
        <f>Q684*H684</f>
        <v>0.0013988</v>
      </c>
      <c r="S684" s="231">
        <v>0</v>
      </c>
      <c r="T684" s="232">
        <f>S684*H684</f>
        <v>0</v>
      </c>
      <c r="AR684" s="233" t="s">
        <v>161</v>
      </c>
      <c r="AT684" s="233" t="s">
        <v>128</v>
      </c>
      <c r="AU684" s="233" t="s">
        <v>134</v>
      </c>
      <c r="AY684" s="17" t="s">
        <v>125</v>
      </c>
      <c r="BE684" s="234">
        <f>IF(N684="základní",J684,0)</f>
        <v>0</v>
      </c>
      <c r="BF684" s="234">
        <f>IF(N684="snížená",J684,0)</f>
        <v>0</v>
      </c>
      <c r="BG684" s="234">
        <f>IF(N684="zákl. přenesená",J684,0)</f>
        <v>0</v>
      </c>
      <c r="BH684" s="234">
        <f>IF(N684="sníž. přenesená",J684,0)</f>
        <v>0</v>
      </c>
      <c r="BI684" s="234">
        <f>IF(N684="nulová",J684,0)</f>
        <v>0</v>
      </c>
      <c r="BJ684" s="17" t="s">
        <v>134</v>
      </c>
      <c r="BK684" s="234">
        <f>ROUND(I684*H684,0)</f>
        <v>0</v>
      </c>
      <c r="BL684" s="17" t="s">
        <v>161</v>
      </c>
      <c r="BM684" s="233" t="s">
        <v>1238</v>
      </c>
    </row>
    <row r="685" s="1" customFormat="1" ht="24" customHeight="1">
      <c r="B685" s="38"/>
      <c r="C685" s="223" t="s">
        <v>1239</v>
      </c>
      <c r="D685" s="223" t="s">
        <v>128</v>
      </c>
      <c r="E685" s="224" t="s">
        <v>1240</v>
      </c>
      <c r="F685" s="225" t="s">
        <v>1241</v>
      </c>
      <c r="G685" s="226" t="s">
        <v>629</v>
      </c>
      <c r="H685" s="227">
        <v>1</v>
      </c>
      <c r="I685" s="228"/>
      <c r="J685" s="227">
        <f>ROUND(I685*H685,0)</f>
        <v>0</v>
      </c>
      <c r="K685" s="225" t="s">
        <v>1</v>
      </c>
      <c r="L685" s="43"/>
      <c r="M685" s="229" t="s">
        <v>1</v>
      </c>
      <c r="N685" s="230" t="s">
        <v>40</v>
      </c>
      <c r="O685" s="86"/>
      <c r="P685" s="231">
        <f>O685*H685</f>
        <v>0</v>
      </c>
      <c r="Q685" s="231">
        <v>0.0067872595000000001</v>
      </c>
      <c r="R685" s="231">
        <f>Q685*H685</f>
        <v>0.0067872595000000001</v>
      </c>
      <c r="S685" s="231">
        <v>0</v>
      </c>
      <c r="T685" s="232">
        <f>S685*H685</f>
        <v>0</v>
      </c>
      <c r="AR685" s="233" t="s">
        <v>161</v>
      </c>
      <c r="AT685" s="233" t="s">
        <v>128</v>
      </c>
      <c r="AU685" s="233" t="s">
        <v>134</v>
      </c>
      <c r="AY685" s="17" t="s">
        <v>125</v>
      </c>
      <c r="BE685" s="234">
        <f>IF(N685="základní",J685,0)</f>
        <v>0</v>
      </c>
      <c r="BF685" s="234">
        <f>IF(N685="snížená",J685,0)</f>
        <v>0</v>
      </c>
      <c r="BG685" s="234">
        <f>IF(N685="zákl. přenesená",J685,0)</f>
        <v>0</v>
      </c>
      <c r="BH685" s="234">
        <f>IF(N685="sníž. přenesená",J685,0)</f>
        <v>0</v>
      </c>
      <c r="BI685" s="234">
        <f>IF(N685="nulová",J685,0)</f>
        <v>0</v>
      </c>
      <c r="BJ685" s="17" t="s">
        <v>134</v>
      </c>
      <c r="BK685" s="234">
        <f>ROUND(I685*H685,0)</f>
        <v>0</v>
      </c>
      <c r="BL685" s="17" t="s">
        <v>161</v>
      </c>
      <c r="BM685" s="233" t="s">
        <v>1242</v>
      </c>
    </row>
    <row r="686" s="1" customFormat="1" ht="16.5" customHeight="1">
      <c r="B686" s="38"/>
      <c r="C686" s="223" t="s">
        <v>1243</v>
      </c>
      <c r="D686" s="223" t="s">
        <v>128</v>
      </c>
      <c r="E686" s="224" t="s">
        <v>1244</v>
      </c>
      <c r="F686" s="225" t="s">
        <v>1245</v>
      </c>
      <c r="G686" s="226" t="s">
        <v>211</v>
      </c>
      <c r="H686" s="227">
        <v>25</v>
      </c>
      <c r="I686" s="228"/>
      <c r="J686" s="227">
        <f>ROUND(I686*H686,0)</f>
        <v>0</v>
      </c>
      <c r="K686" s="225" t="s">
        <v>1</v>
      </c>
      <c r="L686" s="43"/>
      <c r="M686" s="229" t="s">
        <v>1</v>
      </c>
      <c r="N686" s="230" t="s">
        <v>40</v>
      </c>
      <c r="O686" s="86"/>
      <c r="P686" s="231">
        <f>O686*H686</f>
        <v>0</v>
      </c>
      <c r="Q686" s="231">
        <v>0</v>
      </c>
      <c r="R686" s="231">
        <f>Q686*H686</f>
        <v>0</v>
      </c>
      <c r="S686" s="231">
        <v>0</v>
      </c>
      <c r="T686" s="232">
        <f>S686*H686</f>
        <v>0</v>
      </c>
      <c r="AR686" s="233" t="s">
        <v>161</v>
      </c>
      <c r="AT686" s="233" t="s">
        <v>128</v>
      </c>
      <c r="AU686" s="233" t="s">
        <v>134</v>
      </c>
      <c r="AY686" s="17" t="s">
        <v>125</v>
      </c>
      <c r="BE686" s="234">
        <f>IF(N686="základní",J686,0)</f>
        <v>0</v>
      </c>
      <c r="BF686" s="234">
        <f>IF(N686="snížená",J686,0)</f>
        <v>0</v>
      </c>
      <c r="BG686" s="234">
        <f>IF(N686="zákl. přenesená",J686,0)</f>
        <v>0</v>
      </c>
      <c r="BH686" s="234">
        <f>IF(N686="sníž. přenesená",J686,0)</f>
        <v>0</v>
      </c>
      <c r="BI686" s="234">
        <f>IF(N686="nulová",J686,0)</f>
        <v>0</v>
      </c>
      <c r="BJ686" s="17" t="s">
        <v>134</v>
      </c>
      <c r="BK686" s="234">
        <f>ROUND(I686*H686,0)</f>
        <v>0</v>
      </c>
      <c r="BL686" s="17" t="s">
        <v>161</v>
      </c>
      <c r="BM686" s="233" t="s">
        <v>1246</v>
      </c>
    </row>
    <row r="687" s="1" customFormat="1" ht="16.5" customHeight="1">
      <c r="B687" s="38"/>
      <c r="C687" s="223" t="s">
        <v>1247</v>
      </c>
      <c r="D687" s="223" t="s">
        <v>128</v>
      </c>
      <c r="E687" s="224" t="s">
        <v>1248</v>
      </c>
      <c r="F687" s="225" t="s">
        <v>1249</v>
      </c>
      <c r="G687" s="226" t="s">
        <v>238</v>
      </c>
      <c r="H687" s="227">
        <v>1</v>
      </c>
      <c r="I687" s="228"/>
      <c r="J687" s="227">
        <f>ROUND(I687*H687,0)</f>
        <v>0</v>
      </c>
      <c r="K687" s="225" t="s">
        <v>1</v>
      </c>
      <c r="L687" s="43"/>
      <c r="M687" s="229" t="s">
        <v>1</v>
      </c>
      <c r="N687" s="230" t="s">
        <v>40</v>
      </c>
      <c r="O687" s="86"/>
      <c r="P687" s="231">
        <f>O687*H687</f>
        <v>0</v>
      </c>
      <c r="Q687" s="231">
        <v>0</v>
      </c>
      <c r="R687" s="231">
        <f>Q687*H687</f>
        <v>0</v>
      </c>
      <c r="S687" s="231">
        <v>0</v>
      </c>
      <c r="T687" s="232">
        <f>S687*H687</f>
        <v>0</v>
      </c>
      <c r="AR687" s="233" t="s">
        <v>161</v>
      </c>
      <c r="AT687" s="233" t="s">
        <v>128</v>
      </c>
      <c r="AU687" s="233" t="s">
        <v>134</v>
      </c>
      <c r="AY687" s="17" t="s">
        <v>125</v>
      </c>
      <c r="BE687" s="234">
        <f>IF(N687="základní",J687,0)</f>
        <v>0</v>
      </c>
      <c r="BF687" s="234">
        <f>IF(N687="snížená",J687,0)</f>
        <v>0</v>
      </c>
      <c r="BG687" s="234">
        <f>IF(N687="zákl. přenesená",J687,0)</f>
        <v>0</v>
      </c>
      <c r="BH687" s="234">
        <f>IF(N687="sníž. přenesená",J687,0)</f>
        <v>0</v>
      </c>
      <c r="BI687" s="234">
        <f>IF(N687="nulová",J687,0)</f>
        <v>0</v>
      </c>
      <c r="BJ687" s="17" t="s">
        <v>134</v>
      </c>
      <c r="BK687" s="234">
        <f>ROUND(I687*H687,0)</f>
        <v>0</v>
      </c>
      <c r="BL687" s="17" t="s">
        <v>161</v>
      </c>
      <c r="BM687" s="233" t="s">
        <v>1250</v>
      </c>
    </row>
    <row r="688" s="1" customFormat="1" ht="24" customHeight="1">
      <c r="B688" s="38"/>
      <c r="C688" s="223" t="s">
        <v>1251</v>
      </c>
      <c r="D688" s="223" t="s">
        <v>128</v>
      </c>
      <c r="E688" s="224" t="s">
        <v>1252</v>
      </c>
      <c r="F688" s="225" t="s">
        <v>1253</v>
      </c>
      <c r="G688" s="226" t="s">
        <v>238</v>
      </c>
      <c r="H688" s="227">
        <v>1</v>
      </c>
      <c r="I688" s="228"/>
      <c r="J688" s="227">
        <f>ROUND(I688*H688,0)</f>
        <v>0</v>
      </c>
      <c r="K688" s="225" t="s">
        <v>1</v>
      </c>
      <c r="L688" s="43"/>
      <c r="M688" s="229" t="s">
        <v>1</v>
      </c>
      <c r="N688" s="230" t="s">
        <v>40</v>
      </c>
      <c r="O688" s="86"/>
      <c r="P688" s="231">
        <f>O688*H688</f>
        <v>0</v>
      </c>
      <c r="Q688" s="231">
        <v>0.00060999999999999997</v>
      </c>
      <c r="R688" s="231">
        <f>Q688*H688</f>
        <v>0.00060999999999999997</v>
      </c>
      <c r="S688" s="231">
        <v>0</v>
      </c>
      <c r="T688" s="232">
        <f>S688*H688</f>
        <v>0</v>
      </c>
      <c r="AR688" s="233" t="s">
        <v>161</v>
      </c>
      <c r="AT688" s="233" t="s">
        <v>128</v>
      </c>
      <c r="AU688" s="233" t="s">
        <v>134</v>
      </c>
      <c r="AY688" s="17" t="s">
        <v>125</v>
      </c>
      <c r="BE688" s="234">
        <f>IF(N688="základní",J688,0)</f>
        <v>0</v>
      </c>
      <c r="BF688" s="234">
        <f>IF(N688="snížená",J688,0)</f>
        <v>0</v>
      </c>
      <c r="BG688" s="234">
        <f>IF(N688="zákl. přenesená",J688,0)</f>
        <v>0</v>
      </c>
      <c r="BH688" s="234">
        <f>IF(N688="sníž. přenesená",J688,0)</f>
        <v>0</v>
      </c>
      <c r="BI688" s="234">
        <f>IF(N688="nulová",J688,0)</f>
        <v>0</v>
      </c>
      <c r="BJ688" s="17" t="s">
        <v>134</v>
      </c>
      <c r="BK688" s="234">
        <f>ROUND(I688*H688,0)</f>
        <v>0</v>
      </c>
      <c r="BL688" s="17" t="s">
        <v>161</v>
      </c>
      <c r="BM688" s="233" t="s">
        <v>1254</v>
      </c>
    </row>
    <row r="689" s="1" customFormat="1" ht="24" customHeight="1">
      <c r="B689" s="38"/>
      <c r="C689" s="223" t="s">
        <v>1255</v>
      </c>
      <c r="D689" s="223" t="s">
        <v>128</v>
      </c>
      <c r="E689" s="224" t="s">
        <v>1256</v>
      </c>
      <c r="F689" s="225" t="s">
        <v>1257</v>
      </c>
      <c r="G689" s="226" t="s">
        <v>238</v>
      </c>
      <c r="H689" s="227">
        <v>2</v>
      </c>
      <c r="I689" s="228"/>
      <c r="J689" s="227">
        <f>ROUND(I689*H689,0)</f>
        <v>0</v>
      </c>
      <c r="K689" s="225" t="s">
        <v>1</v>
      </c>
      <c r="L689" s="43"/>
      <c r="M689" s="229" t="s">
        <v>1</v>
      </c>
      <c r="N689" s="230" t="s">
        <v>40</v>
      </c>
      <c r="O689" s="86"/>
      <c r="P689" s="231">
        <f>O689*H689</f>
        <v>0</v>
      </c>
      <c r="Q689" s="231">
        <v>0.00088000000000000003</v>
      </c>
      <c r="R689" s="231">
        <f>Q689*H689</f>
        <v>0.0017600000000000001</v>
      </c>
      <c r="S689" s="231">
        <v>0</v>
      </c>
      <c r="T689" s="232">
        <f>S689*H689</f>
        <v>0</v>
      </c>
      <c r="AR689" s="233" t="s">
        <v>161</v>
      </c>
      <c r="AT689" s="233" t="s">
        <v>128</v>
      </c>
      <c r="AU689" s="233" t="s">
        <v>134</v>
      </c>
      <c r="AY689" s="17" t="s">
        <v>125</v>
      </c>
      <c r="BE689" s="234">
        <f>IF(N689="základní",J689,0)</f>
        <v>0</v>
      </c>
      <c r="BF689" s="234">
        <f>IF(N689="snížená",J689,0)</f>
        <v>0</v>
      </c>
      <c r="BG689" s="234">
        <f>IF(N689="zákl. přenesená",J689,0)</f>
        <v>0</v>
      </c>
      <c r="BH689" s="234">
        <f>IF(N689="sníž. přenesená",J689,0)</f>
        <v>0</v>
      </c>
      <c r="BI689" s="234">
        <f>IF(N689="nulová",J689,0)</f>
        <v>0</v>
      </c>
      <c r="BJ689" s="17" t="s">
        <v>134</v>
      </c>
      <c r="BK689" s="234">
        <f>ROUND(I689*H689,0)</f>
        <v>0</v>
      </c>
      <c r="BL689" s="17" t="s">
        <v>161</v>
      </c>
      <c r="BM689" s="233" t="s">
        <v>1258</v>
      </c>
    </row>
    <row r="690" s="1" customFormat="1" ht="16.5" customHeight="1">
      <c r="B690" s="38"/>
      <c r="C690" s="223" t="s">
        <v>1259</v>
      </c>
      <c r="D690" s="223" t="s">
        <v>128</v>
      </c>
      <c r="E690" s="224" t="s">
        <v>1260</v>
      </c>
      <c r="F690" s="225" t="s">
        <v>1261</v>
      </c>
      <c r="G690" s="226" t="s">
        <v>1116</v>
      </c>
      <c r="H690" s="227">
        <v>1</v>
      </c>
      <c r="I690" s="228"/>
      <c r="J690" s="227">
        <f>ROUND(I690*H690,0)</f>
        <v>0</v>
      </c>
      <c r="K690" s="225" t="s">
        <v>1</v>
      </c>
      <c r="L690" s="43"/>
      <c r="M690" s="229" t="s">
        <v>1</v>
      </c>
      <c r="N690" s="230" t="s">
        <v>40</v>
      </c>
      <c r="O690" s="86"/>
      <c r="P690" s="231">
        <f>O690*H690</f>
        <v>0</v>
      </c>
      <c r="Q690" s="231">
        <v>0</v>
      </c>
      <c r="R690" s="231">
        <f>Q690*H690</f>
        <v>0</v>
      </c>
      <c r="S690" s="231">
        <v>0</v>
      </c>
      <c r="T690" s="232">
        <f>S690*H690</f>
        <v>0</v>
      </c>
      <c r="AR690" s="233" t="s">
        <v>161</v>
      </c>
      <c r="AT690" s="233" t="s">
        <v>128</v>
      </c>
      <c r="AU690" s="233" t="s">
        <v>134</v>
      </c>
      <c r="AY690" s="17" t="s">
        <v>125</v>
      </c>
      <c r="BE690" s="234">
        <f>IF(N690="základní",J690,0)</f>
        <v>0</v>
      </c>
      <c r="BF690" s="234">
        <f>IF(N690="snížená",J690,0)</f>
        <v>0</v>
      </c>
      <c r="BG690" s="234">
        <f>IF(N690="zákl. přenesená",J690,0)</f>
        <v>0</v>
      </c>
      <c r="BH690" s="234">
        <f>IF(N690="sníž. přenesená",J690,0)</f>
        <v>0</v>
      </c>
      <c r="BI690" s="234">
        <f>IF(N690="nulová",J690,0)</f>
        <v>0</v>
      </c>
      <c r="BJ690" s="17" t="s">
        <v>134</v>
      </c>
      <c r="BK690" s="234">
        <f>ROUND(I690*H690,0)</f>
        <v>0</v>
      </c>
      <c r="BL690" s="17" t="s">
        <v>161</v>
      </c>
      <c r="BM690" s="233" t="s">
        <v>1262</v>
      </c>
    </row>
    <row r="691" s="1" customFormat="1" ht="16.5" customHeight="1">
      <c r="B691" s="38"/>
      <c r="C691" s="223" t="s">
        <v>1263</v>
      </c>
      <c r="D691" s="223" t="s">
        <v>128</v>
      </c>
      <c r="E691" s="224" t="s">
        <v>1264</v>
      </c>
      <c r="F691" s="225" t="s">
        <v>1265</v>
      </c>
      <c r="G691" s="226" t="s">
        <v>955</v>
      </c>
      <c r="H691" s="227">
        <v>1</v>
      </c>
      <c r="I691" s="228"/>
      <c r="J691" s="227">
        <f>ROUND(I691*H691,0)</f>
        <v>0</v>
      </c>
      <c r="K691" s="225" t="s">
        <v>1</v>
      </c>
      <c r="L691" s="43"/>
      <c r="M691" s="229" t="s">
        <v>1</v>
      </c>
      <c r="N691" s="230" t="s">
        <v>40</v>
      </c>
      <c r="O691" s="86"/>
      <c r="P691" s="231">
        <f>O691*H691</f>
        <v>0</v>
      </c>
      <c r="Q691" s="231">
        <v>0</v>
      </c>
      <c r="R691" s="231">
        <f>Q691*H691</f>
        <v>0</v>
      </c>
      <c r="S691" s="231">
        <v>0</v>
      </c>
      <c r="T691" s="232">
        <f>S691*H691</f>
        <v>0</v>
      </c>
      <c r="AR691" s="233" t="s">
        <v>161</v>
      </c>
      <c r="AT691" s="233" t="s">
        <v>128</v>
      </c>
      <c r="AU691" s="233" t="s">
        <v>134</v>
      </c>
      <c r="AY691" s="17" t="s">
        <v>125</v>
      </c>
      <c r="BE691" s="234">
        <f>IF(N691="základní",J691,0)</f>
        <v>0</v>
      </c>
      <c r="BF691" s="234">
        <f>IF(N691="snížená",J691,0)</f>
        <v>0</v>
      </c>
      <c r="BG691" s="234">
        <f>IF(N691="zákl. přenesená",J691,0)</f>
        <v>0</v>
      </c>
      <c r="BH691" s="234">
        <f>IF(N691="sníž. přenesená",J691,0)</f>
        <v>0</v>
      </c>
      <c r="BI691" s="234">
        <f>IF(N691="nulová",J691,0)</f>
        <v>0</v>
      </c>
      <c r="BJ691" s="17" t="s">
        <v>134</v>
      </c>
      <c r="BK691" s="234">
        <f>ROUND(I691*H691,0)</f>
        <v>0</v>
      </c>
      <c r="BL691" s="17" t="s">
        <v>161</v>
      </c>
      <c r="BM691" s="233" t="s">
        <v>1266</v>
      </c>
    </row>
    <row r="692" s="1" customFormat="1" ht="16.5" customHeight="1">
      <c r="B692" s="38"/>
      <c r="C692" s="223" t="s">
        <v>1267</v>
      </c>
      <c r="D692" s="223" t="s">
        <v>128</v>
      </c>
      <c r="E692" s="224" t="s">
        <v>1268</v>
      </c>
      <c r="F692" s="225" t="s">
        <v>1269</v>
      </c>
      <c r="G692" s="226" t="s">
        <v>955</v>
      </c>
      <c r="H692" s="227">
        <v>1</v>
      </c>
      <c r="I692" s="228"/>
      <c r="J692" s="227">
        <f>ROUND(I692*H692,0)</f>
        <v>0</v>
      </c>
      <c r="K692" s="225" t="s">
        <v>1</v>
      </c>
      <c r="L692" s="43"/>
      <c r="M692" s="229" t="s">
        <v>1</v>
      </c>
      <c r="N692" s="230" t="s">
        <v>40</v>
      </c>
      <c r="O692" s="86"/>
      <c r="P692" s="231">
        <f>O692*H692</f>
        <v>0</v>
      </c>
      <c r="Q692" s="231">
        <v>0</v>
      </c>
      <c r="R692" s="231">
        <f>Q692*H692</f>
        <v>0</v>
      </c>
      <c r="S692" s="231">
        <v>0</v>
      </c>
      <c r="T692" s="232">
        <f>S692*H692</f>
        <v>0</v>
      </c>
      <c r="AR692" s="233" t="s">
        <v>161</v>
      </c>
      <c r="AT692" s="233" t="s">
        <v>128</v>
      </c>
      <c r="AU692" s="233" t="s">
        <v>134</v>
      </c>
      <c r="AY692" s="17" t="s">
        <v>125</v>
      </c>
      <c r="BE692" s="234">
        <f>IF(N692="základní",J692,0)</f>
        <v>0</v>
      </c>
      <c r="BF692" s="234">
        <f>IF(N692="snížená",J692,0)</f>
        <v>0</v>
      </c>
      <c r="BG692" s="234">
        <f>IF(N692="zákl. přenesená",J692,0)</f>
        <v>0</v>
      </c>
      <c r="BH692" s="234">
        <f>IF(N692="sníž. přenesená",J692,0)</f>
        <v>0</v>
      </c>
      <c r="BI692" s="234">
        <f>IF(N692="nulová",J692,0)</f>
        <v>0</v>
      </c>
      <c r="BJ692" s="17" t="s">
        <v>134</v>
      </c>
      <c r="BK692" s="234">
        <f>ROUND(I692*H692,0)</f>
        <v>0</v>
      </c>
      <c r="BL692" s="17" t="s">
        <v>161</v>
      </c>
      <c r="BM692" s="233" t="s">
        <v>1270</v>
      </c>
    </row>
    <row r="693" s="1" customFormat="1" ht="16.5" customHeight="1">
      <c r="B693" s="38"/>
      <c r="C693" s="223" t="s">
        <v>1271</v>
      </c>
      <c r="D693" s="223" t="s">
        <v>128</v>
      </c>
      <c r="E693" s="224" t="s">
        <v>1272</v>
      </c>
      <c r="F693" s="225" t="s">
        <v>1273</v>
      </c>
      <c r="G693" s="226" t="s">
        <v>955</v>
      </c>
      <c r="H693" s="227">
        <v>1</v>
      </c>
      <c r="I693" s="228"/>
      <c r="J693" s="227">
        <f>ROUND(I693*H693,0)</f>
        <v>0</v>
      </c>
      <c r="K693" s="225" t="s">
        <v>1</v>
      </c>
      <c r="L693" s="43"/>
      <c r="M693" s="229" t="s">
        <v>1</v>
      </c>
      <c r="N693" s="230" t="s">
        <v>40</v>
      </c>
      <c r="O693" s="86"/>
      <c r="P693" s="231">
        <f>O693*H693</f>
        <v>0</v>
      </c>
      <c r="Q693" s="231">
        <v>0</v>
      </c>
      <c r="R693" s="231">
        <f>Q693*H693</f>
        <v>0</v>
      </c>
      <c r="S693" s="231">
        <v>0</v>
      </c>
      <c r="T693" s="232">
        <f>S693*H693</f>
        <v>0</v>
      </c>
      <c r="AR693" s="233" t="s">
        <v>161</v>
      </c>
      <c r="AT693" s="233" t="s">
        <v>128</v>
      </c>
      <c r="AU693" s="233" t="s">
        <v>134</v>
      </c>
      <c r="AY693" s="17" t="s">
        <v>125</v>
      </c>
      <c r="BE693" s="234">
        <f>IF(N693="základní",J693,0)</f>
        <v>0</v>
      </c>
      <c r="BF693" s="234">
        <f>IF(N693="snížená",J693,0)</f>
        <v>0</v>
      </c>
      <c r="BG693" s="234">
        <f>IF(N693="zákl. přenesená",J693,0)</f>
        <v>0</v>
      </c>
      <c r="BH693" s="234">
        <f>IF(N693="sníž. přenesená",J693,0)</f>
        <v>0</v>
      </c>
      <c r="BI693" s="234">
        <f>IF(N693="nulová",J693,0)</f>
        <v>0</v>
      </c>
      <c r="BJ693" s="17" t="s">
        <v>134</v>
      </c>
      <c r="BK693" s="234">
        <f>ROUND(I693*H693,0)</f>
        <v>0</v>
      </c>
      <c r="BL693" s="17" t="s">
        <v>161</v>
      </c>
      <c r="BM693" s="233" t="s">
        <v>1274</v>
      </c>
    </row>
    <row r="694" s="1" customFormat="1" ht="16.5" customHeight="1">
      <c r="B694" s="38"/>
      <c r="C694" s="223" t="s">
        <v>1275</v>
      </c>
      <c r="D694" s="223" t="s">
        <v>128</v>
      </c>
      <c r="E694" s="224" t="s">
        <v>1276</v>
      </c>
      <c r="F694" s="225" t="s">
        <v>1277</v>
      </c>
      <c r="G694" s="226" t="s">
        <v>968</v>
      </c>
      <c r="H694" s="227">
        <v>1</v>
      </c>
      <c r="I694" s="228"/>
      <c r="J694" s="227">
        <f>ROUND(I694*H694,0)</f>
        <v>0</v>
      </c>
      <c r="K694" s="225" t="s">
        <v>1</v>
      </c>
      <c r="L694" s="43"/>
      <c r="M694" s="229" t="s">
        <v>1</v>
      </c>
      <c r="N694" s="230" t="s">
        <v>40</v>
      </c>
      <c r="O694" s="86"/>
      <c r="P694" s="231">
        <f>O694*H694</f>
        <v>0</v>
      </c>
      <c r="Q694" s="231">
        <v>0</v>
      </c>
      <c r="R694" s="231">
        <f>Q694*H694</f>
        <v>0</v>
      </c>
      <c r="S694" s="231">
        <v>0</v>
      </c>
      <c r="T694" s="232">
        <f>S694*H694</f>
        <v>0</v>
      </c>
      <c r="AR694" s="233" t="s">
        <v>161</v>
      </c>
      <c r="AT694" s="233" t="s">
        <v>128</v>
      </c>
      <c r="AU694" s="233" t="s">
        <v>134</v>
      </c>
      <c r="AY694" s="17" t="s">
        <v>125</v>
      </c>
      <c r="BE694" s="234">
        <f>IF(N694="základní",J694,0)</f>
        <v>0</v>
      </c>
      <c r="BF694" s="234">
        <f>IF(N694="snížená",J694,0)</f>
        <v>0</v>
      </c>
      <c r="BG694" s="234">
        <f>IF(N694="zákl. přenesená",J694,0)</f>
        <v>0</v>
      </c>
      <c r="BH694" s="234">
        <f>IF(N694="sníž. přenesená",J694,0)</f>
        <v>0</v>
      </c>
      <c r="BI694" s="234">
        <f>IF(N694="nulová",J694,0)</f>
        <v>0</v>
      </c>
      <c r="BJ694" s="17" t="s">
        <v>134</v>
      </c>
      <c r="BK694" s="234">
        <f>ROUND(I694*H694,0)</f>
        <v>0</v>
      </c>
      <c r="BL694" s="17" t="s">
        <v>161</v>
      </c>
      <c r="BM694" s="233" t="s">
        <v>1278</v>
      </c>
    </row>
    <row r="695" s="1" customFormat="1" ht="24" customHeight="1">
      <c r="B695" s="38"/>
      <c r="C695" s="223" t="s">
        <v>1279</v>
      </c>
      <c r="D695" s="223" t="s">
        <v>128</v>
      </c>
      <c r="E695" s="224" t="s">
        <v>1280</v>
      </c>
      <c r="F695" s="225" t="s">
        <v>1281</v>
      </c>
      <c r="G695" s="226" t="s">
        <v>968</v>
      </c>
      <c r="H695" s="227">
        <v>1</v>
      </c>
      <c r="I695" s="228"/>
      <c r="J695" s="227">
        <f>ROUND(I695*H695,0)</f>
        <v>0</v>
      </c>
      <c r="K695" s="225" t="s">
        <v>1</v>
      </c>
      <c r="L695" s="43"/>
      <c r="M695" s="229" t="s">
        <v>1</v>
      </c>
      <c r="N695" s="230" t="s">
        <v>40</v>
      </c>
      <c r="O695" s="86"/>
      <c r="P695" s="231">
        <f>O695*H695</f>
        <v>0</v>
      </c>
      <c r="Q695" s="231">
        <v>0</v>
      </c>
      <c r="R695" s="231">
        <f>Q695*H695</f>
        <v>0</v>
      </c>
      <c r="S695" s="231">
        <v>0</v>
      </c>
      <c r="T695" s="232">
        <f>S695*H695</f>
        <v>0</v>
      </c>
      <c r="AR695" s="233" t="s">
        <v>161</v>
      </c>
      <c r="AT695" s="233" t="s">
        <v>128</v>
      </c>
      <c r="AU695" s="233" t="s">
        <v>134</v>
      </c>
      <c r="AY695" s="17" t="s">
        <v>125</v>
      </c>
      <c r="BE695" s="234">
        <f>IF(N695="základní",J695,0)</f>
        <v>0</v>
      </c>
      <c r="BF695" s="234">
        <f>IF(N695="snížená",J695,0)</f>
        <v>0</v>
      </c>
      <c r="BG695" s="234">
        <f>IF(N695="zákl. přenesená",J695,0)</f>
        <v>0</v>
      </c>
      <c r="BH695" s="234">
        <f>IF(N695="sníž. přenesená",J695,0)</f>
        <v>0</v>
      </c>
      <c r="BI695" s="234">
        <f>IF(N695="nulová",J695,0)</f>
        <v>0</v>
      </c>
      <c r="BJ695" s="17" t="s">
        <v>134</v>
      </c>
      <c r="BK695" s="234">
        <f>ROUND(I695*H695,0)</f>
        <v>0</v>
      </c>
      <c r="BL695" s="17" t="s">
        <v>161</v>
      </c>
      <c r="BM695" s="233" t="s">
        <v>1282</v>
      </c>
    </row>
    <row r="696" s="1" customFormat="1" ht="24" customHeight="1">
      <c r="B696" s="38"/>
      <c r="C696" s="223" t="s">
        <v>1283</v>
      </c>
      <c r="D696" s="223" t="s">
        <v>128</v>
      </c>
      <c r="E696" s="224" t="s">
        <v>1284</v>
      </c>
      <c r="F696" s="225" t="s">
        <v>1285</v>
      </c>
      <c r="G696" s="226" t="s">
        <v>968</v>
      </c>
      <c r="H696" s="227">
        <v>1</v>
      </c>
      <c r="I696" s="228"/>
      <c r="J696" s="227">
        <f>ROUND(I696*H696,0)</f>
        <v>0</v>
      </c>
      <c r="K696" s="225" t="s">
        <v>1</v>
      </c>
      <c r="L696" s="43"/>
      <c r="M696" s="229" t="s">
        <v>1</v>
      </c>
      <c r="N696" s="230" t="s">
        <v>40</v>
      </c>
      <c r="O696" s="86"/>
      <c r="P696" s="231">
        <f>O696*H696</f>
        <v>0</v>
      </c>
      <c r="Q696" s="231">
        <v>0</v>
      </c>
      <c r="R696" s="231">
        <f>Q696*H696</f>
        <v>0</v>
      </c>
      <c r="S696" s="231">
        <v>0</v>
      </c>
      <c r="T696" s="232">
        <f>S696*H696</f>
        <v>0</v>
      </c>
      <c r="AR696" s="233" t="s">
        <v>161</v>
      </c>
      <c r="AT696" s="233" t="s">
        <v>128</v>
      </c>
      <c r="AU696" s="233" t="s">
        <v>134</v>
      </c>
      <c r="AY696" s="17" t="s">
        <v>125</v>
      </c>
      <c r="BE696" s="234">
        <f>IF(N696="základní",J696,0)</f>
        <v>0</v>
      </c>
      <c r="BF696" s="234">
        <f>IF(N696="snížená",J696,0)</f>
        <v>0</v>
      </c>
      <c r="BG696" s="234">
        <f>IF(N696="zákl. přenesená",J696,0)</f>
        <v>0</v>
      </c>
      <c r="BH696" s="234">
        <f>IF(N696="sníž. přenesená",J696,0)</f>
        <v>0</v>
      </c>
      <c r="BI696" s="234">
        <f>IF(N696="nulová",J696,0)</f>
        <v>0</v>
      </c>
      <c r="BJ696" s="17" t="s">
        <v>134</v>
      </c>
      <c r="BK696" s="234">
        <f>ROUND(I696*H696,0)</f>
        <v>0</v>
      </c>
      <c r="BL696" s="17" t="s">
        <v>161</v>
      </c>
      <c r="BM696" s="233" t="s">
        <v>1286</v>
      </c>
    </row>
    <row r="697" s="1" customFormat="1" ht="16.5" customHeight="1">
      <c r="B697" s="38"/>
      <c r="C697" s="223" t="s">
        <v>1287</v>
      </c>
      <c r="D697" s="223" t="s">
        <v>128</v>
      </c>
      <c r="E697" s="224" t="s">
        <v>1288</v>
      </c>
      <c r="F697" s="225" t="s">
        <v>1289</v>
      </c>
      <c r="G697" s="226" t="s">
        <v>968</v>
      </c>
      <c r="H697" s="227">
        <v>1</v>
      </c>
      <c r="I697" s="228"/>
      <c r="J697" s="227">
        <f>ROUND(I697*H697,0)</f>
        <v>0</v>
      </c>
      <c r="K697" s="225" t="s">
        <v>1</v>
      </c>
      <c r="L697" s="43"/>
      <c r="M697" s="229" t="s">
        <v>1</v>
      </c>
      <c r="N697" s="230" t="s">
        <v>40</v>
      </c>
      <c r="O697" s="86"/>
      <c r="P697" s="231">
        <f>O697*H697</f>
        <v>0</v>
      </c>
      <c r="Q697" s="231">
        <v>0</v>
      </c>
      <c r="R697" s="231">
        <f>Q697*H697</f>
        <v>0</v>
      </c>
      <c r="S697" s="231">
        <v>0</v>
      </c>
      <c r="T697" s="232">
        <f>S697*H697</f>
        <v>0</v>
      </c>
      <c r="AR697" s="233" t="s">
        <v>161</v>
      </c>
      <c r="AT697" s="233" t="s">
        <v>128</v>
      </c>
      <c r="AU697" s="233" t="s">
        <v>134</v>
      </c>
      <c r="AY697" s="17" t="s">
        <v>125</v>
      </c>
      <c r="BE697" s="234">
        <f>IF(N697="základní",J697,0)</f>
        <v>0</v>
      </c>
      <c r="BF697" s="234">
        <f>IF(N697="snížená",J697,0)</f>
        <v>0</v>
      </c>
      <c r="BG697" s="234">
        <f>IF(N697="zákl. přenesená",J697,0)</f>
        <v>0</v>
      </c>
      <c r="BH697" s="234">
        <f>IF(N697="sníž. přenesená",J697,0)</f>
        <v>0</v>
      </c>
      <c r="BI697" s="234">
        <f>IF(N697="nulová",J697,0)</f>
        <v>0</v>
      </c>
      <c r="BJ697" s="17" t="s">
        <v>134</v>
      </c>
      <c r="BK697" s="234">
        <f>ROUND(I697*H697,0)</f>
        <v>0</v>
      </c>
      <c r="BL697" s="17" t="s">
        <v>161</v>
      </c>
      <c r="BM697" s="233" t="s">
        <v>1290</v>
      </c>
    </row>
    <row r="698" s="1" customFormat="1" ht="24" customHeight="1">
      <c r="B698" s="38"/>
      <c r="C698" s="223" t="s">
        <v>1291</v>
      </c>
      <c r="D698" s="223" t="s">
        <v>128</v>
      </c>
      <c r="E698" s="224" t="s">
        <v>1292</v>
      </c>
      <c r="F698" s="225" t="s">
        <v>1293</v>
      </c>
      <c r="G698" s="226" t="s">
        <v>968</v>
      </c>
      <c r="H698" s="227">
        <v>1</v>
      </c>
      <c r="I698" s="228"/>
      <c r="J698" s="227">
        <f>ROUND(I698*H698,0)</f>
        <v>0</v>
      </c>
      <c r="K698" s="225" t="s">
        <v>1</v>
      </c>
      <c r="L698" s="43"/>
      <c r="M698" s="229" t="s">
        <v>1</v>
      </c>
      <c r="N698" s="230" t="s">
        <v>40</v>
      </c>
      <c r="O698" s="86"/>
      <c r="P698" s="231">
        <f>O698*H698</f>
        <v>0</v>
      </c>
      <c r="Q698" s="231">
        <v>0</v>
      </c>
      <c r="R698" s="231">
        <f>Q698*H698</f>
        <v>0</v>
      </c>
      <c r="S698" s="231">
        <v>0</v>
      </c>
      <c r="T698" s="232">
        <f>S698*H698</f>
        <v>0</v>
      </c>
      <c r="AR698" s="233" t="s">
        <v>161</v>
      </c>
      <c r="AT698" s="233" t="s">
        <v>128</v>
      </c>
      <c r="AU698" s="233" t="s">
        <v>134</v>
      </c>
      <c r="AY698" s="17" t="s">
        <v>125</v>
      </c>
      <c r="BE698" s="234">
        <f>IF(N698="základní",J698,0)</f>
        <v>0</v>
      </c>
      <c r="BF698" s="234">
        <f>IF(N698="snížená",J698,0)</f>
        <v>0</v>
      </c>
      <c r="BG698" s="234">
        <f>IF(N698="zákl. přenesená",J698,0)</f>
        <v>0</v>
      </c>
      <c r="BH698" s="234">
        <f>IF(N698="sníž. přenesená",J698,0)</f>
        <v>0</v>
      </c>
      <c r="BI698" s="234">
        <f>IF(N698="nulová",J698,0)</f>
        <v>0</v>
      </c>
      <c r="BJ698" s="17" t="s">
        <v>134</v>
      </c>
      <c r="BK698" s="234">
        <f>ROUND(I698*H698,0)</f>
        <v>0</v>
      </c>
      <c r="BL698" s="17" t="s">
        <v>161</v>
      </c>
      <c r="BM698" s="233" t="s">
        <v>1294</v>
      </c>
    </row>
    <row r="699" s="1" customFormat="1" ht="24" customHeight="1">
      <c r="B699" s="38"/>
      <c r="C699" s="223" t="s">
        <v>1295</v>
      </c>
      <c r="D699" s="223" t="s">
        <v>128</v>
      </c>
      <c r="E699" s="224" t="s">
        <v>1296</v>
      </c>
      <c r="F699" s="225" t="s">
        <v>1297</v>
      </c>
      <c r="G699" s="226" t="s">
        <v>968</v>
      </c>
      <c r="H699" s="227">
        <v>1</v>
      </c>
      <c r="I699" s="228"/>
      <c r="J699" s="227">
        <f>ROUND(I699*H699,0)</f>
        <v>0</v>
      </c>
      <c r="K699" s="225" t="s">
        <v>1</v>
      </c>
      <c r="L699" s="43"/>
      <c r="M699" s="229" t="s">
        <v>1</v>
      </c>
      <c r="N699" s="230" t="s">
        <v>40</v>
      </c>
      <c r="O699" s="86"/>
      <c r="P699" s="231">
        <f>O699*H699</f>
        <v>0</v>
      </c>
      <c r="Q699" s="231">
        <v>0</v>
      </c>
      <c r="R699" s="231">
        <f>Q699*H699</f>
        <v>0</v>
      </c>
      <c r="S699" s="231">
        <v>0</v>
      </c>
      <c r="T699" s="232">
        <f>S699*H699</f>
        <v>0</v>
      </c>
      <c r="AR699" s="233" t="s">
        <v>161</v>
      </c>
      <c r="AT699" s="233" t="s">
        <v>128</v>
      </c>
      <c r="AU699" s="233" t="s">
        <v>134</v>
      </c>
      <c r="AY699" s="17" t="s">
        <v>125</v>
      </c>
      <c r="BE699" s="234">
        <f>IF(N699="základní",J699,0)</f>
        <v>0</v>
      </c>
      <c r="BF699" s="234">
        <f>IF(N699="snížená",J699,0)</f>
        <v>0</v>
      </c>
      <c r="BG699" s="234">
        <f>IF(N699="zákl. přenesená",J699,0)</f>
        <v>0</v>
      </c>
      <c r="BH699" s="234">
        <f>IF(N699="sníž. přenesená",J699,0)</f>
        <v>0</v>
      </c>
      <c r="BI699" s="234">
        <f>IF(N699="nulová",J699,0)</f>
        <v>0</v>
      </c>
      <c r="BJ699" s="17" t="s">
        <v>134</v>
      </c>
      <c r="BK699" s="234">
        <f>ROUND(I699*H699,0)</f>
        <v>0</v>
      </c>
      <c r="BL699" s="17" t="s">
        <v>161</v>
      </c>
      <c r="BM699" s="233" t="s">
        <v>1298</v>
      </c>
    </row>
    <row r="700" s="1" customFormat="1" ht="24" customHeight="1">
      <c r="B700" s="38"/>
      <c r="C700" s="223" t="s">
        <v>1299</v>
      </c>
      <c r="D700" s="223" t="s">
        <v>128</v>
      </c>
      <c r="E700" s="224" t="s">
        <v>1300</v>
      </c>
      <c r="F700" s="225" t="s">
        <v>1301</v>
      </c>
      <c r="G700" s="226" t="s">
        <v>968</v>
      </c>
      <c r="H700" s="227">
        <v>1</v>
      </c>
      <c r="I700" s="228"/>
      <c r="J700" s="227">
        <f>ROUND(I700*H700,0)</f>
        <v>0</v>
      </c>
      <c r="K700" s="225" t="s">
        <v>1</v>
      </c>
      <c r="L700" s="43"/>
      <c r="M700" s="229" t="s">
        <v>1</v>
      </c>
      <c r="N700" s="230" t="s">
        <v>40</v>
      </c>
      <c r="O700" s="86"/>
      <c r="P700" s="231">
        <f>O700*H700</f>
        <v>0</v>
      </c>
      <c r="Q700" s="231">
        <v>0</v>
      </c>
      <c r="R700" s="231">
        <f>Q700*H700</f>
        <v>0</v>
      </c>
      <c r="S700" s="231">
        <v>0</v>
      </c>
      <c r="T700" s="232">
        <f>S700*H700</f>
        <v>0</v>
      </c>
      <c r="AR700" s="233" t="s">
        <v>161</v>
      </c>
      <c r="AT700" s="233" t="s">
        <v>128</v>
      </c>
      <c r="AU700" s="233" t="s">
        <v>134</v>
      </c>
      <c r="AY700" s="17" t="s">
        <v>125</v>
      </c>
      <c r="BE700" s="234">
        <f>IF(N700="základní",J700,0)</f>
        <v>0</v>
      </c>
      <c r="BF700" s="234">
        <f>IF(N700="snížená",J700,0)</f>
        <v>0</v>
      </c>
      <c r="BG700" s="234">
        <f>IF(N700="zákl. přenesená",J700,0)</f>
        <v>0</v>
      </c>
      <c r="BH700" s="234">
        <f>IF(N700="sníž. přenesená",J700,0)</f>
        <v>0</v>
      </c>
      <c r="BI700" s="234">
        <f>IF(N700="nulová",J700,0)</f>
        <v>0</v>
      </c>
      <c r="BJ700" s="17" t="s">
        <v>134</v>
      </c>
      <c r="BK700" s="234">
        <f>ROUND(I700*H700,0)</f>
        <v>0</v>
      </c>
      <c r="BL700" s="17" t="s">
        <v>161</v>
      </c>
      <c r="BM700" s="233" t="s">
        <v>1302</v>
      </c>
    </row>
    <row r="701" s="1" customFormat="1" ht="16.5" customHeight="1">
      <c r="B701" s="38"/>
      <c r="C701" s="223" t="s">
        <v>1303</v>
      </c>
      <c r="D701" s="223" t="s">
        <v>128</v>
      </c>
      <c r="E701" s="224" t="s">
        <v>1304</v>
      </c>
      <c r="F701" s="225" t="s">
        <v>1305</v>
      </c>
      <c r="G701" s="226" t="s">
        <v>968</v>
      </c>
      <c r="H701" s="227">
        <v>1</v>
      </c>
      <c r="I701" s="228"/>
      <c r="J701" s="227">
        <f>ROUND(I701*H701,0)</f>
        <v>0</v>
      </c>
      <c r="K701" s="225" t="s">
        <v>1</v>
      </c>
      <c r="L701" s="43"/>
      <c r="M701" s="229" t="s">
        <v>1</v>
      </c>
      <c r="N701" s="230" t="s">
        <v>40</v>
      </c>
      <c r="O701" s="86"/>
      <c r="P701" s="231">
        <f>O701*H701</f>
        <v>0</v>
      </c>
      <c r="Q701" s="231">
        <v>0</v>
      </c>
      <c r="R701" s="231">
        <f>Q701*H701</f>
        <v>0</v>
      </c>
      <c r="S701" s="231">
        <v>0</v>
      </c>
      <c r="T701" s="232">
        <f>S701*H701</f>
        <v>0</v>
      </c>
      <c r="AR701" s="233" t="s">
        <v>161</v>
      </c>
      <c r="AT701" s="233" t="s">
        <v>128</v>
      </c>
      <c r="AU701" s="233" t="s">
        <v>134</v>
      </c>
      <c r="AY701" s="17" t="s">
        <v>125</v>
      </c>
      <c r="BE701" s="234">
        <f>IF(N701="základní",J701,0)</f>
        <v>0</v>
      </c>
      <c r="BF701" s="234">
        <f>IF(N701="snížená",J701,0)</f>
        <v>0</v>
      </c>
      <c r="BG701" s="234">
        <f>IF(N701="zákl. přenesená",J701,0)</f>
        <v>0</v>
      </c>
      <c r="BH701" s="234">
        <f>IF(N701="sníž. přenesená",J701,0)</f>
        <v>0</v>
      </c>
      <c r="BI701" s="234">
        <f>IF(N701="nulová",J701,0)</f>
        <v>0</v>
      </c>
      <c r="BJ701" s="17" t="s">
        <v>134</v>
      </c>
      <c r="BK701" s="234">
        <f>ROUND(I701*H701,0)</f>
        <v>0</v>
      </c>
      <c r="BL701" s="17" t="s">
        <v>161</v>
      </c>
      <c r="BM701" s="233" t="s">
        <v>1306</v>
      </c>
    </row>
    <row r="702" s="1" customFormat="1" ht="16.5" customHeight="1">
      <c r="B702" s="38"/>
      <c r="C702" s="223" t="s">
        <v>1307</v>
      </c>
      <c r="D702" s="223" t="s">
        <v>128</v>
      </c>
      <c r="E702" s="224" t="s">
        <v>1308</v>
      </c>
      <c r="F702" s="225" t="s">
        <v>1309</v>
      </c>
      <c r="G702" s="226" t="s">
        <v>238</v>
      </c>
      <c r="H702" s="227">
        <v>1</v>
      </c>
      <c r="I702" s="228"/>
      <c r="J702" s="227">
        <f>ROUND(I702*H702,0)</f>
        <v>0</v>
      </c>
      <c r="K702" s="225" t="s">
        <v>1</v>
      </c>
      <c r="L702" s="43"/>
      <c r="M702" s="229" t="s">
        <v>1</v>
      </c>
      <c r="N702" s="230" t="s">
        <v>40</v>
      </c>
      <c r="O702" s="86"/>
      <c r="P702" s="231">
        <f>O702*H702</f>
        <v>0</v>
      </c>
      <c r="Q702" s="231">
        <v>0.00044468729999999997</v>
      </c>
      <c r="R702" s="231">
        <f>Q702*H702</f>
        <v>0.00044468729999999997</v>
      </c>
      <c r="S702" s="231">
        <v>0</v>
      </c>
      <c r="T702" s="232">
        <f>S702*H702</f>
        <v>0</v>
      </c>
      <c r="AR702" s="233" t="s">
        <v>161</v>
      </c>
      <c r="AT702" s="233" t="s">
        <v>128</v>
      </c>
      <c r="AU702" s="233" t="s">
        <v>134</v>
      </c>
      <c r="AY702" s="17" t="s">
        <v>125</v>
      </c>
      <c r="BE702" s="234">
        <f>IF(N702="základní",J702,0)</f>
        <v>0</v>
      </c>
      <c r="BF702" s="234">
        <f>IF(N702="snížená",J702,0)</f>
        <v>0</v>
      </c>
      <c r="BG702" s="234">
        <f>IF(N702="zákl. přenesená",J702,0)</f>
        <v>0</v>
      </c>
      <c r="BH702" s="234">
        <f>IF(N702="sníž. přenesená",J702,0)</f>
        <v>0</v>
      </c>
      <c r="BI702" s="234">
        <f>IF(N702="nulová",J702,0)</f>
        <v>0</v>
      </c>
      <c r="BJ702" s="17" t="s">
        <v>134</v>
      </c>
      <c r="BK702" s="234">
        <f>ROUND(I702*H702,0)</f>
        <v>0</v>
      </c>
      <c r="BL702" s="17" t="s">
        <v>161</v>
      </c>
      <c r="BM702" s="233" t="s">
        <v>1310</v>
      </c>
    </row>
    <row r="703" s="1" customFormat="1" ht="24" customHeight="1">
      <c r="B703" s="38"/>
      <c r="C703" s="223" t="s">
        <v>1311</v>
      </c>
      <c r="D703" s="223" t="s">
        <v>128</v>
      </c>
      <c r="E703" s="224" t="s">
        <v>1312</v>
      </c>
      <c r="F703" s="225" t="s">
        <v>1313</v>
      </c>
      <c r="G703" s="226" t="s">
        <v>1033</v>
      </c>
      <c r="H703" s="228"/>
      <c r="I703" s="228"/>
      <c r="J703" s="227">
        <f>ROUND(I703*H703,0)</f>
        <v>0</v>
      </c>
      <c r="K703" s="225" t="s">
        <v>1</v>
      </c>
      <c r="L703" s="43"/>
      <c r="M703" s="229" t="s">
        <v>1</v>
      </c>
      <c r="N703" s="230" t="s">
        <v>40</v>
      </c>
      <c r="O703" s="86"/>
      <c r="P703" s="231">
        <f>O703*H703</f>
        <v>0</v>
      </c>
      <c r="Q703" s="231">
        <v>0</v>
      </c>
      <c r="R703" s="231">
        <f>Q703*H703</f>
        <v>0</v>
      </c>
      <c r="S703" s="231">
        <v>0</v>
      </c>
      <c r="T703" s="232">
        <f>S703*H703</f>
        <v>0</v>
      </c>
      <c r="AR703" s="233" t="s">
        <v>161</v>
      </c>
      <c r="AT703" s="233" t="s">
        <v>128</v>
      </c>
      <c r="AU703" s="233" t="s">
        <v>134</v>
      </c>
      <c r="AY703" s="17" t="s">
        <v>125</v>
      </c>
      <c r="BE703" s="234">
        <f>IF(N703="základní",J703,0)</f>
        <v>0</v>
      </c>
      <c r="BF703" s="234">
        <f>IF(N703="snížená",J703,0)</f>
        <v>0</v>
      </c>
      <c r="BG703" s="234">
        <f>IF(N703="zákl. přenesená",J703,0)</f>
        <v>0</v>
      </c>
      <c r="BH703" s="234">
        <f>IF(N703="sníž. přenesená",J703,0)</f>
        <v>0</v>
      </c>
      <c r="BI703" s="234">
        <f>IF(N703="nulová",J703,0)</f>
        <v>0</v>
      </c>
      <c r="BJ703" s="17" t="s">
        <v>134</v>
      </c>
      <c r="BK703" s="234">
        <f>ROUND(I703*H703,0)</f>
        <v>0</v>
      </c>
      <c r="BL703" s="17" t="s">
        <v>161</v>
      </c>
      <c r="BM703" s="233" t="s">
        <v>1314</v>
      </c>
    </row>
    <row r="704" s="11" customFormat="1" ht="22.8" customHeight="1">
      <c r="B704" s="207"/>
      <c r="C704" s="208"/>
      <c r="D704" s="209" t="s">
        <v>73</v>
      </c>
      <c r="E704" s="221" t="s">
        <v>1315</v>
      </c>
      <c r="F704" s="221" t="s">
        <v>1316</v>
      </c>
      <c r="G704" s="208"/>
      <c r="H704" s="208"/>
      <c r="I704" s="211"/>
      <c r="J704" s="222">
        <f>BK704</f>
        <v>0</v>
      </c>
      <c r="K704" s="208"/>
      <c r="L704" s="213"/>
      <c r="M704" s="214"/>
      <c r="N704" s="215"/>
      <c r="O704" s="215"/>
      <c r="P704" s="216">
        <f>SUM(P705:P736)</f>
        <v>0</v>
      </c>
      <c r="Q704" s="215"/>
      <c r="R704" s="216">
        <f>SUM(R705:R736)</f>
        <v>0.38470345560000002</v>
      </c>
      <c r="S704" s="215"/>
      <c r="T704" s="217">
        <f>SUM(T705:T736)</f>
        <v>0.25968000000000002</v>
      </c>
      <c r="AR704" s="218" t="s">
        <v>134</v>
      </c>
      <c r="AT704" s="219" t="s">
        <v>73</v>
      </c>
      <c r="AU704" s="219" t="s">
        <v>8</v>
      </c>
      <c r="AY704" s="218" t="s">
        <v>125</v>
      </c>
      <c r="BK704" s="220">
        <f>SUM(BK705:BK736)</f>
        <v>0</v>
      </c>
    </row>
    <row r="705" s="1" customFormat="1" ht="16.5" customHeight="1">
      <c r="B705" s="38"/>
      <c r="C705" s="223" t="s">
        <v>1317</v>
      </c>
      <c r="D705" s="223" t="s">
        <v>128</v>
      </c>
      <c r="E705" s="224" t="s">
        <v>1318</v>
      </c>
      <c r="F705" s="225" t="s">
        <v>1319</v>
      </c>
      <c r="G705" s="226" t="s">
        <v>629</v>
      </c>
      <c r="H705" s="227">
        <v>3</v>
      </c>
      <c r="I705" s="228"/>
      <c r="J705" s="227">
        <f>ROUND(I705*H705,0)</f>
        <v>0</v>
      </c>
      <c r="K705" s="225" t="s">
        <v>132</v>
      </c>
      <c r="L705" s="43"/>
      <c r="M705" s="229" t="s">
        <v>1</v>
      </c>
      <c r="N705" s="230" t="s">
        <v>40</v>
      </c>
      <c r="O705" s="86"/>
      <c r="P705" s="231">
        <f>O705*H705</f>
        <v>0</v>
      </c>
      <c r="Q705" s="231">
        <v>0</v>
      </c>
      <c r="R705" s="231">
        <f>Q705*H705</f>
        <v>0</v>
      </c>
      <c r="S705" s="231">
        <v>0.034200000000000001</v>
      </c>
      <c r="T705" s="232">
        <f>S705*H705</f>
        <v>0.1026</v>
      </c>
      <c r="AR705" s="233" t="s">
        <v>161</v>
      </c>
      <c r="AT705" s="233" t="s">
        <v>128</v>
      </c>
      <c r="AU705" s="233" t="s">
        <v>134</v>
      </c>
      <c r="AY705" s="17" t="s">
        <v>125</v>
      </c>
      <c r="BE705" s="234">
        <f>IF(N705="základní",J705,0)</f>
        <v>0</v>
      </c>
      <c r="BF705" s="234">
        <f>IF(N705="snížená",J705,0)</f>
        <v>0</v>
      </c>
      <c r="BG705" s="234">
        <f>IF(N705="zákl. přenesená",J705,0)</f>
        <v>0</v>
      </c>
      <c r="BH705" s="234">
        <f>IF(N705="sníž. přenesená",J705,0)</f>
        <v>0</v>
      </c>
      <c r="BI705" s="234">
        <f>IF(N705="nulová",J705,0)</f>
        <v>0</v>
      </c>
      <c r="BJ705" s="17" t="s">
        <v>134</v>
      </c>
      <c r="BK705" s="234">
        <f>ROUND(I705*H705,0)</f>
        <v>0</v>
      </c>
      <c r="BL705" s="17" t="s">
        <v>161</v>
      </c>
      <c r="BM705" s="233" t="s">
        <v>1320</v>
      </c>
    </row>
    <row r="706" s="1" customFormat="1" ht="16.5" customHeight="1">
      <c r="B706" s="38"/>
      <c r="C706" s="223" t="s">
        <v>1321</v>
      </c>
      <c r="D706" s="223" t="s">
        <v>128</v>
      </c>
      <c r="E706" s="224" t="s">
        <v>1322</v>
      </c>
      <c r="F706" s="225" t="s">
        <v>1323</v>
      </c>
      <c r="G706" s="226" t="s">
        <v>629</v>
      </c>
      <c r="H706" s="227">
        <v>3</v>
      </c>
      <c r="I706" s="228"/>
      <c r="J706" s="227">
        <f>ROUND(I706*H706,0)</f>
        <v>0</v>
      </c>
      <c r="K706" s="225" t="s">
        <v>132</v>
      </c>
      <c r="L706" s="43"/>
      <c r="M706" s="229" t="s">
        <v>1</v>
      </c>
      <c r="N706" s="230" t="s">
        <v>40</v>
      </c>
      <c r="O706" s="86"/>
      <c r="P706" s="231">
        <f>O706*H706</f>
        <v>0</v>
      </c>
      <c r="Q706" s="231">
        <v>0</v>
      </c>
      <c r="R706" s="231">
        <f>Q706*H706</f>
        <v>0</v>
      </c>
      <c r="S706" s="231">
        <v>0.019460000000000002</v>
      </c>
      <c r="T706" s="232">
        <f>S706*H706</f>
        <v>0.058380000000000001</v>
      </c>
      <c r="AR706" s="233" t="s">
        <v>161</v>
      </c>
      <c r="AT706" s="233" t="s">
        <v>128</v>
      </c>
      <c r="AU706" s="233" t="s">
        <v>134</v>
      </c>
      <c r="AY706" s="17" t="s">
        <v>125</v>
      </c>
      <c r="BE706" s="234">
        <f>IF(N706="základní",J706,0)</f>
        <v>0</v>
      </c>
      <c r="BF706" s="234">
        <f>IF(N706="snížená",J706,0)</f>
        <v>0</v>
      </c>
      <c r="BG706" s="234">
        <f>IF(N706="zákl. přenesená",J706,0)</f>
        <v>0</v>
      </c>
      <c r="BH706" s="234">
        <f>IF(N706="sníž. přenesená",J706,0)</f>
        <v>0</v>
      </c>
      <c r="BI706" s="234">
        <f>IF(N706="nulová",J706,0)</f>
        <v>0</v>
      </c>
      <c r="BJ706" s="17" t="s">
        <v>134</v>
      </c>
      <c r="BK706" s="234">
        <f>ROUND(I706*H706,0)</f>
        <v>0</v>
      </c>
      <c r="BL706" s="17" t="s">
        <v>161</v>
      </c>
      <c r="BM706" s="233" t="s">
        <v>1324</v>
      </c>
    </row>
    <row r="707" s="1" customFormat="1" ht="16.5" customHeight="1">
      <c r="B707" s="38"/>
      <c r="C707" s="223" t="s">
        <v>1325</v>
      </c>
      <c r="D707" s="223" t="s">
        <v>128</v>
      </c>
      <c r="E707" s="224" t="s">
        <v>1326</v>
      </c>
      <c r="F707" s="225" t="s">
        <v>1327</v>
      </c>
      <c r="G707" s="226" t="s">
        <v>629</v>
      </c>
      <c r="H707" s="227">
        <v>3</v>
      </c>
      <c r="I707" s="228"/>
      <c r="J707" s="227">
        <f>ROUND(I707*H707,0)</f>
        <v>0</v>
      </c>
      <c r="K707" s="225" t="s">
        <v>132</v>
      </c>
      <c r="L707" s="43"/>
      <c r="M707" s="229" t="s">
        <v>1</v>
      </c>
      <c r="N707" s="230" t="s">
        <v>40</v>
      </c>
      <c r="O707" s="86"/>
      <c r="P707" s="231">
        <f>O707*H707</f>
        <v>0</v>
      </c>
      <c r="Q707" s="231">
        <v>0</v>
      </c>
      <c r="R707" s="231">
        <f>Q707*H707</f>
        <v>0</v>
      </c>
      <c r="S707" s="231">
        <v>0.032899999999999999</v>
      </c>
      <c r="T707" s="232">
        <f>S707*H707</f>
        <v>0.098699999999999996</v>
      </c>
      <c r="AR707" s="233" t="s">
        <v>161</v>
      </c>
      <c r="AT707" s="233" t="s">
        <v>128</v>
      </c>
      <c r="AU707" s="233" t="s">
        <v>134</v>
      </c>
      <c r="AY707" s="17" t="s">
        <v>125</v>
      </c>
      <c r="BE707" s="234">
        <f>IF(N707="základní",J707,0)</f>
        <v>0</v>
      </c>
      <c r="BF707" s="234">
        <f>IF(N707="snížená",J707,0)</f>
        <v>0</v>
      </c>
      <c r="BG707" s="234">
        <f>IF(N707="zákl. přenesená",J707,0)</f>
        <v>0</v>
      </c>
      <c r="BH707" s="234">
        <f>IF(N707="sníž. přenesená",J707,0)</f>
        <v>0</v>
      </c>
      <c r="BI707" s="234">
        <f>IF(N707="nulová",J707,0)</f>
        <v>0</v>
      </c>
      <c r="BJ707" s="17" t="s">
        <v>134</v>
      </c>
      <c r="BK707" s="234">
        <f>ROUND(I707*H707,0)</f>
        <v>0</v>
      </c>
      <c r="BL707" s="17" t="s">
        <v>161</v>
      </c>
      <c r="BM707" s="233" t="s">
        <v>1328</v>
      </c>
    </row>
    <row r="708" s="1" customFormat="1" ht="24" customHeight="1">
      <c r="B708" s="38"/>
      <c r="C708" s="223" t="s">
        <v>1329</v>
      </c>
      <c r="D708" s="223" t="s">
        <v>128</v>
      </c>
      <c r="E708" s="224" t="s">
        <v>1330</v>
      </c>
      <c r="F708" s="225" t="s">
        <v>1331</v>
      </c>
      <c r="G708" s="226" t="s">
        <v>131</v>
      </c>
      <c r="H708" s="227">
        <v>0.26000000000000001</v>
      </c>
      <c r="I708" s="228"/>
      <c r="J708" s="227">
        <f>ROUND(I708*H708,0)</f>
        <v>0</v>
      </c>
      <c r="K708" s="225" t="s">
        <v>132</v>
      </c>
      <c r="L708" s="43"/>
      <c r="M708" s="229" t="s">
        <v>1</v>
      </c>
      <c r="N708" s="230" t="s">
        <v>40</v>
      </c>
      <c r="O708" s="86"/>
      <c r="P708" s="231">
        <f>O708*H708</f>
        <v>0</v>
      </c>
      <c r="Q708" s="231">
        <v>0</v>
      </c>
      <c r="R708" s="231">
        <f>Q708*H708</f>
        <v>0</v>
      </c>
      <c r="S708" s="231">
        <v>0</v>
      </c>
      <c r="T708" s="232">
        <f>S708*H708</f>
        <v>0</v>
      </c>
      <c r="AR708" s="233" t="s">
        <v>161</v>
      </c>
      <c r="AT708" s="233" t="s">
        <v>128</v>
      </c>
      <c r="AU708" s="233" t="s">
        <v>134</v>
      </c>
      <c r="AY708" s="17" t="s">
        <v>125</v>
      </c>
      <c r="BE708" s="234">
        <f>IF(N708="základní",J708,0)</f>
        <v>0</v>
      </c>
      <c r="BF708" s="234">
        <f>IF(N708="snížená",J708,0)</f>
        <v>0</v>
      </c>
      <c r="BG708" s="234">
        <f>IF(N708="zákl. přenesená",J708,0)</f>
        <v>0</v>
      </c>
      <c r="BH708" s="234">
        <f>IF(N708="sníž. přenesená",J708,0)</f>
        <v>0</v>
      </c>
      <c r="BI708" s="234">
        <f>IF(N708="nulová",J708,0)</f>
        <v>0</v>
      </c>
      <c r="BJ708" s="17" t="s">
        <v>134</v>
      </c>
      <c r="BK708" s="234">
        <f>ROUND(I708*H708,0)</f>
        <v>0</v>
      </c>
      <c r="BL708" s="17" t="s">
        <v>161</v>
      </c>
      <c r="BM708" s="233" t="s">
        <v>1332</v>
      </c>
    </row>
    <row r="709" s="1" customFormat="1" ht="16.5" customHeight="1">
      <c r="B709" s="38"/>
      <c r="C709" s="223" t="s">
        <v>1333</v>
      </c>
      <c r="D709" s="223" t="s">
        <v>128</v>
      </c>
      <c r="E709" s="224" t="s">
        <v>1334</v>
      </c>
      <c r="F709" s="225" t="s">
        <v>1335</v>
      </c>
      <c r="G709" s="226" t="s">
        <v>238</v>
      </c>
      <c r="H709" s="227">
        <v>96</v>
      </c>
      <c r="I709" s="228"/>
      <c r="J709" s="227">
        <f>ROUND(I709*H709,0)</f>
        <v>0</v>
      </c>
      <c r="K709" s="225" t="s">
        <v>1</v>
      </c>
      <c r="L709" s="43"/>
      <c r="M709" s="229" t="s">
        <v>1</v>
      </c>
      <c r="N709" s="230" t="s">
        <v>40</v>
      </c>
      <c r="O709" s="86"/>
      <c r="P709" s="231">
        <f>O709*H709</f>
        <v>0</v>
      </c>
      <c r="Q709" s="231">
        <v>8.0097000000000002E-05</v>
      </c>
      <c r="R709" s="231">
        <f>Q709*H709</f>
        <v>0.0076893120000000002</v>
      </c>
      <c r="S709" s="231">
        <v>0</v>
      </c>
      <c r="T709" s="232">
        <f>S709*H709</f>
        <v>0</v>
      </c>
      <c r="AR709" s="233" t="s">
        <v>161</v>
      </c>
      <c r="AT709" s="233" t="s">
        <v>128</v>
      </c>
      <c r="AU709" s="233" t="s">
        <v>134</v>
      </c>
      <c r="AY709" s="17" t="s">
        <v>125</v>
      </c>
      <c r="BE709" s="234">
        <f>IF(N709="základní",J709,0)</f>
        <v>0</v>
      </c>
      <c r="BF709" s="234">
        <f>IF(N709="snížená",J709,0)</f>
        <v>0</v>
      </c>
      <c r="BG709" s="234">
        <f>IF(N709="zákl. přenesená",J709,0)</f>
        <v>0</v>
      </c>
      <c r="BH709" s="234">
        <f>IF(N709="sníž. přenesená",J709,0)</f>
        <v>0</v>
      </c>
      <c r="BI709" s="234">
        <f>IF(N709="nulová",J709,0)</f>
        <v>0</v>
      </c>
      <c r="BJ709" s="17" t="s">
        <v>134</v>
      </c>
      <c r="BK709" s="234">
        <f>ROUND(I709*H709,0)</f>
        <v>0</v>
      </c>
      <c r="BL709" s="17" t="s">
        <v>161</v>
      </c>
      <c r="BM709" s="233" t="s">
        <v>1336</v>
      </c>
    </row>
    <row r="710" s="1" customFormat="1" ht="24" customHeight="1">
      <c r="B710" s="38"/>
      <c r="C710" s="223" t="s">
        <v>1337</v>
      </c>
      <c r="D710" s="223" t="s">
        <v>128</v>
      </c>
      <c r="E710" s="224" t="s">
        <v>1338</v>
      </c>
      <c r="F710" s="225" t="s">
        <v>1339</v>
      </c>
      <c r="G710" s="226" t="s">
        <v>629</v>
      </c>
      <c r="H710" s="227">
        <v>32</v>
      </c>
      <c r="I710" s="228"/>
      <c r="J710" s="227">
        <f>ROUND(I710*H710,0)</f>
        <v>0</v>
      </c>
      <c r="K710" s="225" t="s">
        <v>1</v>
      </c>
      <c r="L710" s="43"/>
      <c r="M710" s="229" t="s">
        <v>1</v>
      </c>
      <c r="N710" s="230" t="s">
        <v>40</v>
      </c>
      <c r="O710" s="86"/>
      <c r="P710" s="231">
        <f>O710*H710</f>
        <v>0</v>
      </c>
      <c r="Q710" s="231">
        <v>0.00030009699999999998</v>
      </c>
      <c r="R710" s="231">
        <f>Q710*H710</f>
        <v>0.0096031039999999995</v>
      </c>
      <c r="S710" s="231">
        <v>0</v>
      </c>
      <c r="T710" s="232">
        <f>S710*H710</f>
        <v>0</v>
      </c>
      <c r="AR710" s="233" t="s">
        <v>161</v>
      </c>
      <c r="AT710" s="233" t="s">
        <v>128</v>
      </c>
      <c r="AU710" s="233" t="s">
        <v>134</v>
      </c>
      <c r="AY710" s="17" t="s">
        <v>125</v>
      </c>
      <c r="BE710" s="234">
        <f>IF(N710="základní",J710,0)</f>
        <v>0</v>
      </c>
      <c r="BF710" s="234">
        <f>IF(N710="snížená",J710,0)</f>
        <v>0</v>
      </c>
      <c r="BG710" s="234">
        <f>IF(N710="zákl. přenesená",J710,0)</f>
        <v>0</v>
      </c>
      <c r="BH710" s="234">
        <f>IF(N710="sníž. přenesená",J710,0)</f>
        <v>0</v>
      </c>
      <c r="BI710" s="234">
        <f>IF(N710="nulová",J710,0)</f>
        <v>0</v>
      </c>
      <c r="BJ710" s="17" t="s">
        <v>134</v>
      </c>
      <c r="BK710" s="234">
        <f>ROUND(I710*H710,0)</f>
        <v>0</v>
      </c>
      <c r="BL710" s="17" t="s">
        <v>161</v>
      </c>
      <c r="BM710" s="233" t="s">
        <v>1340</v>
      </c>
    </row>
    <row r="711" s="1" customFormat="1" ht="16.5" customHeight="1">
      <c r="B711" s="38"/>
      <c r="C711" s="223" t="s">
        <v>1341</v>
      </c>
      <c r="D711" s="223" t="s">
        <v>128</v>
      </c>
      <c r="E711" s="224" t="s">
        <v>1342</v>
      </c>
      <c r="F711" s="225" t="s">
        <v>1343</v>
      </c>
      <c r="G711" s="226" t="s">
        <v>629</v>
      </c>
      <c r="H711" s="227">
        <v>8</v>
      </c>
      <c r="I711" s="228"/>
      <c r="J711" s="227">
        <f>ROUND(I711*H711,0)</f>
        <v>0</v>
      </c>
      <c r="K711" s="225" t="s">
        <v>1</v>
      </c>
      <c r="L711" s="43"/>
      <c r="M711" s="229" t="s">
        <v>1</v>
      </c>
      <c r="N711" s="230" t="s">
        <v>40</v>
      </c>
      <c r="O711" s="86"/>
      <c r="P711" s="231">
        <f>O711*H711</f>
        <v>0</v>
      </c>
      <c r="Q711" s="231">
        <v>0.021024178800000001</v>
      </c>
      <c r="R711" s="231">
        <f>Q711*H711</f>
        <v>0.16819343040000001</v>
      </c>
      <c r="S711" s="231">
        <v>0</v>
      </c>
      <c r="T711" s="232">
        <f>S711*H711</f>
        <v>0</v>
      </c>
      <c r="AR711" s="233" t="s">
        <v>161</v>
      </c>
      <c r="AT711" s="233" t="s">
        <v>128</v>
      </c>
      <c r="AU711" s="233" t="s">
        <v>134</v>
      </c>
      <c r="AY711" s="17" t="s">
        <v>125</v>
      </c>
      <c r="BE711" s="234">
        <f>IF(N711="základní",J711,0)</f>
        <v>0</v>
      </c>
      <c r="BF711" s="234">
        <f>IF(N711="snížená",J711,0)</f>
        <v>0</v>
      </c>
      <c r="BG711" s="234">
        <f>IF(N711="zákl. přenesená",J711,0)</f>
        <v>0</v>
      </c>
      <c r="BH711" s="234">
        <f>IF(N711="sníž. přenesená",J711,0)</f>
        <v>0</v>
      </c>
      <c r="BI711" s="234">
        <f>IF(N711="nulová",J711,0)</f>
        <v>0</v>
      </c>
      <c r="BJ711" s="17" t="s">
        <v>134</v>
      </c>
      <c r="BK711" s="234">
        <f>ROUND(I711*H711,0)</f>
        <v>0</v>
      </c>
      <c r="BL711" s="17" t="s">
        <v>161</v>
      </c>
      <c r="BM711" s="233" t="s">
        <v>1344</v>
      </c>
    </row>
    <row r="712" s="1" customFormat="1" ht="24" customHeight="1">
      <c r="B712" s="38"/>
      <c r="C712" s="223" t="s">
        <v>1345</v>
      </c>
      <c r="D712" s="223" t="s">
        <v>128</v>
      </c>
      <c r="E712" s="224" t="s">
        <v>1346</v>
      </c>
      <c r="F712" s="225" t="s">
        <v>1347</v>
      </c>
      <c r="G712" s="226" t="s">
        <v>955</v>
      </c>
      <c r="H712" s="227">
        <v>8</v>
      </c>
      <c r="I712" s="228"/>
      <c r="J712" s="227">
        <f>ROUND(I712*H712,0)</f>
        <v>0</v>
      </c>
      <c r="K712" s="225" t="s">
        <v>1</v>
      </c>
      <c r="L712" s="43"/>
      <c r="M712" s="229" t="s">
        <v>1</v>
      </c>
      <c r="N712" s="230" t="s">
        <v>40</v>
      </c>
      <c r="O712" s="86"/>
      <c r="P712" s="231">
        <f>O712*H712</f>
        <v>0</v>
      </c>
      <c r="Q712" s="231">
        <v>0</v>
      </c>
      <c r="R712" s="231">
        <f>Q712*H712</f>
        <v>0</v>
      </c>
      <c r="S712" s="231">
        <v>0</v>
      </c>
      <c r="T712" s="232">
        <f>S712*H712</f>
        <v>0</v>
      </c>
      <c r="AR712" s="233" t="s">
        <v>161</v>
      </c>
      <c r="AT712" s="233" t="s">
        <v>128</v>
      </c>
      <c r="AU712" s="233" t="s">
        <v>134</v>
      </c>
      <c r="AY712" s="17" t="s">
        <v>125</v>
      </c>
      <c r="BE712" s="234">
        <f>IF(N712="základní",J712,0)</f>
        <v>0</v>
      </c>
      <c r="BF712" s="234">
        <f>IF(N712="snížená",J712,0)</f>
        <v>0</v>
      </c>
      <c r="BG712" s="234">
        <f>IF(N712="zákl. přenesená",J712,0)</f>
        <v>0</v>
      </c>
      <c r="BH712" s="234">
        <f>IF(N712="sníž. přenesená",J712,0)</f>
        <v>0</v>
      </c>
      <c r="BI712" s="234">
        <f>IF(N712="nulová",J712,0)</f>
        <v>0</v>
      </c>
      <c r="BJ712" s="17" t="s">
        <v>134</v>
      </c>
      <c r="BK712" s="234">
        <f>ROUND(I712*H712,0)</f>
        <v>0</v>
      </c>
      <c r="BL712" s="17" t="s">
        <v>161</v>
      </c>
      <c r="BM712" s="233" t="s">
        <v>1348</v>
      </c>
    </row>
    <row r="713" s="1" customFormat="1" ht="16.5" customHeight="1">
      <c r="B713" s="38"/>
      <c r="C713" s="223" t="s">
        <v>1349</v>
      </c>
      <c r="D713" s="223" t="s">
        <v>128</v>
      </c>
      <c r="E713" s="224" t="s">
        <v>1350</v>
      </c>
      <c r="F713" s="225" t="s">
        <v>1351</v>
      </c>
      <c r="G713" s="226" t="s">
        <v>955</v>
      </c>
      <c r="H713" s="227">
        <v>8</v>
      </c>
      <c r="I713" s="228"/>
      <c r="J713" s="227">
        <f>ROUND(I713*H713,0)</f>
        <v>0</v>
      </c>
      <c r="K713" s="225" t="s">
        <v>1</v>
      </c>
      <c r="L713" s="43"/>
      <c r="M713" s="229" t="s">
        <v>1</v>
      </c>
      <c r="N713" s="230" t="s">
        <v>40</v>
      </c>
      <c r="O713" s="86"/>
      <c r="P713" s="231">
        <f>O713*H713</f>
        <v>0</v>
      </c>
      <c r="Q713" s="231">
        <v>0</v>
      </c>
      <c r="R713" s="231">
        <f>Q713*H713</f>
        <v>0</v>
      </c>
      <c r="S713" s="231">
        <v>0</v>
      </c>
      <c r="T713" s="232">
        <f>S713*H713</f>
        <v>0</v>
      </c>
      <c r="AR713" s="233" t="s">
        <v>161</v>
      </c>
      <c r="AT713" s="233" t="s">
        <v>128</v>
      </c>
      <c r="AU713" s="233" t="s">
        <v>134</v>
      </c>
      <c r="AY713" s="17" t="s">
        <v>125</v>
      </c>
      <c r="BE713" s="234">
        <f>IF(N713="základní",J713,0)</f>
        <v>0</v>
      </c>
      <c r="BF713" s="234">
        <f>IF(N713="snížená",J713,0)</f>
        <v>0</v>
      </c>
      <c r="BG713" s="234">
        <f>IF(N713="zákl. přenesená",J713,0)</f>
        <v>0</v>
      </c>
      <c r="BH713" s="234">
        <f>IF(N713="sníž. přenesená",J713,0)</f>
        <v>0</v>
      </c>
      <c r="BI713" s="234">
        <f>IF(N713="nulová",J713,0)</f>
        <v>0</v>
      </c>
      <c r="BJ713" s="17" t="s">
        <v>134</v>
      </c>
      <c r="BK713" s="234">
        <f>ROUND(I713*H713,0)</f>
        <v>0</v>
      </c>
      <c r="BL713" s="17" t="s">
        <v>161</v>
      </c>
      <c r="BM713" s="233" t="s">
        <v>1352</v>
      </c>
    </row>
    <row r="714" s="1" customFormat="1" ht="16.5" customHeight="1">
      <c r="B714" s="38"/>
      <c r="C714" s="223" t="s">
        <v>1353</v>
      </c>
      <c r="D714" s="223" t="s">
        <v>128</v>
      </c>
      <c r="E714" s="224" t="s">
        <v>1354</v>
      </c>
      <c r="F714" s="225" t="s">
        <v>1355</v>
      </c>
      <c r="G714" s="226" t="s">
        <v>955</v>
      </c>
      <c r="H714" s="227">
        <v>8</v>
      </c>
      <c r="I714" s="228"/>
      <c r="J714" s="227">
        <f>ROUND(I714*H714,0)</f>
        <v>0</v>
      </c>
      <c r="K714" s="225" t="s">
        <v>1</v>
      </c>
      <c r="L714" s="43"/>
      <c r="M714" s="229" t="s">
        <v>1</v>
      </c>
      <c r="N714" s="230" t="s">
        <v>40</v>
      </c>
      <c r="O714" s="86"/>
      <c r="P714" s="231">
        <f>O714*H714</f>
        <v>0</v>
      </c>
      <c r="Q714" s="231">
        <v>0</v>
      </c>
      <c r="R714" s="231">
        <f>Q714*H714</f>
        <v>0</v>
      </c>
      <c r="S714" s="231">
        <v>0</v>
      </c>
      <c r="T714" s="232">
        <f>S714*H714</f>
        <v>0</v>
      </c>
      <c r="AR714" s="233" t="s">
        <v>161</v>
      </c>
      <c r="AT714" s="233" t="s">
        <v>128</v>
      </c>
      <c r="AU714" s="233" t="s">
        <v>134</v>
      </c>
      <c r="AY714" s="17" t="s">
        <v>125</v>
      </c>
      <c r="BE714" s="234">
        <f>IF(N714="základní",J714,0)</f>
        <v>0</v>
      </c>
      <c r="BF714" s="234">
        <f>IF(N714="snížená",J714,0)</f>
        <v>0</v>
      </c>
      <c r="BG714" s="234">
        <f>IF(N714="zákl. přenesená",J714,0)</f>
        <v>0</v>
      </c>
      <c r="BH714" s="234">
        <f>IF(N714="sníž. přenesená",J714,0)</f>
        <v>0</v>
      </c>
      <c r="BI714" s="234">
        <f>IF(N714="nulová",J714,0)</f>
        <v>0</v>
      </c>
      <c r="BJ714" s="17" t="s">
        <v>134</v>
      </c>
      <c r="BK714" s="234">
        <f>ROUND(I714*H714,0)</f>
        <v>0</v>
      </c>
      <c r="BL714" s="17" t="s">
        <v>161</v>
      </c>
      <c r="BM714" s="233" t="s">
        <v>1356</v>
      </c>
    </row>
    <row r="715" s="1" customFormat="1" ht="24" customHeight="1">
      <c r="B715" s="38"/>
      <c r="C715" s="223" t="s">
        <v>1357</v>
      </c>
      <c r="D715" s="223" t="s">
        <v>128</v>
      </c>
      <c r="E715" s="224" t="s">
        <v>1358</v>
      </c>
      <c r="F715" s="225" t="s">
        <v>1359</v>
      </c>
      <c r="G715" s="226" t="s">
        <v>955</v>
      </c>
      <c r="H715" s="227">
        <v>8</v>
      </c>
      <c r="I715" s="228"/>
      <c r="J715" s="227">
        <f>ROUND(I715*H715,0)</f>
        <v>0</v>
      </c>
      <c r="K715" s="225" t="s">
        <v>1</v>
      </c>
      <c r="L715" s="43"/>
      <c r="M715" s="229" t="s">
        <v>1</v>
      </c>
      <c r="N715" s="230" t="s">
        <v>40</v>
      </c>
      <c r="O715" s="86"/>
      <c r="P715" s="231">
        <f>O715*H715</f>
        <v>0</v>
      </c>
      <c r="Q715" s="231">
        <v>0</v>
      </c>
      <c r="R715" s="231">
        <f>Q715*H715</f>
        <v>0</v>
      </c>
      <c r="S715" s="231">
        <v>0</v>
      </c>
      <c r="T715" s="232">
        <f>S715*H715</f>
        <v>0</v>
      </c>
      <c r="AR715" s="233" t="s">
        <v>161</v>
      </c>
      <c r="AT715" s="233" t="s">
        <v>128</v>
      </c>
      <c r="AU715" s="233" t="s">
        <v>134</v>
      </c>
      <c r="AY715" s="17" t="s">
        <v>125</v>
      </c>
      <c r="BE715" s="234">
        <f>IF(N715="základní",J715,0)</f>
        <v>0</v>
      </c>
      <c r="BF715" s="234">
        <f>IF(N715="snížená",J715,0)</f>
        <v>0</v>
      </c>
      <c r="BG715" s="234">
        <f>IF(N715="zákl. přenesená",J715,0)</f>
        <v>0</v>
      </c>
      <c r="BH715" s="234">
        <f>IF(N715="sníž. přenesená",J715,0)</f>
        <v>0</v>
      </c>
      <c r="BI715" s="234">
        <f>IF(N715="nulová",J715,0)</f>
        <v>0</v>
      </c>
      <c r="BJ715" s="17" t="s">
        <v>134</v>
      </c>
      <c r="BK715" s="234">
        <f>ROUND(I715*H715,0)</f>
        <v>0</v>
      </c>
      <c r="BL715" s="17" t="s">
        <v>161</v>
      </c>
      <c r="BM715" s="233" t="s">
        <v>1360</v>
      </c>
    </row>
    <row r="716" s="1" customFormat="1" ht="16.5" customHeight="1">
      <c r="B716" s="38"/>
      <c r="C716" s="223" t="s">
        <v>1361</v>
      </c>
      <c r="D716" s="223" t="s">
        <v>128</v>
      </c>
      <c r="E716" s="224" t="s">
        <v>1362</v>
      </c>
      <c r="F716" s="225" t="s">
        <v>1363</v>
      </c>
      <c r="G716" s="226" t="s">
        <v>955</v>
      </c>
      <c r="H716" s="227">
        <v>3</v>
      </c>
      <c r="I716" s="228"/>
      <c r="J716" s="227">
        <f>ROUND(I716*H716,0)</f>
        <v>0</v>
      </c>
      <c r="K716" s="225" t="s">
        <v>1</v>
      </c>
      <c r="L716" s="43"/>
      <c r="M716" s="229" t="s">
        <v>1</v>
      </c>
      <c r="N716" s="230" t="s">
        <v>40</v>
      </c>
      <c r="O716" s="86"/>
      <c r="P716" s="231">
        <f>O716*H716</f>
        <v>0</v>
      </c>
      <c r="Q716" s="231">
        <v>0</v>
      </c>
      <c r="R716" s="231">
        <f>Q716*H716</f>
        <v>0</v>
      </c>
      <c r="S716" s="231">
        <v>0</v>
      </c>
      <c r="T716" s="232">
        <f>S716*H716</f>
        <v>0</v>
      </c>
      <c r="AR716" s="233" t="s">
        <v>161</v>
      </c>
      <c r="AT716" s="233" t="s">
        <v>128</v>
      </c>
      <c r="AU716" s="233" t="s">
        <v>134</v>
      </c>
      <c r="AY716" s="17" t="s">
        <v>125</v>
      </c>
      <c r="BE716" s="234">
        <f>IF(N716="základní",J716,0)</f>
        <v>0</v>
      </c>
      <c r="BF716" s="234">
        <f>IF(N716="snížená",J716,0)</f>
        <v>0</v>
      </c>
      <c r="BG716" s="234">
        <f>IF(N716="zákl. přenesená",J716,0)</f>
        <v>0</v>
      </c>
      <c r="BH716" s="234">
        <f>IF(N716="sníž. přenesená",J716,0)</f>
        <v>0</v>
      </c>
      <c r="BI716" s="234">
        <f>IF(N716="nulová",J716,0)</f>
        <v>0</v>
      </c>
      <c r="BJ716" s="17" t="s">
        <v>134</v>
      </c>
      <c r="BK716" s="234">
        <f>ROUND(I716*H716,0)</f>
        <v>0</v>
      </c>
      <c r="BL716" s="17" t="s">
        <v>161</v>
      </c>
      <c r="BM716" s="233" t="s">
        <v>1364</v>
      </c>
    </row>
    <row r="717" s="1" customFormat="1" ht="16.5" customHeight="1">
      <c r="B717" s="38"/>
      <c r="C717" s="223" t="s">
        <v>1365</v>
      </c>
      <c r="D717" s="223" t="s">
        <v>128</v>
      </c>
      <c r="E717" s="224" t="s">
        <v>1366</v>
      </c>
      <c r="F717" s="225" t="s">
        <v>1367</v>
      </c>
      <c r="G717" s="226" t="s">
        <v>955</v>
      </c>
      <c r="H717" s="227">
        <v>5</v>
      </c>
      <c r="I717" s="228"/>
      <c r="J717" s="227">
        <f>ROUND(I717*H717,0)</f>
        <v>0</v>
      </c>
      <c r="K717" s="225" t="s">
        <v>1</v>
      </c>
      <c r="L717" s="43"/>
      <c r="M717" s="229" t="s">
        <v>1</v>
      </c>
      <c r="N717" s="230" t="s">
        <v>40</v>
      </c>
      <c r="O717" s="86"/>
      <c r="P717" s="231">
        <f>O717*H717</f>
        <v>0</v>
      </c>
      <c r="Q717" s="231">
        <v>0</v>
      </c>
      <c r="R717" s="231">
        <f>Q717*H717</f>
        <v>0</v>
      </c>
      <c r="S717" s="231">
        <v>0</v>
      </c>
      <c r="T717" s="232">
        <f>S717*H717</f>
        <v>0</v>
      </c>
      <c r="AR717" s="233" t="s">
        <v>161</v>
      </c>
      <c r="AT717" s="233" t="s">
        <v>128</v>
      </c>
      <c r="AU717" s="233" t="s">
        <v>134</v>
      </c>
      <c r="AY717" s="17" t="s">
        <v>125</v>
      </c>
      <c r="BE717" s="234">
        <f>IF(N717="základní",J717,0)</f>
        <v>0</v>
      </c>
      <c r="BF717" s="234">
        <f>IF(N717="snížená",J717,0)</f>
        <v>0</v>
      </c>
      <c r="BG717" s="234">
        <f>IF(N717="zákl. přenesená",J717,0)</f>
        <v>0</v>
      </c>
      <c r="BH717" s="234">
        <f>IF(N717="sníž. přenesená",J717,0)</f>
        <v>0</v>
      </c>
      <c r="BI717" s="234">
        <f>IF(N717="nulová",J717,0)</f>
        <v>0</v>
      </c>
      <c r="BJ717" s="17" t="s">
        <v>134</v>
      </c>
      <c r="BK717" s="234">
        <f>ROUND(I717*H717,0)</f>
        <v>0</v>
      </c>
      <c r="BL717" s="17" t="s">
        <v>161</v>
      </c>
      <c r="BM717" s="233" t="s">
        <v>1368</v>
      </c>
    </row>
    <row r="718" s="1" customFormat="1" ht="16.5" customHeight="1">
      <c r="B718" s="38"/>
      <c r="C718" s="223" t="s">
        <v>1369</v>
      </c>
      <c r="D718" s="223" t="s">
        <v>128</v>
      </c>
      <c r="E718" s="224" t="s">
        <v>1370</v>
      </c>
      <c r="F718" s="225" t="s">
        <v>1371</v>
      </c>
      <c r="G718" s="226" t="s">
        <v>955</v>
      </c>
      <c r="H718" s="227">
        <v>3</v>
      </c>
      <c r="I718" s="228"/>
      <c r="J718" s="227">
        <f>ROUND(I718*H718,0)</f>
        <v>0</v>
      </c>
      <c r="K718" s="225" t="s">
        <v>1</v>
      </c>
      <c r="L718" s="43"/>
      <c r="M718" s="229" t="s">
        <v>1</v>
      </c>
      <c r="N718" s="230" t="s">
        <v>40</v>
      </c>
      <c r="O718" s="86"/>
      <c r="P718" s="231">
        <f>O718*H718</f>
        <v>0</v>
      </c>
      <c r="Q718" s="231">
        <v>0</v>
      </c>
      <c r="R718" s="231">
        <f>Q718*H718</f>
        <v>0</v>
      </c>
      <c r="S718" s="231">
        <v>0</v>
      </c>
      <c r="T718" s="232">
        <f>S718*H718</f>
        <v>0</v>
      </c>
      <c r="AR718" s="233" t="s">
        <v>161</v>
      </c>
      <c r="AT718" s="233" t="s">
        <v>128</v>
      </c>
      <c r="AU718" s="233" t="s">
        <v>134</v>
      </c>
      <c r="AY718" s="17" t="s">
        <v>125</v>
      </c>
      <c r="BE718" s="234">
        <f>IF(N718="základní",J718,0)</f>
        <v>0</v>
      </c>
      <c r="BF718" s="234">
        <f>IF(N718="snížená",J718,0)</f>
        <v>0</v>
      </c>
      <c r="BG718" s="234">
        <f>IF(N718="zákl. přenesená",J718,0)</f>
        <v>0</v>
      </c>
      <c r="BH718" s="234">
        <f>IF(N718="sníž. přenesená",J718,0)</f>
        <v>0</v>
      </c>
      <c r="BI718" s="234">
        <f>IF(N718="nulová",J718,0)</f>
        <v>0</v>
      </c>
      <c r="BJ718" s="17" t="s">
        <v>134</v>
      </c>
      <c r="BK718" s="234">
        <f>ROUND(I718*H718,0)</f>
        <v>0</v>
      </c>
      <c r="BL718" s="17" t="s">
        <v>161</v>
      </c>
      <c r="BM718" s="233" t="s">
        <v>1372</v>
      </c>
    </row>
    <row r="719" s="1" customFormat="1" ht="16.5" customHeight="1">
      <c r="B719" s="38"/>
      <c r="C719" s="223" t="s">
        <v>1373</v>
      </c>
      <c r="D719" s="223" t="s">
        <v>128</v>
      </c>
      <c r="E719" s="224" t="s">
        <v>1374</v>
      </c>
      <c r="F719" s="225" t="s">
        <v>1375</v>
      </c>
      <c r="G719" s="226" t="s">
        <v>955</v>
      </c>
      <c r="H719" s="227">
        <v>5</v>
      </c>
      <c r="I719" s="228"/>
      <c r="J719" s="227">
        <f>ROUND(I719*H719,0)</f>
        <v>0</v>
      </c>
      <c r="K719" s="225" t="s">
        <v>1</v>
      </c>
      <c r="L719" s="43"/>
      <c r="M719" s="229" t="s">
        <v>1</v>
      </c>
      <c r="N719" s="230" t="s">
        <v>40</v>
      </c>
      <c r="O719" s="86"/>
      <c r="P719" s="231">
        <f>O719*H719</f>
        <v>0</v>
      </c>
      <c r="Q719" s="231">
        <v>0</v>
      </c>
      <c r="R719" s="231">
        <f>Q719*H719</f>
        <v>0</v>
      </c>
      <c r="S719" s="231">
        <v>0</v>
      </c>
      <c r="T719" s="232">
        <f>S719*H719</f>
        <v>0</v>
      </c>
      <c r="AR719" s="233" t="s">
        <v>161</v>
      </c>
      <c r="AT719" s="233" t="s">
        <v>128</v>
      </c>
      <c r="AU719" s="233" t="s">
        <v>134</v>
      </c>
      <c r="AY719" s="17" t="s">
        <v>125</v>
      </c>
      <c r="BE719" s="234">
        <f>IF(N719="základní",J719,0)</f>
        <v>0</v>
      </c>
      <c r="BF719" s="234">
        <f>IF(N719="snížená",J719,0)</f>
        <v>0</v>
      </c>
      <c r="BG719" s="234">
        <f>IF(N719="zákl. přenesená",J719,0)</f>
        <v>0</v>
      </c>
      <c r="BH719" s="234">
        <f>IF(N719="sníž. přenesená",J719,0)</f>
        <v>0</v>
      </c>
      <c r="BI719" s="234">
        <f>IF(N719="nulová",J719,0)</f>
        <v>0</v>
      </c>
      <c r="BJ719" s="17" t="s">
        <v>134</v>
      </c>
      <c r="BK719" s="234">
        <f>ROUND(I719*H719,0)</f>
        <v>0</v>
      </c>
      <c r="BL719" s="17" t="s">
        <v>161</v>
      </c>
      <c r="BM719" s="233" t="s">
        <v>1376</v>
      </c>
    </row>
    <row r="720" s="1" customFormat="1" ht="16.5" customHeight="1">
      <c r="B720" s="38"/>
      <c r="C720" s="223" t="s">
        <v>1377</v>
      </c>
      <c r="D720" s="223" t="s">
        <v>128</v>
      </c>
      <c r="E720" s="224" t="s">
        <v>1378</v>
      </c>
      <c r="F720" s="225" t="s">
        <v>1379</v>
      </c>
      <c r="G720" s="226" t="s">
        <v>955</v>
      </c>
      <c r="H720" s="227">
        <v>8</v>
      </c>
      <c r="I720" s="228"/>
      <c r="J720" s="227">
        <f>ROUND(I720*H720,0)</f>
        <v>0</v>
      </c>
      <c r="K720" s="225" t="s">
        <v>1</v>
      </c>
      <c r="L720" s="43"/>
      <c r="M720" s="229" t="s">
        <v>1</v>
      </c>
      <c r="N720" s="230" t="s">
        <v>40</v>
      </c>
      <c r="O720" s="86"/>
      <c r="P720" s="231">
        <f>O720*H720</f>
        <v>0</v>
      </c>
      <c r="Q720" s="231">
        <v>0</v>
      </c>
      <c r="R720" s="231">
        <f>Q720*H720</f>
        <v>0</v>
      </c>
      <c r="S720" s="231">
        <v>0</v>
      </c>
      <c r="T720" s="232">
        <f>S720*H720</f>
        <v>0</v>
      </c>
      <c r="AR720" s="233" t="s">
        <v>161</v>
      </c>
      <c r="AT720" s="233" t="s">
        <v>128</v>
      </c>
      <c r="AU720" s="233" t="s">
        <v>134</v>
      </c>
      <c r="AY720" s="17" t="s">
        <v>125</v>
      </c>
      <c r="BE720" s="234">
        <f>IF(N720="základní",J720,0)</f>
        <v>0</v>
      </c>
      <c r="BF720" s="234">
        <f>IF(N720="snížená",J720,0)</f>
        <v>0</v>
      </c>
      <c r="BG720" s="234">
        <f>IF(N720="zákl. přenesená",J720,0)</f>
        <v>0</v>
      </c>
      <c r="BH720" s="234">
        <f>IF(N720="sníž. přenesená",J720,0)</f>
        <v>0</v>
      </c>
      <c r="BI720" s="234">
        <f>IF(N720="nulová",J720,0)</f>
        <v>0</v>
      </c>
      <c r="BJ720" s="17" t="s">
        <v>134</v>
      </c>
      <c r="BK720" s="234">
        <f>ROUND(I720*H720,0)</f>
        <v>0</v>
      </c>
      <c r="BL720" s="17" t="s">
        <v>161</v>
      </c>
      <c r="BM720" s="233" t="s">
        <v>1380</v>
      </c>
    </row>
    <row r="721" s="1" customFormat="1" ht="16.5" customHeight="1">
      <c r="B721" s="38"/>
      <c r="C721" s="223" t="s">
        <v>1381</v>
      </c>
      <c r="D721" s="223" t="s">
        <v>128</v>
      </c>
      <c r="E721" s="224" t="s">
        <v>1382</v>
      </c>
      <c r="F721" s="225" t="s">
        <v>1383</v>
      </c>
      <c r="G721" s="226" t="s">
        <v>629</v>
      </c>
      <c r="H721" s="227">
        <v>8</v>
      </c>
      <c r="I721" s="228"/>
      <c r="J721" s="227">
        <f>ROUND(I721*H721,0)</f>
        <v>0</v>
      </c>
      <c r="K721" s="225" t="s">
        <v>1</v>
      </c>
      <c r="L721" s="43"/>
      <c r="M721" s="229" t="s">
        <v>1</v>
      </c>
      <c r="N721" s="230" t="s">
        <v>40</v>
      </c>
      <c r="O721" s="86"/>
      <c r="P721" s="231">
        <f>O721*H721</f>
        <v>0</v>
      </c>
      <c r="Q721" s="231">
        <v>0.022024178799999999</v>
      </c>
      <c r="R721" s="231">
        <f>Q721*H721</f>
        <v>0.17619343039999999</v>
      </c>
      <c r="S721" s="231">
        <v>0</v>
      </c>
      <c r="T721" s="232">
        <f>S721*H721</f>
        <v>0</v>
      </c>
      <c r="AR721" s="233" t="s">
        <v>161</v>
      </c>
      <c r="AT721" s="233" t="s">
        <v>128</v>
      </c>
      <c r="AU721" s="233" t="s">
        <v>134</v>
      </c>
      <c r="AY721" s="17" t="s">
        <v>125</v>
      </c>
      <c r="BE721" s="234">
        <f>IF(N721="základní",J721,0)</f>
        <v>0</v>
      </c>
      <c r="BF721" s="234">
        <f>IF(N721="snížená",J721,0)</f>
        <v>0</v>
      </c>
      <c r="BG721" s="234">
        <f>IF(N721="zákl. přenesená",J721,0)</f>
        <v>0</v>
      </c>
      <c r="BH721" s="234">
        <f>IF(N721="sníž. přenesená",J721,0)</f>
        <v>0</v>
      </c>
      <c r="BI721" s="234">
        <f>IF(N721="nulová",J721,0)</f>
        <v>0</v>
      </c>
      <c r="BJ721" s="17" t="s">
        <v>134</v>
      </c>
      <c r="BK721" s="234">
        <f>ROUND(I721*H721,0)</f>
        <v>0</v>
      </c>
      <c r="BL721" s="17" t="s">
        <v>161</v>
      </c>
      <c r="BM721" s="233" t="s">
        <v>1384</v>
      </c>
    </row>
    <row r="722" s="1" customFormat="1" ht="24" customHeight="1">
      <c r="B722" s="38"/>
      <c r="C722" s="223" t="s">
        <v>1385</v>
      </c>
      <c r="D722" s="223" t="s">
        <v>128</v>
      </c>
      <c r="E722" s="224" t="s">
        <v>1386</v>
      </c>
      <c r="F722" s="225" t="s">
        <v>1387</v>
      </c>
      <c r="G722" s="226" t="s">
        <v>629</v>
      </c>
      <c r="H722" s="227">
        <v>1</v>
      </c>
      <c r="I722" s="228"/>
      <c r="J722" s="227">
        <f>ROUND(I722*H722,0)</f>
        <v>0</v>
      </c>
      <c r="K722" s="225" t="s">
        <v>1</v>
      </c>
      <c r="L722" s="43"/>
      <c r="M722" s="229" t="s">
        <v>1</v>
      </c>
      <c r="N722" s="230" t="s">
        <v>40</v>
      </c>
      <c r="O722" s="86"/>
      <c r="P722" s="231">
        <f>O722*H722</f>
        <v>0</v>
      </c>
      <c r="Q722" s="231">
        <v>0.0230241788</v>
      </c>
      <c r="R722" s="231">
        <f>Q722*H722</f>
        <v>0.0230241788</v>
      </c>
      <c r="S722" s="231">
        <v>0</v>
      </c>
      <c r="T722" s="232">
        <f>S722*H722</f>
        <v>0</v>
      </c>
      <c r="AR722" s="233" t="s">
        <v>161</v>
      </c>
      <c r="AT722" s="233" t="s">
        <v>128</v>
      </c>
      <c r="AU722" s="233" t="s">
        <v>134</v>
      </c>
      <c r="AY722" s="17" t="s">
        <v>125</v>
      </c>
      <c r="BE722" s="234">
        <f>IF(N722="základní",J722,0)</f>
        <v>0</v>
      </c>
      <c r="BF722" s="234">
        <f>IF(N722="snížená",J722,0)</f>
        <v>0</v>
      </c>
      <c r="BG722" s="234">
        <f>IF(N722="zákl. přenesená",J722,0)</f>
        <v>0</v>
      </c>
      <c r="BH722" s="234">
        <f>IF(N722="sníž. přenesená",J722,0)</f>
        <v>0</v>
      </c>
      <c r="BI722" s="234">
        <f>IF(N722="nulová",J722,0)</f>
        <v>0</v>
      </c>
      <c r="BJ722" s="17" t="s">
        <v>134</v>
      </c>
      <c r="BK722" s="234">
        <f>ROUND(I722*H722,0)</f>
        <v>0</v>
      </c>
      <c r="BL722" s="17" t="s">
        <v>161</v>
      </c>
      <c r="BM722" s="233" t="s">
        <v>1388</v>
      </c>
    </row>
    <row r="723" s="1" customFormat="1" ht="24" customHeight="1">
      <c r="B723" s="38"/>
      <c r="C723" s="223" t="s">
        <v>1389</v>
      </c>
      <c r="D723" s="223" t="s">
        <v>128</v>
      </c>
      <c r="E723" s="224" t="s">
        <v>1390</v>
      </c>
      <c r="F723" s="225" t="s">
        <v>1391</v>
      </c>
      <c r="G723" s="226" t="s">
        <v>955</v>
      </c>
      <c r="H723" s="227">
        <v>1</v>
      </c>
      <c r="I723" s="228"/>
      <c r="J723" s="227">
        <f>ROUND(I723*H723,0)</f>
        <v>0</v>
      </c>
      <c r="K723" s="225" t="s">
        <v>1</v>
      </c>
      <c r="L723" s="43"/>
      <c r="M723" s="229" t="s">
        <v>1</v>
      </c>
      <c r="N723" s="230" t="s">
        <v>40</v>
      </c>
      <c r="O723" s="86"/>
      <c r="P723" s="231">
        <f>O723*H723</f>
        <v>0</v>
      </c>
      <c r="Q723" s="231">
        <v>0</v>
      </c>
      <c r="R723" s="231">
        <f>Q723*H723</f>
        <v>0</v>
      </c>
      <c r="S723" s="231">
        <v>0</v>
      </c>
      <c r="T723" s="232">
        <f>S723*H723</f>
        <v>0</v>
      </c>
      <c r="AR723" s="233" t="s">
        <v>161</v>
      </c>
      <c r="AT723" s="233" t="s">
        <v>128</v>
      </c>
      <c r="AU723" s="233" t="s">
        <v>134</v>
      </c>
      <c r="AY723" s="17" t="s">
        <v>125</v>
      </c>
      <c r="BE723" s="234">
        <f>IF(N723="základní",J723,0)</f>
        <v>0</v>
      </c>
      <c r="BF723" s="234">
        <f>IF(N723="snížená",J723,0)</f>
        <v>0</v>
      </c>
      <c r="BG723" s="234">
        <f>IF(N723="zákl. přenesená",J723,0)</f>
        <v>0</v>
      </c>
      <c r="BH723" s="234">
        <f>IF(N723="sníž. přenesená",J723,0)</f>
        <v>0</v>
      </c>
      <c r="BI723" s="234">
        <f>IF(N723="nulová",J723,0)</f>
        <v>0</v>
      </c>
      <c r="BJ723" s="17" t="s">
        <v>134</v>
      </c>
      <c r="BK723" s="234">
        <f>ROUND(I723*H723,0)</f>
        <v>0</v>
      </c>
      <c r="BL723" s="17" t="s">
        <v>161</v>
      </c>
      <c r="BM723" s="233" t="s">
        <v>1392</v>
      </c>
    </row>
    <row r="724" s="1" customFormat="1" ht="16.5" customHeight="1">
      <c r="B724" s="38"/>
      <c r="C724" s="223" t="s">
        <v>1393</v>
      </c>
      <c r="D724" s="223" t="s">
        <v>128</v>
      </c>
      <c r="E724" s="224" t="s">
        <v>1394</v>
      </c>
      <c r="F724" s="225" t="s">
        <v>1395</v>
      </c>
      <c r="G724" s="226" t="s">
        <v>955</v>
      </c>
      <c r="H724" s="227">
        <v>1</v>
      </c>
      <c r="I724" s="228"/>
      <c r="J724" s="227">
        <f>ROUND(I724*H724,0)</f>
        <v>0</v>
      </c>
      <c r="K724" s="225" t="s">
        <v>1</v>
      </c>
      <c r="L724" s="43"/>
      <c r="M724" s="229" t="s">
        <v>1</v>
      </c>
      <c r="N724" s="230" t="s">
        <v>40</v>
      </c>
      <c r="O724" s="86"/>
      <c r="P724" s="231">
        <f>O724*H724</f>
        <v>0</v>
      </c>
      <c r="Q724" s="231">
        <v>0</v>
      </c>
      <c r="R724" s="231">
        <f>Q724*H724</f>
        <v>0</v>
      </c>
      <c r="S724" s="231">
        <v>0</v>
      </c>
      <c r="T724" s="232">
        <f>S724*H724</f>
        <v>0</v>
      </c>
      <c r="AR724" s="233" t="s">
        <v>161</v>
      </c>
      <c r="AT724" s="233" t="s">
        <v>128</v>
      </c>
      <c r="AU724" s="233" t="s">
        <v>134</v>
      </c>
      <c r="AY724" s="17" t="s">
        <v>125</v>
      </c>
      <c r="BE724" s="234">
        <f>IF(N724="základní",J724,0)</f>
        <v>0</v>
      </c>
      <c r="BF724" s="234">
        <f>IF(N724="snížená",J724,0)</f>
        <v>0</v>
      </c>
      <c r="BG724" s="234">
        <f>IF(N724="zákl. přenesená",J724,0)</f>
        <v>0</v>
      </c>
      <c r="BH724" s="234">
        <f>IF(N724="sníž. přenesená",J724,0)</f>
        <v>0</v>
      </c>
      <c r="BI724" s="234">
        <f>IF(N724="nulová",J724,0)</f>
        <v>0</v>
      </c>
      <c r="BJ724" s="17" t="s">
        <v>134</v>
      </c>
      <c r="BK724" s="234">
        <f>ROUND(I724*H724,0)</f>
        <v>0</v>
      </c>
      <c r="BL724" s="17" t="s">
        <v>161</v>
      </c>
      <c r="BM724" s="233" t="s">
        <v>1396</v>
      </c>
    </row>
    <row r="725" s="1" customFormat="1" ht="16.5" customHeight="1">
      <c r="B725" s="38"/>
      <c r="C725" s="223" t="s">
        <v>1397</v>
      </c>
      <c r="D725" s="223" t="s">
        <v>128</v>
      </c>
      <c r="E725" s="224" t="s">
        <v>1398</v>
      </c>
      <c r="F725" s="225" t="s">
        <v>1399</v>
      </c>
      <c r="G725" s="226" t="s">
        <v>955</v>
      </c>
      <c r="H725" s="227">
        <v>1</v>
      </c>
      <c r="I725" s="228"/>
      <c r="J725" s="227">
        <f>ROUND(I725*H725,0)</f>
        <v>0</v>
      </c>
      <c r="K725" s="225" t="s">
        <v>1</v>
      </c>
      <c r="L725" s="43"/>
      <c r="M725" s="229" t="s">
        <v>1</v>
      </c>
      <c r="N725" s="230" t="s">
        <v>40</v>
      </c>
      <c r="O725" s="86"/>
      <c r="P725" s="231">
        <f>O725*H725</f>
        <v>0</v>
      </c>
      <c r="Q725" s="231">
        <v>0</v>
      </c>
      <c r="R725" s="231">
        <f>Q725*H725</f>
        <v>0</v>
      </c>
      <c r="S725" s="231">
        <v>0</v>
      </c>
      <c r="T725" s="232">
        <f>S725*H725</f>
        <v>0</v>
      </c>
      <c r="AR725" s="233" t="s">
        <v>161</v>
      </c>
      <c r="AT725" s="233" t="s">
        <v>128</v>
      </c>
      <c r="AU725" s="233" t="s">
        <v>134</v>
      </c>
      <c r="AY725" s="17" t="s">
        <v>125</v>
      </c>
      <c r="BE725" s="234">
        <f>IF(N725="základní",J725,0)</f>
        <v>0</v>
      </c>
      <c r="BF725" s="234">
        <f>IF(N725="snížená",J725,0)</f>
        <v>0</v>
      </c>
      <c r="BG725" s="234">
        <f>IF(N725="zákl. přenesená",J725,0)</f>
        <v>0</v>
      </c>
      <c r="BH725" s="234">
        <f>IF(N725="sníž. přenesená",J725,0)</f>
        <v>0</v>
      </c>
      <c r="BI725" s="234">
        <f>IF(N725="nulová",J725,0)</f>
        <v>0</v>
      </c>
      <c r="BJ725" s="17" t="s">
        <v>134</v>
      </c>
      <c r="BK725" s="234">
        <f>ROUND(I725*H725,0)</f>
        <v>0</v>
      </c>
      <c r="BL725" s="17" t="s">
        <v>161</v>
      </c>
      <c r="BM725" s="233" t="s">
        <v>1400</v>
      </c>
    </row>
    <row r="726" s="1" customFormat="1" ht="16.5" customHeight="1">
      <c r="B726" s="38"/>
      <c r="C726" s="223" t="s">
        <v>1401</v>
      </c>
      <c r="D726" s="223" t="s">
        <v>128</v>
      </c>
      <c r="E726" s="224" t="s">
        <v>1402</v>
      </c>
      <c r="F726" s="225" t="s">
        <v>1403</v>
      </c>
      <c r="G726" s="226" t="s">
        <v>955</v>
      </c>
      <c r="H726" s="227">
        <v>2</v>
      </c>
      <c r="I726" s="228"/>
      <c r="J726" s="227">
        <f>ROUND(I726*H726,0)</f>
        <v>0</v>
      </c>
      <c r="K726" s="225" t="s">
        <v>1</v>
      </c>
      <c r="L726" s="43"/>
      <c r="M726" s="229" t="s">
        <v>1</v>
      </c>
      <c r="N726" s="230" t="s">
        <v>40</v>
      </c>
      <c r="O726" s="86"/>
      <c r="P726" s="231">
        <f>O726*H726</f>
        <v>0</v>
      </c>
      <c r="Q726" s="231">
        <v>0</v>
      </c>
      <c r="R726" s="231">
        <f>Q726*H726</f>
        <v>0</v>
      </c>
      <c r="S726" s="231">
        <v>0</v>
      </c>
      <c r="T726" s="232">
        <f>S726*H726</f>
        <v>0</v>
      </c>
      <c r="AR726" s="233" t="s">
        <v>161</v>
      </c>
      <c r="AT726" s="233" t="s">
        <v>128</v>
      </c>
      <c r="AU726" s="233" t="s">
        <v>134</v>
      </c>
      <c r="AY726" s="17" t="s">
        <v>125</v>
      </c>
      <c r="BE726" s="234">
        <f>IF(N726="základní",J726,0)</f>
        <v>0</v>
      </c>
      <c r="BF726" s="234">
        <f>IF(N726="snížená",J726,0)</f>
        <v>0</v>
      </c>
      <c r="BG726" s="234">
        <f>IF(N726="zákl. přenesená",J726,0)</f>
        <v>0</v>
      </c>
      <c r="BH726" s="234">
        <f>IF(N726="sníž. přenesená",J726,0)</f>
        <v>0</v>
      </c>
      <c r="BI726" s="234">
        <f>IF(N726="nulová",J726,0)</f>
        <v>0</v>
      </c>
      <c r="BJ726" s="17" t="s">
        <v>134</v>
      </c>
      <c r="BK726" s="234">
        <f>ROUND(I726*H726,0)</f>
        <v>0</v>
      </c>
      <c r="BL726" s="17" t="s">
        <v>161</v>
      </c>
      <c r="BM726" s="233" t="s">
        <v>1404</v>
      </c>
    </row>
    <row r="727" s="1" customFormat="1" ht="16.5" customHeight="1">
      <c r="B727" s="38"/>
      <c r="C727" s="223" t="s">
        <v>1405</v>
      </c>
      <c r="D727" s="223" t="s">
        <v>128</v>
      </c>
      <c r="E727" s="224" t="s">
        <v>1406</v>
      </c>
      <c r="F727" s="225" t="s">
        <v>1407</v>
      </c>
      <c r="G727" s="226" t="s">
        <v>955</v>
      </c>
      <c r="H727" s="227">
        <v>6</v>
      </c>
      <c r="I727" s="228"/>
      <c r="J727" s="227">
        <f>ROUND(I727*H727,0)</f>
        <v>0</v>
      </c>
      <c r="K727" s="225" t="s">
        <v>1</v>
      </c>
      <c r="L727" s="43"/>
      <c r="M727" s="229" t="s">
        <v>1</v>
      </c>
      <c r="N727" s="230" t="s">
        <v>40</v>
      </c>
      <c r="O727" s="86"/>
      <c r="P727" s="231">
        <f>O727*H727</f>
        <v>0</v>
      </c>
      <c r="Q727" s="231">
        <v>0</v>
      </c>
      <c r="R727" s="231">
        <f>Q727*H727</f>
        <v>0</v>
      </c>
      <c r="S727" s="231">
        <v>0</v>
      </c>
      <c r="T727" s="232">
        <f>S727*H727</f>
        <v>0</v>
      </c>
      <c r="AR727" s="233" t="s">
        <v>161</v>
      </c>
      <c r="AT727" s="233" t="s">
        <v>128</v>
      </c>
      <c r="AU727" s="233" t="s">
        <v>134</v>
      </c>
      <c r="AY727" s="17" t="s">
        <v>125</v>
      </c>
      <c r="BE727" s="234">
        <f>IF(N727="základní",J727,0)</f>
        <v>0</v>
      </c>
      <c r="BF727" s="234">
        <f>IF(N727="snížená",J727,0)</f>
        <v>0</v>
      </c>
      <c r="BG727" s="234">
        <f>IF(N727="zákl. přenesená",J727,0)</f>
        <v>0</v>
      </c>
      <c r="BH727" s="234">
        <f>IF(N727="sníž. přenesená",J727,0)</f>
        <v>0</v>
      </c>
      <c r="BI727" s="234">
        <f>IF(N727="nulová",J727,0)</f>
        <v>0</v>
      </c>
      <c r="BJ727" s="17" t="s">
        <v>134</v>
      </c>
      <c r="BK727" s="234">
        <f>ROUND(I727*H727,0)</f>
        <v>0</v>
      </c>
      <c r="BL727" s="17" t="s">
        <v>161</v>
      </c>
      <c r="BM727" s="233" t="s">
        <v>1408</v>
      </c>
    </row>
    <row r="728" s="1" customFormat="1" ht="16.5" customHeight="1">
      <c r="B728" s="38"/>
      <c r="C728" s="223" t="s">
        <v>1409</v>
      </c>
      <c r="D728" s="223" t="s">
        <v>128</v>
      </c>
      <c r="E728" s="224" t="s">
        <v>1410</v>
      </c>
      <c r="F728" s="225" t="s">
        <v>1411</v>
      </c>
      <c r="G728" s="226" t="s">
        <v>968</v>
      </c>
      <c r="H728" s="227">
        <v>8</v>
      </c>
      <c r="I728" s="228"/>
      <c r="J728" s="227">
        <f>ROUND(I728*H728,0)</f>
        <v>0</v>
      </c>
      <c r="K728" s="225" t="s">
        <v>1</v>
      </c>
      <c r="L728" s="43"/>
      <c r="M728" s="229" t="s">
        <v>1</v>
      </c>
      <c r="N728" s="230" t="s">
        <v>40</v>
      </c>
      <c r="O728" s="86"/>
      <c r="P728" s="231">
        <f>O728*H728</f>
        <v>0</v>
      </c>
      <c r="Q728" s="231">
        <v>0</v>
      </c>
      <c r="R728" s="231">
        <f>Q728*H728</f>
        <v>0</v>
      </c>
      <c r="S728" s="231">
        <v>0</v>
      </c>
      <c r="T728" s="232">
        <f>S728*H728</f>
        <v>0</v>
      </c>
      <c r="AR728" s="233" t="s">
        <v>161</v>
      </c>
      <c r="AT728" s="233" t="s">
        <v>128</v>
      </c>
      <c r="AU728" s="233" t="s">
        <v>134</v>
      </c>
      <c r="AY728" s="17" t="s">
        <v>125</v>
      </c>
      <c r="BE728" s="234">
        <f>IF(N728="základní",J728,0)</f>
        <v>0</v>
      </c>
      <c r="BF728" s="234">
        <f>IF(N728="snížená",J728,0)</f>
        <v>0</v>
      </c>
      <c r="BG728" s="234">
        <f>IF(N728="zákl. přenesená",J728,0)</f>
        <v>0</v>
      </c>
      <c r="BH728" s="234">
        <f>IF(N728="sníž. přenesená",J728,0)</f>
        <v>0</v>
      </c>
      <c r="BI728" s="234">
        <f>IF(N728="nulová",J728,0)</f>
        <v>0</v>
      </c>
      <c r="BJ728" s="17" t="s">
        <v>134</v>
      </c>
      <c r="BK728" s="234">
        <f>ROUND(I728*H728,0)</f>
        <v>0</v>
      </c>
      <c r="BL728" s="17" t="s">
        <v>161</v>
      </c>
      <c r="BM728" s="233" t="s">
        <v>1412</v>
      </c>
    </row>
    <row r="729" s="1" customFormat="1" ht="16.5" customHeight="1">
      <c r="B729" s="38"/>
      <c r="C729" s="223" t="s">
        <v>1413</v>
      </c>
      <c r="D729" s="223" t="s">
        <v>128</v>
      </c>
      <c r="E729" s="224" t="s">
        <v>1414</v>
      </c>
      <c r="F729" s="225" t="s">
        <v>1415</v>
      </c>
      <c r="G729" s="226" t="s">
        <v>955</v>
      </c>
      <c r="H729" s="227">
        <v>9</v>
      </c>
      <c r="I729" s="228"/>
      <c r="J729" s="227">
        <f>ROUND(I729*H729,0)</f>
        <v>0</v>
      </c>
      <c r="K729" s="225" t="s">
        <v>1</v>
      </c>
      <c r="L729" s="43"/>
      <c r="M729" s="229" t="s">
        <v>1</v>
      </c>
      <c r="N729" s="230" t="s">
        <v>40</v>
      </c>
      <c r="O729" s="86"/>
      <c r="P729" s="231">
        <f>O729*H729</f>
        <v>0</v>
      </c>
      <c r="Q729" s="231">
        <v>0</v>
      </c>
      <c r="R729" s="231">
        <f>Q729*H729</f>
        <v>0</v>
      </c>
      <c r="S729" s="231">
        <v>0</v>
      </c>
      <c r="T729" s="232">
        <f>S729*H729</f>
        <v>0</v>
      </c>
      <c r="AR729" s="233" t="s">
        <v>161</v>
      </c>
      <c r="AT729" s="233" t="s">
        <v>128</v>
      </c>
      <c r="AU729" s="233" t="s">
        <v>134</v>
      </c>
      <c r="AY729" s="17" t="s">
        <v>125</v>
      </c>
      <c r="BE729" s="234">
        <f>IF(N729="základní",J729,0)</f>
        <v>0</v>
      </c>
      <c r="BF729" s="234">
        <f>IF(N729="snížená",J729,0)</f>
        <v>0</v>
      </c>
      <c r="BG729" s="234">
        <f>IF(N729="zákl. přenesená",J729,0)</f>
        <v>0</v>
      </c>
      <c r="BH729" s="234">
        <f>IF(N729="sníž. přenesená",J729,0)</f>
        <v>0</v>
      </c>
      <c r="BI729" s="234">
        <f>IF(N729="nulová",J729,0)</f>
        <v>0</v>
      </c>
      <c r="BJ729" s="17" t="s">
        <v>134</v>
      </c>
      <c r="BK729" s="234">
        <f>ROUND(I729*H729,0)</f>
        <v>0</v>
      </c>
      <c r="BL729" s="17" t="s">
        <v>161</v>
      </c>
      <c r="BM729" s="233" t="s">
        <v>1416</v>
      </c>
    </row>
    <row r="730" s="1" customFormat="1" ht="24" customHeight="1">
      <c r="B730" s="38"/>
      <c r="C730" s="223" t="s">
        <v>1417</v>
      </c>
      <c r="D730" s="223" t="s">
        <v>128</v>
      </c>
      <c r="E730" s="224" t="s">
        <v>1418</v>
      </c>
      <c r="F730" s="225" t="s">
        <v>1419</v>
      </c>
      <c r="G730" s="226" t="s">
        <v>955</v>
      </c>
      <c r="H730" s="227">
        <v>1</v>
      </c>
      <c r="I730" s="228"/>
      <c r="J730" s="227">
        <f>ROUND(I730*H730,0)</f>
        <v>0</v>
      </c>
      <c r="K730" s="225" t="s">
        <v>1</v>
      </c>
      <c r="L730" s="43"/>
      <c r="M730" s="229" t="s">
        <v>1</v>
      </c>
      <c r="N730" s="230" t="s">
        <v>40</v>
      </c>
      <c r="O730" s="86"/>
      <c r="P730" s="231">
        <f>O730*H730</f>
        <v>0</v>
      </c>
      <c r="Q730" s="231">
        <v>0</v>
      </c>
      <c r="R730" s="231">
        <f>Q730*H730</f>
        <v>0</v>
      </c>
      <c r="S730" s="231">
        <v>0</v>
      </c>
      <c r="T730" s="232">
        <f>S730*H730</f>
        <v>0</v>
      </c>
      <c r="AR730" s="233" t="s">
        <v>161</v>
      </c>
      <c r="AT730" s="233" t="s">
        <v>128</v>
      </c>
      <c r="AU730" s="233" t="s">
        <v>134</v>
      </c>
      <c r="AY730" s="17" t="s">
        <v>125</v>
      </c>
      <c r="BE730" s="234">
        <f>IF(N730="základní",J730,0)</f>
        <v>0</v>
      </c>
      <c r="BF730" s="234">
        <f>IF(N730="snížená",J730,0)</f>
        <v>0</v>
      </c>
      <c r="BG730" s="234">
        <f>IF(N730="zákl. přenesená",J730,0)</f>
        <v>0</v>
      </c>
      <c r="BH730" s="234">
        <f>IF(N730="sníž. přenesená",J730,0)</f>
        <v>0</v>
      </c>
      <c r="BI730" s="234">
        <f>IF(N730="nulová",J730,0)</f>
        <v>0</v>
      </c>
      <c r="BJ730" s="17" t="s">
        <v>134</v>
      </c>
      <c r="BK730" s="234">
        <f>ROUND(I730*H730,0)</f>
        <v>0</v>
      </c>
      <c r="BL730" s="17" t="s">
        <v>161</v>
      </c>
      <c r="BM730" s="233" t="s">
        <v>1420</v>
      </c>
    </row>
    <row r="731" s="1" customFormat="1" ht="16.5" customHeight="1">
      <c r="B731" s="38"/>
      <c r="C731" s="223" t="s">
        <v>1421</v>
      </c>
      <c r="D731" s="223" t="s">
        <v>128</v>
      </c>
      <c r="E731" s="224" t="s">
        <v>1422</v>
      </c>
      <c r="F731" s="225" t="s">
        <v>1423</v>
      </c>
      <c r="G731" s="226" t="s">
        <v>955</v>
      </c>
      <c r="H731" s="227">
        <v>16</v>
      </c>
      <c r="I731" s="228"/>
      <c r="J731" s="227">
        <f>ROUND(I731*H731,0)</f>
        <v>0</v>
      </c>
      <c r="K731" s="225" t="s">
        <v>1</v>
      </c>
      <c r="L731" s="43"/>
      <c r="M731" s="229" t="s">
        <v>1</v>
      </c>
      <c r="N731" s="230" t="s">
        <v>40</v>
      </c>
      <c r="O731" s="86"/>
      <c r="P731" s="231">
        <f>O731*H731</f>
        <v>0</v>
      </c>
      <c r="Q731" s="231">
        <v>0</v>
      </c>
      <c r="R731" s="231">
        <f>Q731*H731</f>
        <v>0</v>
      </c>
      <c r="S731" s="231">
        <v>0</v>
      </c>
      <c r="T731" s="232">
        <f>S731*H731</f>
        <v>0</v>
      </c>
      <c r="AR731" s="233" t="s">
        <v>161</v>
      </c>
      <c r="AT731" s="233" t="s">
        <v>128</v>
      </c>
      <c r="AU731" s="233" t="s">
        <v>134</v>
      </c>
      <c r="AY731" s="17" t="s">
        <v>125</v>
      </c>
      <c r="BE731" s="234">
        <f>IF(N731="základní",J731,0)</f>
        <v>0</v>
      </c>
      <c r="BF731" s="234">
        <f>IF(N731="snížená",J731,0)</f>
        <v>0</v>
      </c>
      <c r="BG731" s="234">
        <f>IF(N731="zákl. přenesená",J731,0)</f>
        <v>0</v>
      </c>
      <c r="BH731" s="234">
        <f>IF(N731="sníž. přenesená",J731,0)</f>
        <v>0</v>
      </c>
      <c r="BI731" s="234">
        <f>IF(N731="nulová",J731,0)</f>
        <v>0</v>
      </c>
      <c r="BJ731" s="17" t="s">
        <v>134</v>
      </c>
      <c r="BK731" s="234">
        <f>ROUND(I731*H731,0)</f>
        <v>0</v>
      </c>
      <c r="BL731" s="17" t="s">
        <v>161</v>
      </c>
      <c r="BM731" s="233" t="s">
        <v>1424</v>
      </c>
    </row>
    <row r="732" s="1" customFormat="1" ht="16.5" customHeight="1">
      <c r="B732" s="38"/>
      <c r="C732" s="223" t="s">
        <v>1425</v>
      </c>
      <c r="D732" s="223" t="s">
        <v>128</v>
      </c>
      <c r="E732" s="224" t="s">
        <v>1426</v>
      </c>
      <c r="F732" s="225" t="s">
        <v>1427</v>
      </c>
      <c r="G732" s="226" t="s">
        <v>955</v>
      </c>
      <c r="H732" s="227">
        <v>8</v>
      </c>
      <c r="I732" s="228"/>
      <c r="J732" s="227">
        <f>ROUND(I732*H732,0)</f>
        <v>0</v>
      </c>
      <c r="K732" s="225" t="s">
        <v>1</v>
      </c>
      <c r="L732" s="43"/>
      <c r="M732" s="229" t="s">
        <v>1</v>
      </c>
      <c r="N732" s="230" t="s">
        <v>40</v>
      </c>
      <c r="O732" s="86"/>
      <c r="P732" s="231">
        <f>O732*H732</f>
        <v>0</v>
      </c>
      <c r="Q732" s="231">
        <v>0</v>
      </c>
      <c r="R732" s="231">
        <f>Q732*H732</f>
        <v>0</v>
      </c>
      <c r="S732" s="231">
        <v>0</v>
      </c>
      <c r="T732" s="232">
        <f>S732*H732</f>
        <v>0</v>
      </c>
      <c r="AR732" s="233" t="s">
        <v>161</v>
      </c>
      <c r="AT732" s="233" t="s">
        <v>128</v>
      </c>
      <c r="AU732" s="233" t="s">
        <v>134</v>
      </c>
      <c r="AY732" s="17" t="s">
        <v>125</v>
      </c>
      <c r="BE732" s="234">
        <f>IF(N732="základní",J732,0)</f>
        <v>0</v>
      </c>
      <c r="BF732" s="234">
        <f>IF(N732="snížená",J732,0)</f>
        <v>0</v>
      </c>
      <c r="BG732" s="234">
        <f>IF(N732="zákl. přenesená",J732,0)</f>
        <v>0</v>
      </c>
      <c r="BH732" s="234">
        <f>IF(N732="sníž. přenesená",J732,0)</f>
        <v>0</v>
      </c>
      <c r="BI732" s="234">
        <f>IF(N732="nulová",J732,0)</f>
        <v>0</v>
      </c>
      <c r="BJ732" s="17" t="s">
        <v>134</v>
      </c>
      <c r="BK732" s="234">
        <f>ROUND(I732*H732,0)</f>
        <v>0</v>
      </c>
      <c r="BL732" s="17" t="s">
        <v>161</v>
      </c>
      <c r="BM732" s="233" t="s">
        <v>1428</v>
      </c>
    </row>
    <row r="733" s="1" customFormat="1" ht="24" customHeight="1">
      <c r="B733" s="38"/>
      <c r="C733" s="223" t="s">
        <v>1429</v>
      </c>
      <c r="D733" s="223" t="s">
        <v>128</v>
      </c>
      <c r="E733" s="224" t="s">
        <v>1430</v>
      </c>
      <c r="F733" s="225" t="s">
        <v>1431</v>
      </c>
      <c r="G733" s="226" t="s">
        <v>955</v>
      </c>
      <c r="H733" s="227">
        <v>1</v>
      </c>
      <c r="I733" s="228"/>
      <c r="J733" s="227">
        <f>ROUND(I733*H733,0)</f>
        <v>0</v>
      </c>
      <c r="K733" s="225" t="s">
        <v>1</v>
      </c>
      <c r="L733" s="43"/>
      <c r="M733" s="229" t="s">
        <v>1</v>
      </c>
      <c r="N733" s="230" t="s">
        <v>40</v>
      </c>
      <c r="O733" s="86"/>
      <c r="P733" s="231">
        <f>O733*H733</f>
        <v>0</v>
      </c>
      <c r="Q733" s="231">
        <v>0</v>
      </c>
      <c r="R733" s="231">
        <f>Q733*H733</f>
        <v>0</v>
      </c>
      <c r="S733" s="231">
        <v>0</v>
      </c>
      <c r="T733" s="232">
        <f>S733*H733</f>
        <v>0</v>
      </c>
      <c r="AR733" s="233" t="s">
        <v>161</v>
      </c>
      <c r="AT733" s="233" t="s">
        <v>128</v>
      </c>
      <c r="AU733" s="233" t="s">
        <v>134</v>
      </c>
      <c r="AY733" s="17" t="s">
        <v>125</v>
      </c>
      <c r="BE733" s="234">
        <f>IF(N733="základní",J733,0)</f>
        <v>0</v>
      </c>
      <c r="BF733" s="234">
        <f>IF(N733="snížená",J733,0)</f>
        <v>0</v>
      </c>
      <c r="BG733" s="234">
        <f>IF(N733="zákl. přenesená",J733,0)</f>
        <v>0</v>
      </c>
      <c r="BH733" s="234">
        <f>IF(N733="sníž. přenesená",J733,0)</f>
        <v>0</v>
      </c>
      <c r="BI733" s="234">
        <f>IF(N733="nulová",J733,0)</f>
        <v>0</v>
      </c>
      <c r="BJ733" s="17" t="s">
        <v>134</v>
      </c>
      <c r="BK733" s="234">
        <f>ROUND(I733*H733,0)</f>
        <v>0</v>
      </c>
      <c r="BL733" s="17" t="s">
        <v>161</v>
      </c>
      <c r="BM733" s="233" t="s">
        <v>1432</v>
      </c>
    </row>
    <row r="734" s="1" customFormat="1" ht="16.5" customHeight="1">
      <c r="B734" s="38"/>
      <c r="C734" s="223" t="s">
        <v>1433</v>
      </c>
      <c r="D734" s="223" t="s">
        <v>128</v>
      </c>
      <c r="E734" s="224" t="s">
        <v>1434</v>
      </c>
      <c r="F734" s="225" t="s">
        <v>1435</v>
      </c>
      <c r="G734" s="226" t="s">
        <v>955</v>
      </c>
      <c r="H734" s="227">
        <v>8</v>
      </c>
      <c r="I734" s="228"/>
      <c r="J734" s="227">
        <f>ROUND(I734*H734,0)</f>
        <v>0</v>
      </c>
      <c r="K734" s="225" t="s">
        <v>1</v>
      </c>
      <c r="L734" s="43"/>
      <c r="M734" s="229" t="s">
        <v>1</v>
      </c>
      <c r="N734" s="230" t="s">
        <v>40</v>
      </c>
      <c r="O734" s="86"/>
      <c r="P734" s="231">
        <f>O734*H734</f>
        <v>0</v>
      </c>
      <c r="Q734" s="231">
        <v>0</v>
      </c>
      <c r="R734" s="231">
        <f>Q734*H734</f>
        <v>0</v>
      </c>
      <c r="S734" s="231">
        <v>0</v>
      </c>
      <c r="T734" s="232">
        <f>S734*H734</f>
        <v>0</v>
      </c>
      <c r="AR734" s="233" t="s">
        <v>161</v>
      </c>
      <c r="AT734" s="233" t="s">
        <v>128</v>
      </c>
      <c r="AU734" s="233" t="s">
        <v>134</v>
      </c>
      <c r="AY734" s="17" t="s">
        <v>125</v>
      </c>
      <c r="BE734" s="234">
        <f>IF(N734="základní",J734,0)</f>
        <v>0</v>
      </c>
      <c r="BF734" s="234">
        <f>IF(N734="snížená",J734,0)</f>
        <v>0</v>
      </c>
      <c r="BG734" s="234">
        <f>IF(N734="zákl. přenesená",J734,0)</f>
        <v>0</v>
      </c>
      <c r="BH734" s="234">
        <f>IF(N734="sníž. přenesená",J734,0)</f>
        <v>0</v>
      </c>
      <c r="BI734" s="234">
        <f>IF(N734="nulová",J734,0)</f>
        <v>0</v>
      </c>
      <c r="BJ734" s="17" t="s">
        <v>134</v>
      </c>
      <c r="BK734" s="234">
        <f>ROUND(I734*H734,0)</f>
        <v>0</v>
      </c>
      <c r="BL734" s="17" t="s">
        <v>161</v>
      </c>
      <c r="BM734" s="233" t="s">
        <v>1436</v>
      </c>
    </row>
    <row r="735" s="1" customFormat="1" ht="16.5" customHeight="1">
      <c r="B735" s="38"/>
      <c r="C735" s="223" t="s">
        <v>1437</v>
      </c>
      <c r="D735" s="223" t="s">
        <v>128</v>
      </c>
      <c r="E735" s="224" t="s">
        <v>1438</v>
      </c>
      <c r="F735" s="225" t="s">
        <v>1439</v>
      </c>
      <c r="G735" s="226" t="s">
        <v>955</v>
      </c>
      <c r="H735" s="227">
        <v>8</v>
      </c>
      <c r="I735" s="228"/>
      <c r="J735" s="227">
        <f>ROUND(I735*H735,0)</f>
        <v>0</v>
      </c>
      <c r="K735" s="225" t="s">
        <v>1</v>
      </c>
      <c r="L735" s="43"/>
      <c r="M735" s="229" t="s">
        <v>1</v>
      </c>
      <c r="N735" s="230" t="s">
        <v>40</v>
      </c>
      <c r="O735" s="86"/>
      <c r="P735" s="231">
        <f>O735*H735</f>
        <v>0</v>
      </c>
      <c r="Q735" s="231">
        <v>0</v>
      </c>
      <c r="R735" s="231">
        <f>Q735*H735</f>
        <v>0</v>
      </c>
      <c r="S735" s="231">
        <v>0</v>
      </c>
      <c r="T735" s="232">
        <f>S735*H735</f>
        <v>0</v>
      </c>
      <c r="AR735" s="233" t="s">
        <v>161</v>
      </c>
      <c r="AT735" s="233" t="s">
        <v>128</v>
      </c>
      <c r="AU735" s="233" t="s">
        <v>134</v>
      </c>
      <c r="AY735" s="17" t="s">
        <v>125</v>
      </c>
      <c r="BE735" s="234">
        <f>IF(N735="základní",J735,0)</f>
        <v>0</v>
      </c>
      <c r="BF735" s="234">
        <f>IF(N735="snížená",J735,0)</f>
        <v>0</v>
      </c>
      <c r="BG735" s="234">
        <f>IF(N735="zákl. přenesená",J735,0)</f>
        <v>0</v>
      </c>
      <c r="BH735" s="234">
        <f>IF(N735="sníž. přenesená",J735,0)</f>
        <v>0</v>
      </c>
      <c r="BI735" s="234">
        <f>IF(N735="nulová",J735,0)</f>
        <v>0</v>
      </c>
      <c r="BJ735" s="17" t="s">
        <v>134</v>
      </c>
      <c r="BK735" s="234">
        <f>ROUND(I735*H735,0)</f>
        <v>0</v>
      </c>
      <c r="BL735" s="17" t="s">
        <v>161</v>
      </c>
      <c r="BM735" s="233" t="s">
        <v>1440</v>
      </c>
    </row>
    <row r="736" s="1" customFormat="1" ht="24" customHeight="1">
      <c r="B736" s="38"/>
      <c r="C736" s="223" t="s">
        <v>1441</v>
      </c>
      <c r="D736" s="223" t="s">
        <v>128</v>
      </c>
      <c r="E736" s="224" t="s">
        <v>1442</v>
      </c>
      <c r="F736" s="225" t="s">
        <v>1443</v>
      </c>
      <c r="G736" s="226" t="s">
        <v>1033</v>
      </c>
      <c r="H736" s="228"/>
      <c r="I736" s="228"/>
      <c r="J736" s="227">
        <f>ROUND(I736*H736,0)</f>
        <v>0</v>
      </c>
      <c r="K736" s="225" t="s">
        <v>1</v>
      </c>
      <c r="L736" s="43"/>
      <c r="M736" s="229" t="s">
        <v>1</v>
      </c>
      <c r="N736" s="230" t="s">
        <v>40</v>
      </c>
      <c r="O736" s="86"/>
      <c r="P736" s="231">
        <f>O736*H736</f>
        <v>0</v>
      </c>
      <c r="Q736" s="231">
        <v>0</v>
      </c>
      <c r="R736" s="231">
        <f>Q736*H736</f>
        <v>0</v>
      </c>
      <c r="S736" s="231">
        <v>0</v>
      </c>
      <c r="T736" s="232">
        <f>S736*H736</f>
        <v>0</v>
      </c>
      <c r="AR736" s="233" t="s">
        <v>161</v>
      </c>
      <c r="AT736" s="233" t="s">
        <v>128</v>
      </c>
      <c r="AU736" s="233" t="s">
        <v>134</v>
      </c>
      <c r="AY736" s="17" t="s">
        <v>125</v>
      </c>
      <c r="BE736" s="234">
        <f>IF(N736="základní",J736,0)</f>
        <v>0</v>
      </c>
      <c r="BF736" s="234">
        <f>IF(N736="snížená",J736,0)</f>
        <v>0</v>
      </c>
      <c r="BG736" s="234">
        <f>IF(N736="zákl. přenesená",J736,0)</f>
        <v>0</v>
      </c>
      <c r="BH736" s="234">
        <f>IF(N736="sníž. přenesená",J736,0)</f>
        <v>0</v>
      </c>
      <c r="BI736" s="234">
        <f>IF(N736="nulová",J736,0)</f>
        <v>0</v>
      </c>
      <c r="BJ736" s="17" t="s">
        <v>134</v>
      </c>
      <c r="BK736" s="234">
        <f>ROUND(I736*H736,0)</f>
        <v>0</v>
      </c>
      <c r="BL736" s="17" t="s">
        <v>161</v>
      </c>
      <c r="BM736" s="233" t="s">
        <v>1444</v>
      </c>
    </row>
    <row r="737" s="11" customFormat="1" ht="22.8" customHeight="1">
      <c r="B737" s="207"/>
      <c r="C737" s="208"/>
      <c r="D737" s="209" t="s">
        <v>73</v>
      </c>
      <c r="E737" s="221" t="s">
        <v>1445</v>
      </c>
      <c r="F737" s="221" t="s">
        <v>1446</v>
      </c>
      <c r="G737" s="208"/>
      <c r="H737" s="208"/>
      <c r="I737" s="211"/>
      <c r="J737" s="222">
        <f>BK737</f>
        <v>0</v>
      </c>
      <c r="K737" s="208"/>
      <c r="L737" s="213"/>
      <c r="M737" s="214"/>
      <c r="N737" s="215"/>
      <c r="O737" s="215"/>
      <c r="P737" s="216">
        <f>SUM(P738:P747)</f>
        <v>0</v>
      </c>
      <c r="Q737" s="215"/>
      <c r="R737" s="216">
        <f>SUM(R738:R747)</f>
        <v>0</v>
      </c>
      <c r="S737" s="215"/>
      <c r="T737" s="217">
        <f>SUM(T738:T747)</f>
        <v>0</v>
      </c>
      <c r="AR737" s="218" t="s">
        <v>134</v>
      </c>
      <c r="AT737" s="219" t="s">
        <v>73</v>
      </c>
      <c r="AU737" s="219" t="s">
        <v>8</v>
      </c>
      <c r="AY737" s="218" t="s">
        <v>125</v>
      </c>
      <c r="BK737" s="220">
        <f>SUM(BK738:BK747)</f>
        <v>0</v>
      </c>
    </row>
    <row r="738" s="1" customFormat="1" ht="24" customHeight="1">
      <c r="B738" s="38"/>
      <c r="C738" s="223" t="s">
        <v>1447</v>
      </c>
      <c r="D738" s="223" t="s">
        <v>128</v>
      </c>
      <c r="E738" s="224" t="s">
        <v>1448</v>
      </c>
      <c r="F738" s="225" t="s">
        <v>1449</v>
      </c>
      <c r="G738" s="226" t="s">
        <v>955</v>
      </c>
      <c r="H738" s="227">
        <v>1</v>
      </c>
      <c r="I738" s="228"/>
      <c r="J738" s="227">
        <f>ROUND(I738*H738,0)</f>
        <v>0</v>
      </c>
      <c r="K738" s="225" t="s">
        <v>1</v>
      </c>
      <c r="L738" s="43"/>
      <c r="M738" s="229" t="s">
        <v>1</v>
      </c>
      <c r="N738" s="230" t="s">
        <v>40</v>
      </c>
      <c r="O738" s="86"/>
      <c r="P738" s="231">
        <f>O738*H738</f>
        <v>0</v>
      </c>
      <c r="Q738" s="231">
        <v>0</v>
      </c>
      <c r="R738" s="231">
        <f>Q738*H738</f>
        <v>0</v>
      </c>
      <c r="S738" s="231">
        <v>0</v>
      </c>
      <c r="T738" s="232">
        <f>S738*H738</f>
        <v>0</v>
      </c>
      <c r="AR738" s="233" t="s">
        <v>161</v>
      </c>
      <c r="AT738" s="233" t="s">
        <v>128</v>
      </c>
      <c r="AU738" s="233" t="s">
        <v>134</v>
      </c>
      <c r="AY738" s="17" t="s">
        <v>125</v>
      </c>
      <c r="BE738" s="234">
        <f>IF(N738="základní",J738,0)</f>
        <v>0</v>
      </c>
      <c r="BF738" s="234">
        <f>IF(N738="snížená",J738,0)</f>
        <v>0</v>
      </c>
      <c r="BG738" s="234">
        <f>IF(N738="zákl. přenesená",J738,0)</f>
        <v>0</v>
      </c>
      <c r="BH738" s="234">
        <f>IF(N738="sníž. přenesená",J738,0)</f>
        <v>0</v>
      </c>
      <c r="BI738" s="234">
        <f>IF(N738="nulová",J738,0)</f>
        <v>0</v>
      </c>
      <c r="BJ738" s="17" t="s">
        <v>134</v>
      </c>
      <c r="BK738" s="234">
        <f>ROUND(I738*H738,0)</f>
        <v>0</v>
      </c>
      <c r="BL738" s="17" t="s">
        <v>161</v>
      </c>
      <c r="BM738" s="233" t="s">
        <v>1450</v>
      </c>
    </row>
    <row r="739" s="1" customFormat="1" ht="16.5" customHeight="1">
      <c r="B739" s="38"/>
      <c r="C739" s="223" t="s">
        <v>1451</v>
      </c>
      <c r="D739" s="223" t="s">
        <v>128</v>
      </c>
      <c r="E739" s="224" t="s">
        <v>1452</v>
      </c>
      <c r="F739" s="225" t="s">
        <v>1453</v>
      </c>
      <c r="G739" s="226" t="s">
        <v>968</v>
      </c>
      <c r="H739" s="227">
        <v>1</v>
      </c>
      <c r="I739" s="228"/>
      <c r="J739" s="227">
        <f>ROUND(I739*H739,0)</f>
        <v>0</v>
      </c>
      <c r="K739" s="225" t="s">
        <v>1</v>
      </c>
      <c r="L739" s="43"/>
      <c r="M739" s="229" t="s">
        <v>1</v>
      </c>
      <c r="N739" s="230" t="s">
        <v>40</v>
      </c>
      <c r="O739" s="86"/>
      <c r="P739" s="231">
        <f>O739*H739</f>
        <v>0</v>
      </c>
      <c r="Q739" s="231">
        <v>0</v>
      </c>
      <c r="R739" s="231">
        <f>Q739*H739</f>
        <v>0</v>
      </c>
      <c r="S739" s="231">
        <v>0</v>
      </c>
      <c r="T739" s="232">
        <f>S739*H739</f>
        <v>0</v>
      </c>
      <c r="AR739" s="233" t="s">
        <v>161</v>
      </c>
      <c r="AT739" s="233" t="s">
        <v>128</v>
      </c>
      <c r="AU739" s="233" t="s">
        <v>134</v>
      </c>
      <c r="AY739" s="17" t="s">
        <v>125</v>
      </c>
      <c r="BE739" s="234">
        <f>IF(N739="základní",J739,0)</f>
        <v>0</v>
      </c>
      <c r="BF739" s="234">
        <f>IF(N739="snížená",J739,0)</f>
        <v>0</v>
      </c>
      <c r="BG739" s="234">
        <f>IF(N739="zákl. přenesená",J739,0)</f>
        <v>0</v>
      </c>
      <c r="BH739" s="234">
        <f>IF(N739="sníž. přenesená",J739,0)</f>
        <v>0</v>
      </c>
      <c r="BI739" s="234">
        <f>IF(N739="nulová",J739,0)</f>
        <v>0</v>
      </c>
      <c r="BJ739" s="17" t="s">
        <v>134</v>
      </c>
      <c r="BK739" s="234">
        <f>ROUND(I739*H739,0)</f>
        <v>0</v>
      </c>
      <c r="BL739" s="17" t="s">
        <v>161</v>
      </c>
      <c r="BM739" s="233" t="s">
        <v>1454</v>
      </c>
    </row>
    <row r="740" s="1" customFormat="1" ht="24" customHeight="1">
      <c r="B740" s="38"/>
      <c r="C740" s="223" t="s">
        <v>1455</v>
      </c>
      <c r="D740" s="223" t="s">
        <v>128</v>
      </c>
      <c r="E740" s="224" t="s">
        <v>1456</v>
      </c>
      <c r="F740" s="225" t="s">
        <v>1457</v>
      </c>
      <c r="G740" s="226" t="s">
        <v>955</v>
      </c>
      <c r="H740" s="227">
        <v>1</v>
      </c>
      <c r="I740" s="228"/>
      <c r="J740" s="227">
        <f>ROUND(I740*H740,0)</f>
        <v>0</v>
      </c>
      <c r="K740" s="225" t="s">
        <v>1</v>
      </c>
      <c r="L740" s="43"/>
      <c r="M740" s="229" t="s">
        <v>1</v>
      </c>
      <c r="N740" s="230" t="s">
        <v>40</v>
      </c>
      <c r="O740" s="86"/>
      <c r="P740" s="231">
        <f>O740*H740</f>
        <v>0</v>
      </c>
      <c r="Q740" s="231">
        <v>0</v>
      </c>
      <c r="R740" s="231">
        <f>Q740*H740</f>
        <v>0</v>
      </c>
      <c r="S740" s="231">
        <v>0</v>
      </c>
      <c r="T740" s="232">
        <f>S740*H740</f>
        <v>0</v>
      </c>
      <c r="AR740" s="233" t="s">
        <v>161</v>
      </c>
      <c r="AT740" s="233" t="s">
        <v>128</v>
      </c>
      <c r="AU740" s="233" t="s">
        <v>134</v>
      </c>
      <c r="AY740" s="17" t="s">
        <v>125</v>
      </c>
      <c r="BE740" s="234">
        <f>IF(N740="základní",J740,0)</f>
        <v>0</v>
      </c>
      <c r="BF740" s="234">
        <f>IF(N740="snížená",J740,0)</f>
        <v>0</v>
      </c>
      <c r="BG740" s="234">
        <f>IF(N740="zákl. přenesená",J740,0)</f>
        <v>0</v>
      </c>
      <c r="BH740" s="234">
        <f>IF(N740="sníž. přenesená",J740,0)</f>
        <v>0</v>
      </c>
      <c r="BI740" s="234">
        <f>IF(N740="nulová",J740,0)</f>
        <v>0</v>
      </c>
      <c r="BJ740" s="17" t="s">
        <v>134</v>
      </c>
      <c r="BK740" s="234">
        <f>ROUND(I740*H740,0)</f>
        <v>0</v>
      </c>
      <c r="BL740" s="17" t="s">
        <v>161</v>
      </c>
      <c r="BM740" s="233" t="s">
        <v>1458</v>
      </c>
    </row>
    <row r="741" s="1" customFormat="1" ht="36" customHeight="1">
      <c r="B741" s="38"/>
      <c r="C741" s="223" t="s">
        <v>1459</v>
      </c>
      <c r="D741" s="223" t="s">
        <v>128</v>
      </c>
      <c r="E741" s="224" t="s">
        <v>1460</v>
      </c>
      <c r="F741" s="225" t="s">
        <v>1461</v>
      </c>
      <c r="G741" s="226" t="s">
        <v>955</v>
      </c>
      <c r="H741" s="227">
        <v>1</v>
      </c>
      <c r="I741" s="228"/>
      <c r="J741" s="227">
        <f>ROUND(I741*H741,0)</f>
        <v>0</v>
      </c>
      <c r="K741" s="225" t="s">
        <v>1</v>
      </c>
      <c r="L741" s="43"/>
      <c r="M741" s="229" t="s">
        <v>1</v>
      </c>
      <c r="N741" s="230" t="s">
        <v>40</v>
      </c>
      <c r="O741" s="86"/>
      <c r="P741" s="231">
        <f>O741*H741</f>
        <v>0</v>
      </c>
      <c r="Q741" s="231">
        <v>0</v>
      </c>
      <c r="R741" s="231">
        <f>Q741*H741</f>
        <v>0</v>
      </c>
      <c r="S741" s="231">
        <v>0</v>
      </c>
      <c r="T741" s="232">
        <f>S741*H741</f>
        <v>0</v>
      </c>
      <c r="AR741" s="233" t="s">
        <v>161</v>
      </c>
      <c r="AT741" s="233" t="s">
        <v>128</v>
      </c>
      <c r="AU741" s="233" t="s">
        <v>134</v>
      </c>
      <c r="AY741" s="17" t="s">
        <v>125</v>
      </c>
      <c r="BE741" s="234">
        <f>IF(N741="základní",J741,0)</f>
        <v>0</v>
      </c>
      <c r="BF741" s="234">
        <f>IF(N741="snížená",J741,0)</f>
        <v>0</v>
      </c>
      <c r="BG741" s="234">
        <f>IF(N741="zákl. přenesená",J741,0)</f>
        <v>0</v>
      </c>
      <c r="BH741" s="234">
        <f>IF(N741="sníž. přenesená",J741,0)</f>
        <v>0</v>
      </c>
      <c r="BI741" s="234">
        <f>IF(N741="nulová",J741,0)</f>
        <v>0</v>
      </c>
      <c r="BJ741" s="17" t="s">
        <v>134</v>
      </c>
      <c r="BK741" s="234">
        <f>ROUND(I741*H741,0)</f>
        <v>0</v>
      </c>
      <c r="BL741" s="17" t="s">
        <v>161</v>
      </c>
      <c r="BM741" s="233" t="s">
        <v>1462</v>
      </c>
    </row>
    <row r="742" s="1" customFormat="1" ht="24" customHeight="1">
      <c r="B742" s="38"/>
      <c r="C742" s="223" t="s">
        <v>1463</v>
      </c>
      <c r="D742" s="223" t="s">
        <v>128</v>
      </c>
      <c r="E742" s="224" t="s">
        <v>1464</v>
      </c>
      <c r="F742" s="225" t="s">
        <v>1465</v>
      </c>
      <c r="G742" s="226" t="s">
        <v>955</v>
      </c>
      <c r="H742" s="227">
        <v>1</v>
      </c>
      <c r="I742" s="228"/>
      <c r="J742" s="227">
        <f>ROUND(I742*H742,0)</f>
        <v>0</v>
      </c>
      <c r="K742" s="225" t="s">
        <v>1</v>
      </c>
      <c r="L742" s="43"/>
      <c r="M742" s="229" t="s">
        <v>1</v>
      </c>
      <c r="N742" s="230" t="s">
        <v>40</v>
      </c>
      <c r="O742" s="86"/>
      <c r="P742" s="231">
        <f>O742*H742</f>
        <v>0</v>
      </c>
      <c r="Q742" s="231">
        <v>0</v>
      </c>
      <c r="R742" s="231">
        <f>Q742*H742</f>
        <v>0</v>
      </c>
      <c r="S742" s="231">
        <v>0</v>
      </c>
      <c r="T742" s="232">
        <f>S742*H742</f>
        <v>0</v>
      </c>
      <c r="AR742" s="233" t="s">
        <v>161</v>
      </c>
      <c r="AT742" s="233" t="s">
        <v>128</v>
      </c>
      <c r="AU742" s="233" t="s">
        <v>134</v>
      </c>
      <c r="AY742" s="17" t="s">
        <v>125</v>
      </c>
      <c r="BE742" s="234">
        <f>IF(N742="základní",J742,0)</f>
        <v>0</v>
      </c>
      <c r="BF742" s="234">
        <f>IF(N742="snížená",J742,0)</f>
        <v>0</v>
      </c>
      <c r="BG742" s="234">
        <f>IF(N742="zákl. přenesená",J742,0)</f>
        <v>0</v>
      </c>
      <c r="BH742" s="234">
        <f>IF(N742="sníž. přenesená",J742,0)</f>
        <v>0</v>
      </c>
      <c r="BI742" s="234">
        <f>IF(N742="nulová",J742,0)</f>
        <v>0</v>
      </c>
      <c r="BJ742" s="17" t="s">
        <v>134</v>
      </c>
      <c r="BK742" s="234">
        <f>ROUND(I742*H742,0)</f>
        <v>0</v>
      </c>
      <c r="BL742" s="17" t="s">
        <v>161</v>
      </c>
      <c r="BM742" s="233" t="s">
        <v>1466</v>
      </c>
    </row>
    <row r="743" s="1" customFormat="1" ht="24" customHeight="1">
      <c r="B743" s="38"/>
      <c r="C743" s="223" t="s">
        <v>1467</v>
      </c>
      <c r="D743" s="223" t="s">
        <v>128</v>
      </c>
      <c r="E743" s="224" t="s">
        <v>1468</v>
      </c>
      <c r="F743" s="225" t="s">
        <v>1469</v>
      </c>
      <c r="G743" s="226" t="s">
        <v>955</v>
      </c>
      <c r="H743" s="227">
        <v>1</v>
      </c>
      <c r="I743" s="228"/>
      <c r="J743" s="227">
        <f>ROUND(I743*H743,0)</f>
        <v>0</v>
      </c>
      <c r="K743" s="225" t="s">
        <v>1</v>
      </c>
      <c r="L743" s="43"/>
      <c r="M743" s="229" t="s">
        <v>1</v>
      </c>
      <c r="N743" s="230" t="s">
        <v>40</v>
      </c>
      <c r="O743" s="86"/>
      <c r="P743" s="231">
        <f>O743*H743</f>
        <v>0</v>
      </c>
      <c r="Q743" s="231">
        <v>0</v>
      </c>
      <c r="R743" s="231">
        <f>Q743*H743</f>
        <v>0</v>
      </c>
      <c r="S743" s="231">
        <v>0</v>
      </c>
      <c r="T743" s="232">
        <f>S743*H743</f>
        <v>0</v>
      </c>
      <c r="AR743" s="233" t="s">
        <v>161</v>
      </c>
      <c r="AT743" s="233" t="s">
        <v>128</v>
      </c>
      <c r="AU743" s="233" t="s">
        <v>134</v>
      </c>
      <c r="AY743" s="17" t="s">
        <v>125</v>
      </c>
      <c r="BE743" s="234">
        <f>IF(N743="základní",J743,0)</f>
        <v>0</v>
      </c>
      <c r="BF743" s="234">
        <f>IF(N743="snížená",J743,0)</f>
        <v>0</v>
      </c>
      <c r="BG743" s="234">
        <f>IF(N743="zákl. přenesená",J743,0)</f>
        <v>0</v>
      </c>
      <c r="BH743" s="234">
        <f>IF(N743="sníž. přenesená",J743,0)</f>
        <v>0</v>
      </c>
      <c r="BI743" s="234">
        <f>IF(N743="nulová",J743,0)</f>
        <v>0</v>
      </c>
      <c r="BJ743" s="17" t="s">
        <v>134</v>
      </c>
      <c r="BK743" s="234">
        <f>ROUND(I743*H743,0)</f>
        <v>0</v>
      </c>
      <c r="BL743" s="17" t="s">
        <v>161</v>
      </c>
      <c r="BM743" s="233" t="s">
        <v>1470</v>
      </c>
    </row>
    <row r="744" s="1" customFormat="1" ht="24" customHeight="1">
      <c r="B744" s="38"/>
      <c r="C744" s="223" t="s">
        <v>1471</v>
      </c>
      <c r="D744" s="223" t="s">
        <v>128</v>
      </c>
      <c r="E744" s="224" t="s">
        <v>1472</v>
      </c>
      <c r="F744" s="225" t="s">
        <v>1473</v>
      </c>
      <c r="G744" s="226" t="s">
        <v>955</v>
      </c>
      <c r="H744" s="227">
        <v>2</v>
      </c>
      <c r="I744" s="228"/>
      <c r="J744" s="227">
        <f>ROUND(I744*H744,0)</f>
        <v>0</v>
      </c>
      <c r="K744" s="225" t="s">
        <v>1</v>
      </c>
      <c r="L744" s="43"/>
      <c r="M744" s="229" t="s">
        <v>1</v>
      </c>
      <c r="N744" s="230" t="s">
        <v>40</v>
      </c>
      <c r="O744" s="86"/>
      <c r="P744" s="231">
        <f>O744*H744</f>
        <v>0</v>
      </c>
      <c r="Q744" s="231">
        <v>0</v>
      </c>
      <c r="R744" s="231">
        <f>Q744*H744</f>
        <v>0</v>
      </c>
      <c r="S744" s="231">
        <v>0</v>
      </c>
      <c r="T744" s="232">
        <f>S744*H744</f>
        <v>0</v>
      </c>
      <c r="AR744" s="233" t="s">
        <v>161</v>
      </c>
      <c r="AT744" s="233" t="s">
        <v>128</v>
      </c>
      <c r="AU744" s="233" t="s">
        <v>134</v>
      </c>
      <c r="AY744" s="17" t="s">
        <v>125</v>
      </c>
      <c r="BE744" s="234">
        <f>IF(N744="základní",J744,0)</f>
        <v>0</v>
      </c>
      <c r="BF744" s="234">
        <f>IF(N744="snížená",J744,0)</f>
        <v>0</v>
      </c>
      <c r="BG744" s="234">
        <f>IF(N744="zákl. přenesená",J744,0)</f>
        <v>0</v>
      </c>
      <c r="BH744" s="234">
        <f>IF(N744="sníž. přenesená",J744,0)</f>
        <v>0</v>
      </c>
      <c r="BI744" s="234">
        <f>IF(N744="nulová",J744,0)</f>
        <v>0</v>
      </c>
      <c r="BJ744" s="17" t="s">
        <v>134</v>
      </c>
      <c r="BK744" s="234">
        <f>ROUND(I744*H744,0)</f>
        <v>0</v>
      </c>
      <c r="BL744" s="17" t="s">
        <v>161</v>
      </c>
      <c r="BM744" s="233" t="s">
        <v>1474</v>
      </c>
    </row>
    <row r="745" s="1" customFormat="1" ht="24" customHeight="1">
      <c r="B745" s="38"/>
      <c r="C745" s="223" t="s">
        <v>1475</v>
      </c>
      <c r="D745" s="223" t="s">
        <v>128</v>
      </c>
      <c r="E745" s="224" t="s">
        <v>1476</v>
      </c>
      <c r="F745" s="225" t="s">
        <v>1477</v>
      </c>
      <c r="G745" s="226" t="s">
        <v>968</v>
      </c>
      <c r="H745" s="227">
        <v>1</v>
      </c>
      <c r="I745" s="228"/>
      <c r="J745" s="227">
        <f>ROUND(I745*H745,0)</f>
        <v>0</v>
      </c>
      <c r="K745" s="225" t="s">
        <v>1</v>
      </c>
      <c r="L745" s="43"/>
      <c r="M745" s="229" t="s">
        <v>1</v>
      </c>
      <c r="N745" s="230" t="s">
        <v>40</v>
      </c>
      <c r="O745" s="86"/>
      <c r="P745" s="231">
        <f>O745*H745</f>
        <v>0</v>
      </c>
      <c r="Q745" s="231">
        <v>0</v>
      </c>
      <c r="R745" s="231">
        <f>Q745*H745</f>
        <v>0</v>
      </c>
      <c r="S745" s="231">
        <v>0</v>
      </c>
      <c r="T745" s="232">
        <f>S745*H745</f>
        <v>0</v>
      </c>
      <c r="AR745" s="233" t="s">
        <v>161</v>
      </c>
      <c r="AT745" s="233" t="s">
        <v>128</v>
      </c>
      <c r="AU745" s="233" t="s">
        <v>134</v>
      </c>
      <c r="AY745" s="17" t="s">
        <v>125</v>
      </c>
      <c r="BE745" s="234">
        <f>IF(N745="základní",J745,0)</f>
        <v>0</v>
      </c>
      <c r="BF745" s="234">
        <f>IF(N745="snížená",J745,0)</f>
        <v>0</v>
      </c>
      <c r="BG745" s="234">
        <f>IF(N745="zákl. přenesená",J745,0)</f>
        <v>0</v>
      </c>
      <c r="BH745" s="234">
        <f>IF(N745="sníž. přenesená",J745,0)</f>
        <v>0</v>
      </c>
      <c r="BI745" s="234">
        <f>IF(N745="nulová",J745,0)</f>
        <v>0</v>
      </c>
      <c r="BJ745" s="17" t="s">
        <v>134</v>
      </c>
      <c r="BK745" s="234">
        <f>ROUND(I745*H745,0)</f>
        <v>0</v>
      </c>
      <c r="BL745" s="17" t="s">
        <v>161</v>
      </c>
      <c r="BM745" s="233" t="s">
        <v>1478</v>
      </c>
    </row>
    <row r="746" s="1" customFormat="1" ht="24" customHeight="1">
      <c r="B746" s="38"/>
      <c r="C746" s="223" t="s">
        <v>1479</v>
      </c>
      <c r="D746" s="223" t="s">
        <v>128</v>
      </c>
      <c r="E746" s="224" t="s">
        <v>1480</v>
      </c>
      <c r="F746" s="225" t="s">
        <v>1481</v>
      </c>
      <c r="G746" s="226" t="s">
        <v>968</v>
      </c>
      <c r="H746" s="227">
        <v>1</v>
      </c>
      <c r="I746" s="228"/>
      <c r="J746" s="227">
        <f>ROUND(I746*H746,0)</f>
        <v>0</v>
      </c>
      <c r="K746" s="225" t="s">
        <v>1</v>
      </c>
      <c r="L746" s="43"/>
      <c r="M746" s="229" t="s">
        <v>1</v>
      </c>
      <c r="N746" s="230" t="s">
        <v>40</v>
      </c>
      <c r="O746" s="86"/>
      <c r="P746" s="231">
        <f>O746*H746</f>
        <v>0</v>
      </c>
      <c r="Q746" s="231">
        <v>0</v>
      </c>
      <c r="R746" s="231">
        <f>Q746*H746</f>
        <v>0</v>
      </c>
      <c r="S746" s="231">
        <v>0</v>
      </c>
      <c r="T746" s="232">
        <f>S746*H746</f>
        <v>0</v>
      </c>
      <c r="AR746" s="233" t="s">
        <v>161</v>
      </c>
      <c r="AT746" s="233" t="s">
        <v>128</v>
      </c>
      <c r="AU746" s="233" t="s">
        <v>134</v>
      </c>
      <c r="AY746" s="17" t="s">
        <v>125</v>
      </c>
      <c r="BE746" s="234">
        <f>IF(N746="základní",J746,0)</f>
        <v>0</v>
      </c>
      <c r="BF746" s="234">
        <f>IF(N746="snížená",J746,0)</f>
        <v>0</v>
      </c>
      <c r="BG746" s="234">
        <f>IF(N746="zákl. přenesená",J746,0)</f>
        <v>0</v>
      </c>
      <c r="BH746" s="234">
        <f>IF(N746="sníž. přenesená",J746,0)</f>
        <v>0</v>
      </c>
      <c r="BI746" s="234">
        <f>IF(N746="nulová",J746,0)</f>
        <v>0</v>
      </c>
      <c r="BJ746" s="17" t="s">
        <v>134</v>
      </c>
      <c r="BK746" s="234">
        <f>ROUND(I746*H746,0)</f>
        <v>0</v>
      </c>
      <c r="BL746" s="17" t="s">
        <v>161</v>
      </c>
      <c r="BM746" s="233" t="s">
        <v>1482</v>
      </c>
    </row>
    <row r="747" s="1" customFormat="1" ht="24" customHeight="1">
      <c r="B747" s="38"/>
      <c r="C747" s="223" t="s">
        <v>1483</v>
      </c>
      <c r="D747" s="223" t="s">
        <v>128</v>
      </c>
      <c r="E747" s="224" t="s">
        <v>1484</v>
      </c>
      <c r="F747" s="225" t="s">
        <v>1485</v>
      </c>
      <c r="G747" s="226" t="s">
        <v>1033</v>
      </c>
      <c r="H747" s="228"/>
      <c r="I747" s="228"/>
      <c r="J747" s="227">
        <f>ROUND(I747*H747,0)</f>
        <v>0</v>
      </c>
      <c r="K747" s="225" t="s">
        <v>1</v>
      </c>
      <c r="L747" s="43"/>
      <c r="M747" s="229" t="s">
        <v>1</v>
      </c>
      <c r="N747" s="230" t="s">
        <v>40</v>
      </c>
      <c r="O747" s="86"/>
      <c r="P747" s="231">
        <f>O747*H747</f>
        <v>0</v>
      </c>
      <c r="Q747" s="231">
        <v>0</v>
      </c>
      <c r="R747" s="231">
        <f>Q747*H747</f>
        <v>0</v>
      </c>
      <c r="S747" s="231">
        <v>0</v>
      </c>
      <c r="T747" s="232">
        <f>S747*H747</f>
        <v>0</v>
      </c>
      <c r="AR747" s="233" t="s">
        <v>161</v>
      </c>
      <c r="AT747" s="233" t="s">
        <v>128</v>
      </c>
      <c r="AU747" s="233" t="s">
        <v>134</v>
      </c>
      <c r="AY747" s="17" t="s">
        <v>125</v>
      </c>
      <c r="BE747" s="234">
        <f>IF(N747="základní",J747,0)</f>
        <v>0</v>
      </c>
      <c r="BF747" s="234">
        <f>IF(N747="snížená",J747,0)</f>
        <v>0</v>
      </c>
      <c r="BG747" s="234">
        <f>IF(N747="zákl. přenesená",J747,0)</f>
        <v>0</v>
      </c>
      <c r="BH747" s="234">
        <f>IF(N747="sníž. přenesená",J747,0)</f>
        <v>0</v>
      </c>
      <c r="BI747" s="234">
        <f>IF(N747="nulová",J747,0)</f>
        <v>0</v>
      </c>
      <c r="BJ747" s="17" t="s">
        <v>134</v>
      </c>
      <c r="BK747" s="234">
        <f>ROUND(I747*H747,0)</f>
        <v>0</v>
      </c>
      <c r="BL747" s="17" t="s">
        <v>161</v>
      </c>
      <c r="BM747" s="233" t="s">
        <v>1486</v>
      </c>
    </row>
    <row r="748" s="11" customFormat="1" ht="22.8" customHeight="1">
      <c r="B748" s="207"/>
      <c r="C748" s="208"/>
      <c r="D748" s="209" t="s">
        <v>73</v>
      </c>
      <c r="E748" s="221" t="s">
        <v>1487</v>
      </c>
      <c r="F748" s="221" t="s">
        <v>1488</v>
      </c>
      <c r="G748" s="208"/>
      <c r="H748" s="208"/>
      <c r="I748" s="211"/>
      <c r="J748" s="222">
        <f>BK748</f>
        <v>0</v>
      </c>
      <c r="K748" s="208"/>
      <c r="L748" s="213"/>
      <c r="M748" s="214"/>
      <c r="N748" s="215"/>
      <c r="O748" s="215"/>
      <c r="P748" s="216">
        <f>SUM(P749:P759)</f>
        <v>0</v>
      </c>
      <c r="Q748" s="215"/>
      <c r="R748" s="216">
        <f>SUM(R749:R759)</f>
        <v>0</v>
      </c>
      <c r="S748" s="215"/>
      <c r="T748" s="217">
        <f>SUM(T749:T759)</f>
        <v>0</v>
      </c>
      <c r="AR748" s="218" t="s">
        <v>134</v>
      </c>
      <c r="AT748" s="219" t="s">
        <v>73</v>
      </c>
      <c r="AU748" s="219" t="s">
        <v>8</v>
      </c>
      <c r="AY748" s="218" t="s">
        <v>125</v>
      </c>
      <c r="BK748" s="220">
        <f>SUM(BK749:BK759)</f>
        <v>0</v>
      </c>
    </row>
    <row r="749" s="1" customFormat="1" ht="24" customHeight="1">
      <c r="B749" s="38"/>
      <c r="C749" s="223" t="s">
        <v>1489</v>
      </c>
      <c r="D749" s="223" t="s">
        <v>128</v>
      </c>
      <c r="E749" s="224" t="s">
        <v>1490</v>
      </c>
      <c r="F749" s="225" t="s">
        <v>1491</v>
      </c>
      <c r="G749" s="226" t="s">
        <v>968</v>
      </c>
      <c r="H749" s="227">
        <v>1</v>
      </c>
      <c r="I749" s="228"/>
      <c r="J749" s="227">
        <f>ROUND(I749*H749,0)</f>
        <v>0</v>
      </c>
      <c r="K749" s="225" t="s">
        <v>1</v>
      </c>
      <c r="L749" s="43"/>
      <c r="M749" s="229" t="s">
        <v>1</v>
      </c>
      <c r="N749" s="230" t="s">
        <v>40</v>
      </c>
      <c r="O749" s="86"/>
      <c r="P749" s="231">
        <f>O749*H749</f>
        <v>0</v>
      </c>
      <c r="Q749" s="231">
        <v>0</v>
      </c>
      <c r="R749" s="231">
        <f>Q749*H749</f>
        <v>0</v>
      </c>
      <c r="S749" s="231">
        <v>0</v>
      </c>
      <c r="T749" s="232">
        <f>S749*H749</f>
        <v>0</v>
      </c>
      <c r="AR749" s="233" t="s">
        <v>161</v>
      </c>
      <c r="AT749" s="233" t="s">
        <v>128</v>
      </c>
      <c r="AU749" s="233" t="s">
        <v>134</v>
      </c>
      <c r="AY749" s="17" t="s">
        <v>125</v>
      </c>
      <c r="BE749" s="234">
        <f>IF(N749="základní",J749,0)</f>
        <v>0</v>
      </c>
      <c r="BF749" s="234">
        <f>IF(N749="snížená",J749,0)</f>
        <v>0</v>
      </c>
      <c r="BG749" s="234">
        <f>IF(N749="zákl. přenesená",J749,0)</f>
        <v>0</v>
      </c>
      <c r="BH749" s="234">
        <f>IF(N749="sníž. přenesená",J749,0)</f>
        <v>0</v>
      </c>
      <c r="BI749" s="234">
        <f>IF(N749="nulová",J749,0)</f>
        <v>0</v>
      </c>
      <c r="BJ749" s="17" t="s">
        <v>134</v>
      </c>
      <c r="BK749" s="234">
        <f>ROUND(I749*H749,0)</f>
        <v>0</v>
      </c>
      <c r="BL749" s="17" t="s">
        <v>161</v>
      </c>
      <c r="BM749" s="233" t="s">
        <v>1492</v>
      </c>
    </row>
    <row r="750" s="1" customFormat="1" ht="24" customHeight="1">
      <c r="B750" s="38"/>
      <c r="C750" s="223" t="s">
        <v>1493</v>
      </c>
      <c r="D750" s="223" t="s">
        <v>128</v>
      </c>
      <c r="E750" s="224" t="s">
        <v>1494</v>
      </c>
      <c r="F750" s="225" t="s">
        <v>1495</v>
      </c>
      <c r="G750" s="226" t="s">
        <v>955</v>
      </c>
      <c r="H750" s="227">
        <v>1</v>
      </c>
      <c r="I750" s="228"/>
      <c r="J750" s="227">
        <f>ROUND(I750*H750,0)</f>
        <v>0</v>
      </c>
      <c r="K750" s="225" t="s">
        <v>1</v>
      </c>
      <c r="L750" s="43"/>
      <c r="M750" s="229" t="s">
        <v>1</v>
      </c>
      <c r="N750" s="230" t="s">
        <v>40</v>
      </c>
      <c r="O750" s="86"/>
      <c r="P750" s="231">
        <f>O750*H750</f>
        <v>0</v>
      </c>
      <c r="Q750" s="231">
        <v>0</v>
      </c>
      <c r="R750" s="231">
        <f>Q750*H750</f>
        <v>0</v>
      </c>
      <c r="S750" s="231">
        <v>0</v>
      </c>
      <c r="T750" s="232">
        <f>S750*H750</f>
        <v>0</v>
      </c>
      <c r="AR750" s="233" t="s">
        <v>161</v>
      </c>
      <c r="AT750" s="233" t="s">
        <v>128</v>
      </c>
      <c r="AU750" s="233" t="s">
        <v>134</v>
      </c>
      <c r="AY750" s="17" t="s">
        <v>125</v>
      </c>
      <c r="BE750" s="234">
        <f>IF(N750="základní",J750,0)</f>
        <v>0</v>
      </c>
      <c r="BF750" s="234">
        <f>IF(N750="snížená",J750,0)</f>
        <v>0</v>
      </c>
      <c r="BG750" s="234">
        <f>IF(N750="zákl. přenesená",J750,0)</f>
        <v>0</v>
      </c>
      <c r="BH750" s="234">
        <f>IF(N750="sníž. přenesená",J750,0)</f>
        <v>0</v>
      </c>
      <c r="BI750" s="234">
        <f>IF(N750="nulová",J750,0)</f>
        <v>0</v>
      </c>
      <c r="BJ750" s="17" t="s">
        <v>134</v>
      </c>
      <c r="BK750" s="234">
        <f>ROUND(I750*H750,0)</f>
        <v>0</v>
      </c>
      <c r="BL750" s="17" t="s">
        <v>161</v>
      </c>
      <c r="BM750" s="233" t="s">
        <v>1496</v>
      </c>
    </row>
    <row r="751" s="1" customFormat="1" ht="24" customHeight="1">
      <c r="B751" s="38"/>
      <c r="C751" s="223" t="s">
        <v>1497</v>
      </c>
      <c r="D751" s="223" t="s">
        <v>128</v>
      </c>
      <c r="E751" s="224" t="s">
        <v>1498</v>
      </c>
      <c r="F751" s="225" t="s">
        <v>1499</v>
      </c>
      <c r="G751" s="226" t="s">
        <v>955</v>
      </c>
      <c r="H751" s="227">
        <v>1</v>
      </c>
      <c r="I751" s="228"/>
      <c r="J751" s="227">
        <f>ROUND(I751*H751,0)</f>
        <v>0</v>
      </c>
      <c r="K751" s="225" t="s">
        <v>1</v>
      </c>
      <c r="L751" s="43"/>
      <c r="M751" s="229" t="s">
        <v>1</v>
      </c>
      <c r="N751" s="230" t="s">
        <v>40</v>
      </c>
      <c r="O751" s="86"/>
      <c r="P751" s="231">
        <f>O751*H751</f>
        <v>0</v>
      </c>
      <c r="Q751" s="231">
        <v>0</v>
      </c>
      <c r="R751" s="231">
        <f>Q751*H751</f>
        <v>0</v>
      </c>
      <c r="S751" s="231">
        <v>0</v>
      </c>
      <c r="T751" s="232">
        <f>S751*H751</f>
        <v>0</v>
      </c>
      <c r="AR751" s="233" t="s">
        <v>161</v>
      </c>
      <c r="AT751" s="233" t="s">
        <v>128</v>
      </c>
      <c r="AU751" s="233" t="s">
        <v>134</v>
      </c>
      <c r="AY751" s="17" t="s">
        <v>125</v>
      </c>
      <c r="BE751" s="234">
        <f>IF(N751="základní",J751,0)</f>
        <v>0</v>
      </c>
      <c r="BF751" s="234">
        <f>IF(N751="snížená",J751,0)</f>
        <v>0</v>
      </c>
      <c r="BG751" s="234">
        <f>IF(N751="zákl. přenesená",J751,0)</f>
        <v>0</v>
      </c>
      <c r="BH751" s="234">
        <f>IF(N751="sníž. přenesená",J751,0)</f>
        <v>0</v>
      </c>
      <c r="BI751" s="234">
        <f>IF(N751="nulová",J751,0)</f>
        <v>0</v>
      </c>
      <c r="BJ751" s="17" t="s">
        <v>134</v>
      </c>
      <c r="BK751" s="234">
        <f>ROUND(I751*H751,0)</f>
        <v>0</v>
      </c>
      <c r="BL751" s="17" t="s">
        <v>161</v>
      </c>
      <c r="BM751" s="233" t="s">
        <v>1500</v>
      </c>
    </row>
    <row r="752" s="1" customFormat="1" ht="24" customHeight="1">
      <c r="B752" s="38"/>
      <c r="C752" s="223" t="s">
        <v>1501</v>
      </c>
      <c r="D752" s="223" t="s">
        <v>128</v>
      </c>
      <c r="E752" s="224" t="s">
        <v>1502</v>
      </c>
      <c r="F752" s="225" t="s">
        <v>1503</v>
      </c>
      <c r="G752" s="226" t="s">
        <v>955</v>
      </c>
      <c r="H752" s="227">
        <v>2</v>
      </c>
      <c r="I752" s="228"/>
      <c r="J752" s="227">
        <f>ROUND(I752*H752,0)</f>
        <v>0</v>
      </c>
      <c r="K752" s="225" t="s">
        <v>1</v>
      </c>
      <c r="L752" s="43"/>
      <c r="M752" s="229" t="s">
        <v>1</v>
      </c>
      <c r="N752" s="230" t="s">
        <v>40</v>
      </c>
      <c r="O752" s="86"/>
      <c r="P752" s="231">
        <f>O752*H752</f>
        <v>0</v>
      </c>
      <c r="Q752" s="231">
        <v>0</v>
      </c>
      <c r="R752" s="231">
        <f>Q752*H752</f>
        <v>0</v>
      </c>
      <c r="S752" s="231">
        <v>0</v>
      </c>
      <c r="T752" s="232">
        <f>S752*H752</f>
        <v>0</v>
      </c>
      <c r="AR752" s="233" t="s">
        <v>161</v>
      </c>
      <c r="AT752" s="233" t="s">
        <v>128</v>
      </c>
      <c r="AU752" s="233" t="s">
        <v>134</v>
      </c>
      <c r="AY752" s="17" t="s">
        <v>125</v>
      </c>
      <c r="BE752" s="234">
        <f>IF(N752="základní",J752,0)</f>
        <v>0</v>
      </c>
      <c r="BF752" s="234">
        <f>IF(N752="snížená",J752,0)</f>
        <v>0</v>
      </c>
      <c r="BG752" s="234">
        <f>IF(N752="zákl. přenesená",J752,0)</f>
        <v>0</v>
      </c>
      <c r="BH752" s="234">
        <f>IF(N752="sníž. přenesená",J752,0)</f>
        <v>0</v>
      </c>
      <c r="BI752" s="234">
        <f>IF(N752="nulová",J752,0)</f>
        <v>0</v>
      </c>
      <c r="BJ752" s="17" t="s">
        <v>134</v>
      </c>
      <c r="BK752" s="234">
        <f>ROUND(I752*H752,0)</f>
        <v>0</v>
      </c>
      <c r="BL752" s="17" t="s">
        <v>161</v>
      </c>
      <c r="BM752" s="233" t="s">
        <v>1504</v>
      </c>
    </row>
    <row r="753" s="1" customFormat="1" ht="24" customHeight="1">
      <c r="B753" s="38"/>
      <c r="C753" s="223" t="s">
        <v>1505</v>
      </c>
      <c r="D753" s="223" t="s">
        <v>128</v>
      </c>
      <c r="E753" s="224" t="s">
        <v>1506</v>
      </c>
      <c r="F753" s="225" t="s">
        <v>1507</v>
      </c>
      <c r="G753" s="226" t="s">
        <v>955</v>
      </c>
      <c r="H753" s="227">
        <v>1</v>
      </c>
      <c r="I753" s="228"/>
      <c r="J753" s="227">
        <f>ROUND(I753*H753,0)</f>
        <v>0</v>
      </c>
      <c r="K753" s="225" t="s">
        <v>1</v>
      </c>
      <c r="L753" s="43"/>
      <c r="M753" s="229" t="s">
        <v>1</v>
      </c>
      <c r="N753" s="230" t="s">
        <v>40</v>
      </c>
      <c r="O753" s="86"/>
      <c r="P753" s="231">
        <f>O753*H753</f>
        <v>0</v>
      </c>
      <c r="Q753" s="231">
        <v>0</v>
      </c>
      <c r="R753" s="231">
        <f>Q753*H753</f>
        <v>0</v>
      </c>
      <c r="S753" s="231">
        <v>0</v>
      </c>
      <c r="T753" s="232">
        <f>S753*H753</f>
        <v>0</v>
      </c>
      <c r="AR753" s="233" t="s">
        <v>161</v>
      </c>
      <c r="AT753" s="233" t="s">
        <v>128</v>
      </c>
      <c r="AU753" s="233" t="s">
        <v>134</v>
      </c>
      <c r="AY753" s="17" t="s">
        <v>125</v>
      </c>
      <c r="BE753" s="234">
        <f>IF(N753="základní",J753,0)</f>
        <v>0</v>
      </c>
      <c r="BF753" s="234">
        <f>IF(N753="snížená",J753,0)</f>
        <v>0</v>
      </c>
      <c r="BG753" s="234">
        <f>IF(N753="zákl. přenesená",J753,0)</f>
        <v>0</v>
      </c>
      <c r="BH753" s="234">
        <f>IF(N753="sníž. přenesená",J753,0)</f>
        <v>0</v>
      </c>
      <c r="BI753" s="234">
        <f>IF(N753="nulová",J753,0)</f>
        <v>0</v>
      </c>
      <c r="BJ753" s="17" t="s">
        <v>134</v>
      </c>
      <c r="BK753" s="234">
        <f>ROUND(I753*H753,0)</f>
        <v>0</v>
      </c>
      <c r="BL753" s="17" t="s">
        <v>161</v>
      </c>
      <c r="BM753" s="233" t="s">
        <v>1508</v>
      </c>
    </row>
    <row r="754" s="1" customFormat="1" ht="36" customHeight="1">
      <c r="B754" s="38"/>
      <c r="C754" s="223" t="s">
        <v>1509</v>
      </c>
      <c r="D754" s="223" t="s">
        <v>128</v>
      </c>
      <c r="E754" s="224" t="s">
        <v>1510</v>
      </c>
      <c r="F754" s="225" t="s">
        <v>1511</v>
      </c>
      <c r="G754" s="226" t="s">
        <v>955</v>
      </c>
      <c r="H754" s="227">
        <v>2</v>
      </c>
      <c r="I754" s="228"/>
      <c r="J754" s="227">
        <f>ROUND(I754*H754,0)</f>
        <v>0</v>
      </c>
      <c r="K754" s="225" t="s">
        <v>1</v>
      </c>
      <c r="L754" s="43"/>
      <c r="M754" s="229" t="s">
        <v>1</v>
      </c>
      <c r="N754" s="230" t="s">
        <v>40</v>
      </c>
      <c r="O754" s="86"/>
      <c r="P754" s="231">
        <f>O754*H754</f>
        <v>0</v>
      </c>
      <c r="Q754" s="231">
        <v>0</v>
      </c>
      <c r="R754" s="231">
        <f>Q754*H754</f>
        <v>0</v>
      </c>
      <c r="S754" s="231">
        <v>0</v>
      </c>
      <c r="T754" s="232">
        <f>S754*H754</f>
        <v>0</v>
      </c>
      <c r="AR754" s="233" t="s">
        <v>161</v>
      </c>
      <c r="AT754" s="233" t="s">
        <v>128</v>
      </c>
      <c r="AU754" s="233" t="s">
        <v>134</v>
      </c>
      <c r="AY754" s="17" t="s">
        <v>125</v>
      </c>
      <c r="BE754" s="234">
        <f>IF(N754="základní",J754,0)</f>
        <v>0</v>
      </c>
      <c r="BF754" s="234">
        <f>IF(N754="snížená",J754,0)</f>
        <v>0</v>
      </c>
      <c r="BG754" s="234">
        <f>IF(N754="zákl. přenesená",J754,0)</f>
        <v>0</v>
      </c>
      <c r="BH754" s="234">
        <f>IF(N754="sníž. přenesená",J754,0)</f>
        <v>0</v>
      </c>
      <c r="BI754" s="234">
        <f>IF(N754="nulová",J754,0)</f>
        <v>0</v>
      </c>
      <c r="BJ754" s="17" t="s">
        <v>134</v>
      </c>
      <c r="BK754" s="234">
        <f>ROUND(I754*H754,0)</f>
        <v>0</v>
      </c>
      <c r="BL754" s="17" t="s">
        <v>161</v>
      </c>
      <c r="BM754" s="233" t="s">
        <v>1512</v>
      </c>
    </row>
    <row r="755" s="1" customFormat="1" ht="36" customHeight="1">
      <c r="B755" s="38"/>
      <c r="C755" s="223" t="s">
        <v>1513</v>
      </c>
      <c r="D755" s="223" t="s">
        <v>128</v>
      </c>
      <c r="E755" s="224" t="s">
        <v>1514</v>
      </c>
      <c r="F755" s="225" t="s">
        <v>1515</v>
      </c>
      <c r="G755" s="226" t="s">
        <v>955</v>
      </c>
      <c r="H755" s="227">
        <v>2</v>
      </c>
      <c r="I755" s="228"/>
      <c r="J755" s="227">
        <f>ROUND(I755*H755,0)</f>
        <v>0</v>
      </c>
      <c r="K755" s="225" t="s">
        <v>1</v>
      </c>
      <c r="L755" s="43"/>
      <c r="M755" s="229" t="s">
        <v>1</v>
      </c>
      <c r="N755" s="230" t="s">
        <v>40</v>
      </c>
      <c r="O755" s="86"/>
      <c r="P755" s="231">
        <f>O755*H755</f>
        <v>0</v>
      </c>
      <c r="Q755" s="231">
        <v>0</v>
      </c>
      <c r="R755" s="231">
        <f>Q755*H755</f>
        <v>0</v>
      </c>
      <c r="S755" s="231">
        <v>0</v>
      </c>
      <c r="T755" s="232">
        <f>S755*H755</f>
        <v>0</v>
      </c>
      <c r="AR755" s="233" t="s">
        <v>161</v>
      </c>
      <c r="AT755" s="233" t="s">
        <v>128</v>
      </c>
      <c r="AU755" s="233" t="s">
        <v>134</v>
      </c>
      <c r="AY755" s="17" t="s">
        <v>125</v>
      </c>
      <c r="BE755" s="234">
        <f>IF(N755="základní",J755,0)</f>
        <v>0</v>
      </c>
      <c r="BF755" s="234">
        <f>IF(N755="snížená",J755,0)</f>
        <v>0</v>
      </c>
      <c r="BG755" s="234">
        <f>IF(N755="zákl. přenesená",J755,0)</f>
        <v>0</v>
      </c>
      <c r="BH755" s="234">
        <f>IF(N755="sníž. přenesená",J755,0)</f>
        <v>0</v>
      </c>
      <c r="BI755" s="234">
        <f>IF(N755="nulová",J755,0)</f>
        <v>0</v>
      </c>
      <c r="BJ755" s="17" t="s">
        <v>134</v>
      </c>
      <c r="BK755" s="234">
        <f>ROUND(I755*H755,0)</f>
        <v>0</v>
      </c>
      <c r="BL755" s="17" t="s">
        <v>161</v>
      </c>
      <c r="BM755" s="233" t="s">
        <v>1516</v>
      </c>
    </row>
    <row r="756" s="1" customFormat="1" ht="36" customHeight="1">
      <c r="B756" s="38"/>
      <c r="C756" s="223" t="s">
        <v>1517</v>
      </c>
      <c r="D756" s="223" t="s">
        <v>128</v>
      </c>
      <c r="E756" s="224" t="s">
        <v>1518</v>
      </c>
      <c r="F756" s="225" t="s">
        <v>1519</v>
      </c>
      <c r="G756" s="226" t="s">
        <v>968</v>
      </c>
      <c r="H756" s="227">
        <v>1</v>
      </c>
      <c r="I756" s="228"/>
      <c r="J756" s="227">
        <f>ROUND(I756*H756,0)</f>
        <v>0</v>
      </c>
      <c r="K756" s="225" t="s">
        <v>1</v>
      </c>
      <c r="L756" s="43"/>
      <c r="M756" s="229" t="s">
        <v>1</v>
      </c>
      <c r="N756" s="230" t="s">
        <v>40</v>
      </c>
      <c r="O756" s="86"/>
      <c r="P756" s="231">
        <f>O756*H756</f>
        <v>0</v>
      </c>
      <c r="Q756" s="231">
        <v>0</v>
      </c>
      <c r="R756" s="231">
        <f>Q756*H756</f>
        <v>0</v>
      </c>
      <c r="S756" s="231">
        <v>0</v>
      </c>
      <c r="T756" s="232">
        <f>S756*H756</f>
        <v>0</v>
      </c>
      <c r="AR756" s="233" t="s">
        <v>161</v>
      </c>
      <c r="AT756" s="233" t="s">
        <v>128</v>
      </c>
      <c r="AU756" s="233" t="s">
        <v>134</v>
      </c>
      <c r="AY756" s="17" t="s">
        <v>125</v>
      </c>
      <c r="BE756" s="234">
        <f>IF(N756="základní",J756,0)</f>
        <v>0</v>
      </c>
      <c r="BF756" s="234">
        <f>IF(N756="snížená",J756,0)</f>
        <v>0</v>
      </c>
      <c r="BG756" s="234">
        <f>IF(N756="zákl. přenesená",J756,0)</f>
        <v>0</v>
      </c>
      <c r="BH756" s="234">
        <f>IF(N756="sníž. přenesená",J756,0)</f>
        <v>0</v>
      </c>
      <c r="BI756" s="234">
        <f>IF(N756="nulová",J756,0)</f>
        <v>0</v>
      </c>
      <c r="BJ756" s="17" t="s">
        <v>134</v>
      </c>
      <c r="BK756" s="234">
        <f>ROUND(I756*H756,0)</f>
        <v>0</v>
      </c>
      <c r="BL756" s="17" t="s">
        <v>161</v>
      </c>
      <c r="BM756" s="233" t="s">
        <v>1520</v>
      </c>
    </row>
    <row r="757" s="1" customFormat="1" ht="24" customHeight="1">
      <c r="B757" s="38"/>
      <c r="C757" s="223" t="s">
        <v>1521</v>
      </c>
      <c r="D757" s="223" t="s">
        <v>128</v>
      </c>
      <c r="E757" s="224" t="s">
        <v>1522</v>
      </c>
      <c r="F757" s="225" t="s">
        <v>1523</v>
      </c>
      <c r="G757" s="226" t="s">
        <v>955</v>
      </c>
      <c r="H757" s="227">
        <v>1</v>
      </c>
      <c r="I757" s="228"/>
      <c r="J757" s="227">
        <f>ROUND(I757*H757,0)</f>
        <v>0</v>
      </c>
      <c r="K757" s="225" t="s">
        <v>1</v>
      </c>
      <c r="L757" s="43"/>
      <c r="M757" s="229" t="s">
        <v>1</v>
      </c>
      <c r="N757" s="230" t="s">
        <v>40</v>
      </c>
      <c r="O757" s="86"/>
      <c r="P757" s="231">
        <f>O757*H757</f>
        <v>0</v>
      </c>
      <c r="Q757" s="231">
        <v>0</v>
      </c>
      <c r="R757" s="231">
        <f>Q757*H757</f>
        <v>0</v>
      </c>
      <c r="S757" s="231">
        <v>0</v>
      </c>
      <c r="T757" s="232">
        <f>S757*H757</f>
        <v>0</v>
      </c>
      <c r="AR757" s="233" t="s">
        <v>161</v>
      </c>
      <c r="AT757" s="233" t="s">
        <v>128</v>
      </c>
      <c r="AU757" s="233" t="s">
        <v>134</v>
      </c>
      <c r="AY757" s="17" t="s">
        <v>125</v>
      </c>
      <c r="BE757" s="234">
        <f>IF(N757="základní",J757,0)</f>
        <v>0</v>
      </c>
      <c r="BF757" s="234">
        <f>IF(N757="snížená",J757,0)</f>
        <v>0</v>
      </c>
      <c r="BG757" s="234">
        <f>IF(N757="zákl. přenesená",J757,0)</f>
        <v>0</v>
      </c>
      <c r="BH757" s="234">
        <f>IF(N757="sníž. přenesená",J757,0)</f>
        <v>0</v>
      </c>
      <c r="BI757" s="234">
        <f>IF(N757="nulová",J757,0)</f>
        <v>0</v>
      </c>
      <c r="BJ757" s="17" t="s">
        <v>134</v>
      </c>
      <c r="BK757" s="234">
        <f>ROUND(I757*H757,0)</f>
        <v>0</v>
      </c>
      <c r="BL757" s="17" t="s">
        <v>161</v>
      </c>
      <c r="BM757" s="233" t="s">
        <v>1524</v>
      </c>
    </row>
    <row r="758" s="1" customFormat="1" ht="24" customHeight="1">
      <c r="B758" s="38"/>
      <c r="C758" s="223" t="s">
        <v>1525</v>
      </c>
      <c r="D758" s="223" t="s">
        <v>128</v>
      </c>
      <c r="E758" s="224" t="s">
        <v>1526</v>
      </c>
      <c r="F758" s="225" t="s">
        <v>1527</v>
      </c>
      <c r="G758" s="226" t="s">
        <v>955</v>
      </c>
      <c r="H758" s="227">
        <v>1</v>
      </c>
      <c r="I758" s="228"/>
      <c r="J758" s="227">
        <f>ROUND(I758*H758,0)</f>
        <v>0</v>
      </c>
      <c r="K758" s="225" t="s">
        <v>1</v>
      </c>
      <c r="L758" s="43"/>
      <c r="M758" s="229" t="s">
        <v>1</v>
      </c>
      <c r="N758" s="230" t="s">
        <v>40</v>
      </c>
      <c r="O758" s="86"/>
      <c r="P758" s="231">
        <f>O758*H758</f>
        <v>0</v>
      </c>
      <c r="Q758" s="231">
        <v>0</v>
      </c>
      <c r="R758" s="231">
        <f>Q758*H758</f>
        <v>0</v>
      </c>
      <c r="S758" s="231">
        <v>0</v>
      </c>
      <c r="T758" s="232">
        <f>S758*H758</f>
        <v>0</v>
      </c>
      <c r="AR758" s="233" t="s">
        <v>161</v>
      </c>
      <c r="AT758" s="233" t="s">
        <v>128</v>
      </c>
      <c r="AU758" s="233" t="s">
        <v>134</v>
      </c>
      <c r="AY758" s="17" t="s">
        <v>125</v>
      </c>
      <c r="BE758" s="234">
        <f>IF(N758="základní",J758,0)</f>
        <v>0</v>
      </c>
      <c r="BF758" s="234">
        <f>IF(N758="snížená",J758,0)</f>
        <v>0</v>
      </c>
      <c r="BG758" s="234">
        <f>IF(N758="zákl. přenesená",J758,0)</f>
        <v>0</v>
      </c>
      <c r="BH758" s="234">
        <f>IF(N758="sníž. přenesená",J758,0)</f>
        <v>0</v>
      </c>
      <c r="BI758" s="234">
        <f>IF(N758="nulová",J758,0)</f>
        <v>0</v>
      </c>
      <c r="BJ758" s="17" t="s">
        <v>134</v>
      </c>
      <c r="BK758" s="234">
        <f>ROUND(I758*H758,0)</f>
        <v>0</v>
      </c>
      <c r="BL758" s="17" t="s">
        <v>161</v>
      </c>
      <c r="BM758" s="233" t="s">
        <v>1528</v>
      </c>
    </row>
    <row r="759" s="1" customFormat="1" ht="24" customHeight="1">
      <c r="B759" s="38"/>
      <c r="C759" s="223" t="s">
        <v>1529</v>
      </c>
      <c r="D759" s="223" t="s">
        <v>128</v>
      </c>
      <c r="E759" s="224" t="s">
        <v>1530</v>
      </c>
      <c r="F759" s="225" t="s">
        <v>1531</v>
      </c>
      <c r="G759" s="226" t="s">
        <v>1033</v>
      </c>
      <c r="H759" s="228"/>
      <c r="I759" s="228"/>
      <c r="J759" s="227">
        <f>ROUND(I759*H759,0)</f>
        <v>0</v>
      </c>
      <c r="K759" s="225" t="s">
        <v>1</v>
      </c>
      <c r="L759" s="43"/>
      <c r="M759" s="229" t="s">
        <v>1</v>
      </c>
      <c r="N759" s="230" t="s">
        <v>40</v>
      </c>
      <c r="O759" s="86"/>
      <c r="P759" s="231">
        <f>O759*H759</f>
        <v>0</v>
      </c>
      <c r="Q759" s="231">
        <v>0</v>
      </c>
      <c r="R759" s="231">
        <f>Q759*H759</f>
        <v>0</v>
      </c>
      <c r="S759" s="231">
        <v>0</v>
      </c>
      <c r="T759" s="232">
        <f>S759*H759</f>
        <v>0</v>
      </c>
      <c r="AR759" s="233" t="s">
        <v>161</v>
      </c>
      <c r="AT759" s="233" t="s">
        <v>128</v>
      </c>
      <c r="AU759" s="233" t="s">
        <v>134</v>
      </c>
      <c r="AY759" s="17" t="s">
        <v>125</v>
      </c>
      <c r="BE759" s="234">
        <f>IF(N759="základní",J759,0)</f>
        <v>0</v>
      </c>
      <c r="BF759" s="234">
        <f>IF(N759="snížená",J759,0)</f>
        <v>0</v>
      </c>
      <c r="BG759" s="234">
        <f>IF(N759="zákl. přenesená",J759,0)</f>
        <v>0</v>
      </c>
      <c r="BH759" s="234">
        <f>IF(N759="sníž. přenesená",J759,0)</f>
        <v>0</v>
      </c>
      <c r="BI759" s="234">
        <f>IF(N759="nulová",J759,0)</f>
        <v>0</v>
      </c>
      <c r="BJ759" s="17" t="s">
        <v>134</v>
      </c>
      <c r="BK759" s="234">
        <f>ROUND(I759*H759,0)</f>
        <v>0</v>
      </c>
      <c r="BL759" s="17" t="s">
        <v>161</v>
      </c>
      <c r="BM759" s="233" t="s">
        <v>1532</v>
      </c>
    </row>
    <row r="760" s="11" customFormat="1" ht="22.8" customHeight="1">
      <c r="B760" s="207"/>
      <c r="C760" s="208"/>
      <c r="D760" s="209" t="s">
        <v>73</v>
      </c>
      <c r="E760" s="221" t="s">
        <v>1533</v>
      </c>
      <c r="F760" s="221" t="s">
        <v>1534</v>
      </c>
      <c r="G760" s="208"/>
      <c r="H760" s="208"/>
      <c r="I760" s="211"/>
      <c r="J760" s="222">
        <f>BK760</f>
        <v>0</v>
      </c>
      <c r="K760" s="208"/>
      <c r="L760" s="213"/>
      <c r="M760" s="214"/>
      <c r="N760" s="215"/>
      <c r="O760" s="215"/>
      <c r="P760" s="216">
        <f>SUM(P761:P783)</f>
        <v>0</v>
      </c>
      <c r="Q760" s="215"/>
      <c r="R760" s="216">
        <f>SUM(R761:R783)</f>
        <v>0.40214190500000002</v>
      </c>
      <c r="S760" s="215"/>
      <c r="T760" s="217">
        <f>SUM(T761:T783)</f>
        <v>2.1284999999999998</v>
      </c>
      <c r="AR760" s="218" t="s">
        <v>134</v>
      </c>
      <c r="AT760" s="219" t="s">
        <v>73</v>
      </c>
      <c r="AU760" s="219" t="s">
        <v>8</v>
      </c>
      <c r="AY760" s="218" t="s">
        <v>125</v>
      </c>
      <c r="BK760" s="220">
        <f>SUM(BK761:BK783)</f>
        <v>0</v>
      </c>
    </row>
    <row r="761" s="1" customFormat="1" ht="16.5" customHeight="1">
      <c r="B761" s="38"/>
      <c r="C761" s="223" t="s">
        <v>1535</v>
      </c>
      <c r="D761" s="223" t="s">
        <v>128</v>
      </c>
      <c r="E761" s="224" t="s">
        <v>1536</v>
      </c>
      <c r="F761" s="225" t="s">
        <v>1537</v>
      </c>
      <c r="G761" s="226" t="s">
        <v>211</v>
      </c>
      <c r="H761" s="227">
        <v>450</v>
      </c>
      <c r="I761" s="228"/>
      <c r="J761" s="227">
        <f>ROUND(I761*H761,0)</f>
        <v>0</v>
      </c>
      <c r="K761" s="225" t="s">
        <v>132</v>
      </c>
      <c r="L761" s="43"/>
      <c r="M761" s="229" t="s">
        <v>1</v>
      </c>
      <c r="N761" s="230" t="s">
        <v>40</v>
      </c>
      <c r="O761" s="86"/>
      <c r="P761" s="231">
        <f>O761*H761</f>
        <v>0</v>
      </c>
      <c r="Q761" s="231">
        <v>5.0000000000000002E-05</v>
      </c>
      <c r="R761" s="231">
        <f>Q761*H761</f>
        <v>0.022500000000000003</v>
      </c>
      <c r="S761" s="231">
        <v>0.0047299999999999998</v>
      </c>
      <c r="T761" s="232">
        <f>S761*H761</f>
        <v>2.1284999999999998</v>
      </c>
      <c r="AR761" s="233" t="s">
        <v>161</v>
      </c>
      <c r="AT761" s="233" t="s">
        <v>128</v>
      </c>
      <c r="AU761" s="233" t="s">
        <v>134</v>
      </c>
      <c r="AY761" s="17" t="s">
        <v>125</v>
      </c>
      <c r="BE761" s="234">
        <f>IF(N761="základní",J761,0)</f>
        <v>0</v>
      </c>
      <c r="BF761" s="234">
        <f>IF(N761="snížená",J761,0)</f>
        <v>0</v>
      </c>
      <c r="BG761" s="234">
        <f>IF(N761="zákl. přenesená",J761,0)</f>
        <v>0</v>
      </c>
      <c r="BH761" s="234">
        <f>IF(N761="sníž. přenesená",J761,0)</f>
        <v>0</v>
      </c>
      <c r="BI761" s="234">
        <f>IF(N761="nulová",J761,0)</f>
        <v>0</v>
      </c>
      <c r="BJ761" s="17" t="s">
        <v>134</v>
      </c>
      <c r="BK761" s="234">
        <f>ROUND(I761*H761,0)</f>
        <v>0</v>
      </c>
      <c r="BL761" s="17" t="s">
        <v>161</v>
      </c>
      <c r="BM761" s="233" t="s">
        <v>1538</v>
      </c>
    </row>
    <row r="762" s="12" customFormat="1">
      <c r="B762" s="235"/>
      <c r="C762" s="236"/>
      <c r="D762" s="237" t="s">
        <v>143</v>
      </c>
      <c r="E762" s="246" t="s">
        <v>1</v>
      </c>
      <c r="F762" s="238" t="s">
        <v>1539</v>
      </c>
      <c r="G762" s="236"/>
      <c r="H762" s="239">
        <v>450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AT762" s="245" t="s">
        <v>143</v>
      </c>
      <c r="AU762" s="245" t="s">
        <v>134</v>
      </c>
      <c r="AV762" s="12" t="s">
        <v>134</v>
      </c>
      <c r="AW762" s="12" t="s">
        <v>31</v>
      </c>
      <c r="AX762" s="12" t="s">
        <v>8</v>
      </c>
      <c r="AY762" s="245" t="s">
        <v>125</v>
      </c>
    </row>
    <row r="763" s="1" customFormat="1" ht="16.5" customHeight="1">
      <c r="B763" s="38"/>
      <c r="C763" s="223" t="s">
        <v>1540</v>
      </c>
      <c r="D763" s="223" t="s">
        <v>128</v>
      </c>
      <c r="E763" s="224" t="s">
        <v>1541</v>
      </c>
      <c r="F763" s="225" t="s">
        <v>1542</v>
      </c>
      <c r="G763" s="226" t="s">
        <v>238</v>
      </c>
      <c r="H763" s="227">
        <v>12</v>
      </c>
      <c r="I763" s="228"/>
      <c r="J763" s="227">
        <f>ROUND(I763*H763,0)</f>
        <v>0</v>
      </c>
      <c r="K763" s="225" t="s">
        <v>1</v>
      </c>
      <c r="L763" s="43"/>
      <c r="M763" s="229" t="s">
        <v>1</v>
      </c>
      <c r="N763" s="230" t="s">
        <v>40</v>
      </c>
      <c r="O763" s="86"/>
      <c r="P763" s="231">
        <f>O763*H763</f>
        <v>0</v>
      </c>
      <c r="Q763" s="231">
        <v>0.00125</v>
      </c>
      <c r="R763" s="231">
        <f>Q763*H763</f>
        <v>0.014999999999999999</v>
      </c>
      <c r="S763" s="231">
        <v>0</v>
      </c>
      <c r="T763" s="232">
        <f>S763*H763</f>
        <v>0</v>
      </c>
      <c r="AR763" s="233" t="s">
        <v>161</v>
      </c>
      <c r="AT763" s="233" t="s">
        <v>128</v>
      </c>
      <c r="AU763" s="233" t="s">
        <v>134</v>
      </c>
      <c r="AY763" s="17" t="s">
        <v>125</v>
      </c>
      <c r="BE763" s="234">
        <f>IF(N763="základní",J763,0)</f>
        <v>0</v>
      </c>
      <c r="BF763" s="234">
        <f>IF(N763="snížená",J763,0)</f>
        <v>0</v>
      </c>
      <c r="BG763" s="234">
        <f>IF(N763="zákl. přenesená",J763,0)</f>
        <v>0</v>
      </c>
      <c r="BH763" s="234">
        <f>IF(N763="sníž. přenesená",J763,0)</f>
        <v>0</v>
      </c>
      <c r="BI763" s="234">
        <f>IF(N763="nulová",J763,0)</f>
        <v>0</v>
      </c>
      <c r="BJ763" s="17" t="s">
        <v>134</v>
      </c>
      <c r="BK763" s="234">
        <f>ROUND(I763*H763,0)</f>
        <v>0</v>
      </c>
      <c r="BL763" s="17" t="s">
        <v>161</v>
      </c>
      <c r="BM763" s="233" t="s">
        <v>1543</v>
      </c>
    </row>
    <row r="764" s="1" customFormat="1" ht="24" customHeight="1">
      <c r="B764" s="38"/>
      <c r="C764" s="223" t="s">
        <v>1544</v>
      </c>
      <c r="D764" s="223" t="s">
        <v>128</v>
      </c>
      <c r="E764" s="224" t="s">
        <v>1545</v>
      </c>
      <c r="F764" s="225" t="s">
        <v>1546</v>
      </c>
      <c r="G764" s="226" t="s">
        <v>211</v>
      </c>
      <c r="H764" s="227">
        <v>243</v>
      </c>
      <c r="I764" s="228"/>
      <c r="J764" s="227">
        <f>ROUND(I764*H764,0)</f>
        <v>0</v>
      </c>
      <c r="K764" s="225" t="s">
        <v>1</v>
      </c>
      <c r="L764" s="43"/>
      <c r="M764" s="229" t="s">
        <v>1</v>
      </c>
      <c r="N764" s="230" t="s">
        <v>40</v>
      </c>
      <c r="O764" s="86"/>
      <c r="P764" s="231">
        <f>O764*H764</f>
        <v>0</v>
      </c>
      <c r="Q764" s="231">
        <v>0.00045300000000000001</v>
      </c>
      <c r="R764" s="231">
        <f>Q764*H764</f>
        <v>0.110079</v>
      </c>
      <c r="S764" s="231">
        <v>0</v>
      </c>
      <c r="T764" s="232">
        <f>S764*H764</f>
        <v>0</v>
      </c>
      <c r="AR764" s="233" t="s">
        <v>161</v>
      </c>
      <c r="AT764" s="233" t="s">
        <v>128</v>
      </c>
      <c r="AU764" s="233" t="s">
        <v>134</v>
      </c>
      <c r="AY764" s="17" t="s">
        <v>125</v>
      </c>
      <c r="BE764" s="234">
        <f>IF(N764="základní",J764,0)</f>
        <v>0</v>
      </c>
      <c r="BF764" s="234">
        <f>IF(N764="snížená",J764,0)</f>
        <v>0</v>
      </c>
      <c r="BG764" s="234">
        <f>IF(N764="zákl. přenesená",J764,0)</f>
        <v>0</v>
      </c>
      <c r="BH764" s="234">
        <f>IF(N764="sníž. přenesená",J764,0)</f>
        <v>0</v>
      </c>
      <c r="BI764" s="234">
        <f>IF(N764="nulová",J764,0)</f>
        <v>0</v>
      </c>
      <c r="BJ764" s="17" t="s">
        <v>134</v>
      </c>
      <c r="BK764" s="234">
        <f>ROUND(I764*H764,0)</f>
        <v>0</v>
      </c>
      <c r="BL764" s="17" t="s">
        <v>161</v>
      </c>
      <c r="BM764" s="233" t="s">
        <v>1547</v>
      </c>
    </row>
    <row r="765" s="1" customFormat="1" ht="24" customHeight="1">
      <c r="B765" s="38"/>
      <c r="C765" s="223" t="s">
        <v>1548</v>
      </c>
      <c r="D765" s="223" t="s">
        <v>128</v>
      </c>
      <c r="E765" s="224" t="s">
        <v>1549</v>
      </c>
      <c r="F765" s="225" t="s">
        <v>1550</v>
      </c>
      <c r="G765" s="226" t="s">
        <v>211</v>
      </c>
      <c r="H765" s="227">
        <v>117</v>
      </c>
      <c r="I765" s="228"/>
      <c r="J765" s="227">
        <f>ROUND(I765*H765,0)</f>
        <v>0</v>
      </c>
      <c r="K765" s="225" t="s">
        <v>1</v>
      </c>
      <c r="L765" s="43"/>
      <c r="M765" s="229" t="s">
        <v>1</v>
      </c>
      <c r="N765" s="230" t="s">
        <v>40</v>
      </c>
      <c r="O765" s="86"/>
      <c r="P765" s="231">
        <f>O765*H765</f>
        <v>0</v>
      </c>
      <c r="Q765" s="231">
        <v>0.00070453499999999995</v>
      </c>
      <c r="R765" s="231">
        <f>Q765*H765</f>
        <v>0.082430594999999995</v>
      </c>
      <c r="S765" s="231">
        <v>0</v>
      </c>
      <c r="T765" s="232">
        <f>S765*H765</f>
        <v>0</v>
      </c>
      <c r="AR765" s="233" t="s">
        <v>161</v>
      </c>
      <c r="AT765" s="233" t="s">
        <v>128</v>
      </c>
      <c r="AU765" s="233" t="s">
        <v>134</v>
      </c>
      <c r="AY765" s="17" t="s">
        <v>125</v>
      </c>
      <c r="BE765" s="234">
        <f>IF(N765="základní",J765,0)</f>
        <v>0</v>
      </c>
      <c r="BF765" s="234">
        <f>IF(N765="snížená",J765,0)</f>
        <v>0</v>
      </c>
      <c r="BG765" s="234">
        <f>IF(N765="zákl. přenesená",J765,0)</f>
        <v>0</v>
      </c>
      <c r="BH765" s="234">
        <f>IF(N765="sníž. přenesená",J765,0)</f>
        <v>0</v>
      </c>
      <c r="BI765" s="234">
        <f>IF(N765="nulová",J765,0)</f>
        <v>0</v>
      </c>
      <c r="BJ765" s="17" t="s">
        <v>134</v>
      </c>
      <c r="BK765" s="234">
        <f>ROUND(I765*H765,0)</f>
        <v>0</v>
      </c>
      <c r="BL765" s="17" t="s">
        <v>161</v>
      </c>
      <c r="BM765" s="233" t="s">
        <v>1551</v>
      </c>
    </row>
    <row r="766" s="1" customFormat="1" ht="24" customHeight="1">
      <c r="B766" s="38"/>
      <c r="C766" s="223" t="s">
        <v>1552</v>
      </c>
      <c r="D766" s="223" t="s">
        <v>128</v>
      </c>
      <c r="E766" s="224" t="s">
        <v>1553</v>
      </c>
      <c r="F766" s="225" t="s">
        <v>1554</v>
      </c>
      <c r="G766" s="226" t="s">
        <v>211</v>
      </c>
      <c r="H766" s="227">
        <v>129</v>
      </c>
      <c r="I766" s="228"/>
      <c r="J766" s="227">
        <f>ROUND(I766*H766,0)</f>
        <v>0</v>
      </c>
      <c r="K766" s="225" t="s">
        <v>1</v>
      </c>
      <c r="L766" s="43"/>
      <c r="M766" s="229" t="s">
        <v>1</v>
      </c>
      <c r="N766" s="230" t="s">
        <v>40</v>
      </c>
      <c r="O766" s="86"/>
      <c r="P766" s="231">
        <f>O766*H766</f>
        <v>0</v>
      </c>
      <c r="Q766" s="231">
        <v>0.00069453500000000003</v>
      </c>
      <c r="R766" s="231">
        <f>Q766*H766</f>
        <v>0.089595015</v>
      </c>
      <c r="S766" s="231">
        <v>0</v>
      </c>
      <c r="T766" s="232">
        <f>S766*H766</f>
        <v>0</v>
      </c>
      <c r="AR766" s="233" t="s">
        <v>161</v>
      </c>
      <c r="AT766" s="233" t="s">
        <v>128</v>
      </c>
      <c r="AU766" s="233" t="s">
        <v>134</v>
      </c>
      <c r="AY766" s="17" t="s">
        <v>125</v>
      </c>
      <c r="BE766" s="234">
        <f>IF(N766="základní",J766,0)</f>
        <v>0</v>
      </c>
      <c r="BF766" s="234">
        <f>IF(N766="snížená",J766,0)</f>
        <v>0</v>
      </c>
      <c r="BG766" s="234">
        <f>IF(N766="zákl. přenesená",J766,0)</f>
        <v>0</v>
      </c>
      <c r="BH766" s="234">
        <f>IF(N766="sníž. přenesená",J766,0)</f>
        <v>0</v>
      </c>
      <c r="BI766" s="234">
        <f>IF(N766="nulová",J766,0)</f>
        <v>0</v>
      </c>
      <c r="BJ766" s="17" t="s">
        <v>134</v>
      </c>
      <c r="BK766" s="234">
        <f>ROUND(I766*H766,0)</f>
        <v>0</v>
      </c>
      <c r="BL766" s="17" t="s">
        <v>161</v>
      </c>
      <c r="BM766" s="233" t="s">
        <v>1555</v>
      </c>
    </row>
    <row r="767" s="1" customFormat="1" ht="24" customHeight="1">
      <c r="B767" s="38"/>
      <c r="C767" s="223" t="s">
        <v>1556</v>
      </c>
      <c r="D767" s="223" t="s">
        <v>128</v>
      </c>
      <c r="E767" s="224" t="s">
        <v>1557</v>
      </c>
      <c r="F767" s="225" t="s">
        <v>1558</v>
      </c>
      <c r="G767" s="226" t="s">
        <v>211</v>
      </c>
      <c r="H767" s="227">
        <v>28</v>
      </c>
      <c r="I767" s="228"/>
      <c r="J767" s="227">
        <f>ROUND(I767*H767,0)</f>
        <v>0</v>
      </c>
      <c r="K767" s="225" t="s">
        <v>1</v>
      </c>
      <c r="L767" s="43"/>
      <c r="M767" s="229" t="s">
        <v>1</v>
      </c>
      <c r="N767" s="230" t="s">
        <v>40</v>
      </c>
      <c r="O767" s="86"/>
      <c r="P767" s="231">
        <f>O767*H767</f>
        <v>0</v>
      </c>
      <c r="Q767" s="231">
        <v>0.0012614200000000001</v>
      </c>
      <c r="R767" s="231">
        <f>Q767*H767</f>
        <v>0.035319760000000006</v>
      </c>
      <c r="S767" s="231">
        <v>0</v>
      </c>
      <c r="T767" s="232">
        <f>S767*H767</f>
        <v>0</v>
      </c>
      <c r="AR767" s="233" t="s">
        <v>161</v>
      </c>
      <c r="AT767" s="233" t="s">
        <v>128</v>
      </c>
      <c r="AU767" s="233" t="s">
        <v>134</v>
      </c>
      <c r="AY767" s="17" t="s">
        <v>125</v>
      </c>
      <c r="BE767" s="234">
        <f>IF(N767="základní",J767,0)</f>
        <v>0</v>
      </c>
      <c r="BF767" s="234">
        <f>IF(N767="snížená",J767,0)</f>
        <v>0</v>
      </c>
      <c r="BG767" s="234">
        <f>IF(N767="zákl. přenesená",J767,0)</f>
        <v>0</v>
      </c>
      <c r="BH767" s="234">
        <f>IF(N767="sníž. přenesená",J767,0)</f>
        <v>0</v>
      </c>
      <c r="BI767" s="234">
        <f>IF(N767="nulová",J767,0)</f>
        <v>0</v>
      </c>
      <c r="BJ767" s="17" t="s">
        <v>134</v>
      </c>
      <c r="BK767" s="234">
        <f>ROUND(I767*H767,0)</f>
        <v>0</v>
      </c>
      <c r="BL767" s="17" t="s">
        <v>161</v>
      </c>
      <c r="BM767" s="233" t="s">
        <v>1559</v>
      </c>
    </row>
    <row r="768" s="1" customFormat="1" ht="24" customHeight="1">
      <c r="B768" s="38"/>
      <c r="C768" s="223" t="s">
        <v>1560</v>
      </c>
      <c r="D768" s="223" t="s">
        <v>128</v>
      </c>
      <c r="E768" s="224" t="s">
        <v>1561</v>
      </c>
      <c r="F768" s="225" t="s">
        <v>1562</v>
      </c>
      <c r="G768" s="226" t="s">
        <v>211</v>
      </c>
      <c r="H768" s="227">
        <v>29</v>
      </c>
      <c r="I768" s="228"/>
      <c r="J768" s="227">
        <f>ROUND(I768*H768,0)</f>
        <v>0</v>
      </c>
      <c r="K768" s="225" t="s">
        <v>1</v>
      </c>
      <c r="L768" s="43"/>
      <c r="M768" s="229" t="s">
        <v>1</v>
      </c>
      <c r="N768" s="230" t="s">
        <v>40</v>
      </c>
      <c r="O768" s="86"/>
      <c r="P768" s="231">
        <f>O768*H768</f>
        <v>0</v>
      </c>
      <c r="Q768" s="231">
        <v>0.001588615</v>
      </c>
      <c r="R768" s="231">
        <f>Q768*H768</f>
        <v>0.046069835000000003</v>
      </c>
      <c r="S768" s="231">
        <v>0</v>
      </c>
      <c r="T768" s="232">
        <f>S768*H768</f>
        <v>0</v>
      </c>
      <c r="AR768" s="233" t="s">
        <v>161</v>
      </c>
      <c r="AT768" s="233" t="s">
        <v>128</v>
      </c>
      <c r="AU768" s="233" t="s">
        <v>134</v>
      </c>
      <c r="AY768" s="17" t="s">
        <v>125</v>
      </c>
      <c r="BE768" s="234">
        <f>IF(N768="základní",J768,0)</f>
        <v>0</v>
      </c>
      <c r="BF768" s="234">
        <f>IF(N768="snížená",J768,0)</f>
        <v>0</v>
      </c>
      <c r="BG768" s="234">
        <f>IF(N768="zákl. přenesená",J768,0)</f>
        <v>0</v>
      </c>
      <c r="BH768" s="234">
        <f>IF(N768="sníž. přenesená",J768,0)</f>
        <v>0</v>
      </c>
      <c r="BI768" s="234">
        <f>IF(N768="nulová",J768,0)</f>
        <v>0</v>
      </c>
      <c r="BJ768" s="17" t="s">
        <v>134</v>
      </c>
      <c r="BK768" s="234">
        <f>ROUND(I768*H768,0)</f>
        <v>0</v>
      </c>
      <c r="BL768" s="17" t="s">
        <v>161</v>
      </c>
      <c r="BM768" s="233" t="s">
        <v>1563</v>
      </c>
    </row>
    <row r="769" s="1" customFormat="1" ht="24" customHeight="1">
      <c r="B769" s="38"/>
      <c r="C769" s="223" t="s">
        <v>1564</v>
      </c>
      <c r="D769" s="223" t="s">
        <v>128</v>
      </c>
      <c r="E769" s="224" t="s">
        <v>1565</v>
      </c>
      <c r="F769" s="225" t="s">
        <v>1566</v>
      </c>
      <c r="G769" s="226" t="s">
        <v>238</v>
      </c>
      <c r="H769" s="227">
        <v>70</v>
      </c>
      <c r="I769" s="228"/>
      <c r="J769" s="227">
        <f>ROUND(I769*H769,0)</f>
        <v>0</v>
      </c>
      <c r="K769" s="225" t="s">
        <v>1</v>
      </c>
      <c r="L769" s="43"/>
      <c r="M769" s="229" t="s">
        <v>1</v>
      </c>
      <c r="N769" s="230" t="s">
        <v>40</v>
      </c>
      <c r="O769" s="86"/>
      <c r="P769" s="231">
        <f>O769*H769</f>
        <v>0</v>
      </c>
      <c r="Q769" s="231">
        <v>1.22E-05</v>
      </c>
      <c r="R769" s="231">
        <f>Q769*H769</f>
        <v>0.00085400000000000005</v>
      </c>
      <c r="S769" s="231">
        <v>0</v>
      </c>
      <c r="T769" s="232">
        <f>S769*H769</f>
        <v>0</v>
      </c>
      <c r="AR769" s="233" t="s">
        <v>161</v>
      </c>
      <c r="AT769" s="233" t="s">
        <v>128</v>
      </c>
      <c r="AU769" s="233" t="s">
        <v>134</v>
      </c>
      <c r="AY769" s="17" t="s">
        <v>125</v>
      </c>
      <c r="BE769" s="234">
        <f>IF(N769="základní",J769,0)</f>
        <v>0</v>
      </c>
      <c r="BF769" s="234">
        <f>IF(N769="snížená",J769,0)</f>
        <v>0</v>
      </c>
      <c r="BG769" s="234">
        <f>IF(N769="zákl. přenesená",J769,0)</f>
        <v>0</v>
      </c>
      <c r="BH769" s="234">
        <f>IF(N769="sníž. přenesená",J769,0)</f>
        <v>0</v>
      </c>
      <c r="BI769" s="234">
        <f>IF(N769="nulová",J769,0)</f>
        <v>0</v>
      </c>
      <c r="BJ769" s="17" t="s">
        <v>134</v>
      </c>
      <c r="BK769" s="234">
        <f>ROUND(I769*H769,0)</f>
        <v>0</v>
      </c>
      <c r="BL769" s="17" t="s">
        <v>161</v>
      </c>
      <c r="BM769" s="233" t="s">
        <v>1567</v>
      </c>
    </row>
    <row r="770" s="1" customFormat="1" ht="24" customHeight="1">
      <c r="B770" s="38"/>
      <c r="C770" s="223" t="s">
        <v>1568</v>
      </c>
      <c r="D770" s="223" t="s">
        <v>128</v>
      </c>
      <c r="E770" s="224" t="s">
        <v>1569</v>
      </c>
      <c r="F770" s="225" t="s">
        <v>1570</v>
      </c>
      <c r="G770" s="226" t="s">
        <v>238</v>
      </c>
      <c r="H770" s="227">
        <v>1</v>
      </c>
      <c r="I770" s="228"/>
      <c r="J770" s="227">
        <f>ROUND(I770*H770,0)</f>
        <v>0</v>
      </c>
      <c r="K770" s="225" t="s">
        <v>1</v>
      </c>
      <c r="L770" s="43"/>
      <c r="M770" s="229" t="s">
        <v>1</v>
      </c>
      <c r="N770" s="230" t="s">
        <v>40</v>
      </c>
      <c r="O770" s="86"/>
      <c r="P770" s="231">
        <f>O770*H770</f>
        <v>0</v>
      </c>
      <c r="Q770" s="231">
        <v>3.4100000000000002E-05</v>
      </c>
      <c r="R770" s="231">
        <f>Q770*H770</f>
        <v>3.4100000000000002E-05</v>
      </c>
      <c r="S770" s="231">
        <v>0</v>
      </c>
      <c r="T770" s="232">
        <f>S770*H770</f>
        <v>0</v>
      </c>
      <c r="AR770" s="233" t="s">
        <v>161</v>
      </c>
      <c r="AT770" s="233" t="s">
        <v>128</v>
      </c>
      <c r="AU770" s="233" t="s">
        <v>134</v>
      </c>
      <c r="AY770" s="17" t="s">
        <v>125</v>
      </c>
      <c r="BE770" s="234">
        <f>IF(N770="základní",J770,0)</f>
        <v>0</v>
      </c>
      <c r="BF770" s="234">
        <f>IF(N770="snížená",J770,0)</f>
        <v>0</v>
      </c>
      <c r="BG770" s="234">
        <f>IF(N770="zákl. přenesená",J770,0)</f>
        <v>0</v>
      </c>
      <c r="BH770" s="234">
        <f>IF(N770="sníž. přenesená",J770,0)</f>
        <v>0</v>
      </c>
      <c r="BI770" s="234">
        <f>IF(N770="nulová",J770,0)</f>
        <v>0</v>
      </c>
      <c r="BJ770" s="17" t="s">
        <v>134</v>
      </c>
      <c r="BK770" s="234">
        <f>ROUND(I770*H770,0)</f>
        <v>0</v>
      </c>
      <c r="BL770" s="17" t="s">
        <v>161</v>
      </c>
      <c r="BM770" s="233" t="s">
        <v>1571</v>
      </c>
    </row>
    <row r="771" s="1" customFormat="1" ht="24" customHeight="1">
      <c r="B771" s="38"/>
      <c r="C771" s="223" t="s">
        <v>1572</v>
      </c>
      <c r="D771" s="223" t="s">
        <v>128</v>
      </c>
      <c r="E771" s="224" t="s">
        <v>1573</v>
      </c>
      <c r="F771" s="225" t="s">
        <v>1574</v>
      </c>
      <c r="G771" s="226" t="s">
        <v>238</v>
      </c>
      <c r="H771" s="227">
        <v>4</v>
      </c>
      <c r="I771" s="228"/>
      <c r="J771" s="227">
        <f>ROUND(I771*H771,0)</f>
        <v>0</v>
      </c>
      <c r="K771" s="225" t="s">
        <v>1</v>
      </c>
      <c r="L771" s="43"/>
      <c r="M771" s="229" t="s">
        <v>1</v>
      </c>
      <c r="N771" s="230" t="s">
        <v>40</v>
      </c>
      <c r="O771" s="86"/>
      <c r="P771" s="231">
        <f>O771*H771</f>
        <v>0</v>
      </c>
      <c r="Q771" s="231">
        <v>6.4900000000000005E-05</v>
      </c>
      <c r="R771" s="231">
        <f>Q771*H771</f>
        <v>0.00025960000000000002</v>
      </c>
      <c r="S771" s="231">
        <v>0</v>
      </c>
      <c r="T771" s="232">
        <f>S771*H771</f>
        <v>0</v>
      </c>
      <c r="AR771" s="233" t="s">
        <v>161</v>
      </c>
      <c r="AT771" s="233" t="s">
        <v>128</v>
      </c>
      <c r="AU771" s="233" t="s">
        <v>134</v>
      </c>
      <c r="AY771" s="17" t="s">
        <v>125</v>
      </c>
      <c r="BE771" s="234">
        <f>IF(N771="základní",J771,0)</f>
        <v>0</v>
      </c>
      <c r="BF771" s="234">
        <f>IF(N771="snížená",J771,0)</f>
        <v>0</v>
      </c>
      <c r="BG771" s="234">
        <f>IF(N771="zákl. přenesená",J771,0)</f>
        <v>0</v>
      </c>
      <c r="BH771" s="234">
        <f>IF(N771="sníž. přenesená",J771,0)</f>
        <v>0</v>
      </c>
      <c r="BI771" s="234">
        <f>IF(N771="nulová",J771,0)</f>
        <v>0</v>
      </c>
      <c r="BJ771" s="17" t="s">
        <v>134</v>
      </c>
      <c r="BK771" s="234">
        <f>ROUND(I771*H771,0)</f>
        <v>0</v>
      </c>
      <c r="BL771" s="17" t="s">
        <v>161</v>
      </c>
      <c r="BM771" s="233" t="s">
        <v>1575</v>
      </c>
    </row>
    <row r="772" s="1" customFormat="1" ht="24" customHeight="1">
      <c r="B772" s="38"/>
      <c r="C772" s="223" t="s">
        <v>1576</v>
      </c>
      <c r="D772" s="223" t="s">
        <v>128</v>
      </c>
      <c r="E772" s="224" t="s">
        <v>1577</v>
      </c>
      <c r="F772" s="225" t="s">
        <v>1578</v>
      </c>
      <c r="G772" s="226" t="s">
        <v>131</v>
      </c>
      <c r="H772" s="227">
        <v>2.1299999999999999</v>
      </c>
      <c r="I772" s="228"/>
      <c r="J772" s="227">
        <f>ROUND(I772*H772,0)</f>
        <v>0</v>
      </c>
      <c r="K772" s="225" t="s">
        <v>132</v>
      </c>
      <c r="L772" s="43"/>
      <c r="M772" s="229" t="s">
        <v>1</v>
      </c>
      <c r="N772" s="230" t="s">
        <v>40</v>
      </c>
      <c r="O772" s="86"/>
      <c r="P772" s="231">
        <f>O772*H772</f>
        <v>0</v>
      </c>
      <c r="Q772" s="231">
        <v>0</v>
      </c>
      <c r="R772" s="231">
        <f>Q772*H772</f>
        <v>0</v>
      </c>
      <c r="S772" s="231">
        <v>0</v>
      </c>
      <c r="T772" s="232">
        <f>S772*H772</f>
        <v>0</v>
      </c>
      <c r="AR772" s="233" t="s">
        <v>161</v>
      </c>
      <c r="AT772" s="233" t="s">
        <v>128</v>
      </c>
      <c r="AU772" s="233" t="s">
        <v>134</v>
      </c>
      <c r="AY772" s="17" t="s">
        <v>125</v>
      </c>
      <c r="BE772" s="234">
        <f>IF(N772="základní",J772,0)</f>
        <v>0</v>
      </c>
      <c r="BF772" s="234">
        <f>IF(N772="snížená",J772,0)</f>
        <v>0</v>
      </c>
      <c r="BG772" s="234">
        <f>IF(N772="zákl. přenesená",J772,0)</f>
        <v>0</v>
      </c>
      <c r="BH772" s="234">
        <f>IF(N772="sníž. přenesená",J772,0)</f>
        <v>0</v>
      </c>
      <c r="BI772" s="234">
        <f>IF(N772="nulová",J772,0)</f>
        <v>0</v>
      </c>
      <c r="BJ772" s="17" t="s">
        <v>134</v>
      </c>
      <c r="BK772" s="234">
        <f>ROUND(I772*H772,0)</f>
        <v>0</v>
      </c>
      <c r="BL772" s="17" t="s">
        <v>161</v>
      </c>
      <c r="BM772" s="233" t="s">
        <v>1579</v>
      </c>
    </row>
    <row r="773" s="1" customFormat="1" ht="16.5" customHeight="1">
      <c r="B773" s="38"/>
      <c r="C773" s="223" t="s">
        <v>1580</v>
      </c>
      <c r="D773" s="223" t="s">
        <v>128</v>
      </c>
      <c r="E773" s="224" t="s">
        <v>1581</v>
      </c>
      <c r="F773" s="225" t="s">
        <v>1582</v>
      </c>
      <c r="G773" s="226" t="s">
        <v>170</v>
      </c>
      <c r="H773" s="227">
        <v>546</v>
      </c>
      <c r="I773" s="228"/>
      <c r="J773" s="227">
        <f>ROUND(I773*H773,0)</f>
        <v>0</v>
      </c>
      <c r="K773" s="225" t="s">
        <v>1</v>
      </c>
      <c r="L773" s="43"/>
      <c r="M773" s="229" t="s">
        <v>1</v>
      </c>
      <c r="N773" s="230" t="s">
        <v>40</v>
      </c>
      <c r="O773" s="86"/>
      <c r="P773" s="231">
        <f>O773*H773</f>
        <v>0</v>
      </c>
      <c r="Q773" s="231">
        <v>0</v>
      </c>
      <c r="R773" s="231">
        <f>Q773*H773</f>
        <v>0</v>
      </c>
      <c r="S773" s="231">
        <v>0</v>
      </c>
      <c r="T773" s="232">
        <f>S773*H773</f>
        <v>0</v>
      </c>
      <c r="AR773" s="233" t="s">
        <v>161</v>
      </c>
      <c r="AT773" s="233" t="s">
        <v>128</v>
      </c>
      <c r="AU773" s="233" t="s">
        <v>134</v>
      </c>
      <c r="AY773" s="17" t="s">
        <v>125</v>
      </c>
      <c r="BE773" s="234">
        <f>IF(N773="základní",J773,0)</f>
        <v>0</v>
      </c>
      <c r="BF773" s="234">
        <f>IF(N773="snížená",J773,0)</f>
        <v>0</v>
      </c>
      <c r="BG773" s="234">
        <f>IF(N773="zákl. přenesená",J773,0)</f>
        <v>0</v>
      </c>
      <c r="BH773" s="234">
        <f>IF(N773="sníž. přenesená",J773,0)</f>
        <v>0</v>
      </c>
      <c r="BI773" s="234">
        <f>IF(N773="nulová",J773,0)</f>
        <v>0</v>
      </c>
      <c r="BJ773" s="17" t="s">
        <v>134</v>
      </c>
      <c r="BK773" s="234">
        <f>ROUND(I773*H773,0)</f>
        <v>0</v>
      </c>
      <c r="BL773" s="17" t="s">
        <v>161</v>
      </c>
      <c r="BM773" s="233" t="s">
        <v>1583</v>
      </c>
    </row>
    <row r="774" s="1" customFormat="1" ht="16.5" customHeight="1">
      <c r="B774" s="38"/>
      <c r="C774" s="223" t="s">
        <v>1584</v>
      </c>
      <c r="D774" s="223" t="s">
        <v>128</v>
      </c>
      <c r="E774" s="224" t="s">
        <v>1585</v>
      </c>
      <c r="F774" s="225" t="s">
        <v>1586</v>
      </c>
      <c r="G774" s="226" t="s">
        <v>170</v>
      </c>
      <c r="H774" s="227">
        <v>243</v>
      </c>
      <c r="I774" s="228"/>
      <c r="J774" s="227">
        <f>ROUND(I774*H774,0)</f>
        <v>0</v>
      </c>
      <c r="K774" s="225" t="s">
        <v>1</v>
      </c>
      <c r="L774" s="43"/>
      <c r="M774" s="229" t="s">
        <v>1</v>
      </c>
      <c r="N774" s="230" t="s">
        <v>40</v>
      </c>
      <c r="O774" s="86"/>
      <c r="P774" s="231">
        <f>O774*H774</f>
        <v>0</v>
      </c>
      <c r="Q774" s="231">
        <v>0</v>
      </c>
      <c r="R774" s="231">
        <f>Q774*H774</f>
        <v>0</v>
      </c>
      <c r="S774" s="231">
        <v>0</v>
      </c>
      <c r="T774" s="232">
        <f>S774*H774</f>
        <v>0</v>
      </c>
      <c r="AR774" s="233" t="s">
        <v>161</v>
      </c>
      <c r="AT774" s="233" t="s">
        <v>128</v>
      </c>
      <c r="AU774" s="233" t="s">
        <v>134</v>
      </c>
      <c r="AY774" s="17" t="s">
        <v>125</v>
      </c>
      <c r="BE774" s="234">
        <f>IF(N774="základní",J774,0)</f>
        <v>0</v>
      </c>
      <c r="BF774" s="234">
        <f>IF(N774="snížená",J774,0)</f>
        <v>0</v>
      </c>
      <c r="BG774" s="234">
        <f>IF(N774="zákl. přenesená",J774,0)</f>
        <v>0</v>
      </c>
      <c r="BH774" s="234">
        <f>IF(N774="sníž. přenesená",J774,0)</f>
        <v>0</v>
      </c>
      <c r="BI774" s="234">
        <f>IF(N774="nulová",J774,0)</f>
        <v>0</v>
      </c>
      <c r="BJ774" s="17" t="s">
        <v>134</v>
      </c>
      <c r="BK774" s="234">
        <f>ROUND(I774*H774,0)</f>
        <v>0</v>
      </c>
      <c r="BL774" s="17" t="s">
        <v>161</v>
      </c>
      <c r="BM774" s="233" t="s">
        <v>1587</v>
      </c>
    </row>
    <row r="775" s="1" customFormat="1" ht="16.5" customHeight="1">
      <c r="B775" s="38"/>
      <c r="C775" s="223" t="s">
        <v>1588</v>
      </c>
      <c r="D775" s="223" t="s">
        <v>128</v>
      </c>
      <c r="E775" s="224" t="s">
        <v>1589</v>
      </c>
      <c r="F775" s="225" t="s">
        <v>1590</v>
      </c>
      <c r="G775" s="226" t="s">
        <v>170</v>
      </c>
      <c r="H775" s="227">
        <v>117</v>
      </c>
      <c r="I775" s="228"/>
      <c r="J775" s="227">
        <f>ROUND(I775*H775,0)</f>
        <v>0</v>
      </c>
      <c r="K775" s="225" t="s">
        <v>1</v>
      </c>
      <c r="L775" s="43"/>
      <c r="M775" s="229" t="s">
        <v>1</v>
      </c>
      <c r="N775" s="230" t="s">
        <v>40</v>
      </c>
      <c r="O775" s="86"/>
      <c r="P775" s="231">
        <f>O775*H775</f>
        <v>0</v>
      </c>
      <c r="Q775" s="231">
        <v>0</v>
      </c>
      <c r="R775" s="231">
        <f>Q775*H775</f>
        <v>0</v>
      </c>
      <c r="S775" s="231">
        <v>0</v>
      </c>
      <c r="T775" s="232">
        <f>S775*H775</f>
        <v>0</v>
      </c>
      <c r="AR775" s="233" t="s">
        <v>161</v>
      </c>
      <c r="AT775" s="233" t="s">
        <v>128</v>
      </c>
      <c r="AU775" s="233" t="s">
        <v>134</v>
      </c>
      <c r="AY775" s="17" t="s">
        <v>125</v>
      </c>
      <c r="BE775" s="234">
        <f>IF(N775="základní",J775,0)</f>
        <v>0</v>
      </c>
      <c r="BF775" s="234">
        <f>IF(N775="snížená",J775,0)</f>
        <v>0</v>
      </c>
      <c r="BG775" s="234">
        <f>IF(N775="zákl. přenesená",J775,0)</f>
        <v>0</v>
      </c>
      <c r="BH775" s="234">
        <f>IF(N775="sníž. přenesená",J775,0)</f>
        <v>0</v>
      </c>
      <c r="BI775" s="234">
        <f>IF(N775="nulová",J775,0)</f>
        <v>0</v>
      </c>
      <c r="BJ775" s="17" t="s">
        <v>134</v>
      </c>
      <c r="BK775" s="234">
        <f>ROUND(I775*H775,0)</f>
        <v>0</v>
      </c>
      <c r="BL775" s="17" t="s">
        <v>161</v>
      </c>
      <c r="BM775" s="233" t="s">
        <v>1591</v>
      </c>
    </row>
    <row r="776" s="1" customFormat="1" ht="16.5" customHeight="1">
      <c r="B776" s="38"/>
      <c r="C776" s="223" t="s">
        <v>1592</v>
      </c>
      <c r="D776" s="223" t="s">
        <v>128</v>
      </c>
      <c r="E776" s="224" t="s">
        <v>1593</v>
      </c>
      <c r="F776" s="225" t="s">
        <v>1594</v>
      </c>
      <c r="G776" s="226" t="s">
        <v>170</v>
      </c>
      <c r="H776" s="227">
        <v>111</v>
      </c>
      <c r="I776" s="228"/>
      <c r="J776" s="227">
        <f>ROUND(I776*H776,0)</f>
        <v>0</v>
      </c>
      <c r="K776" s="225" t="s">
        <v>1</v>
      </c>
      <c r="L776" s="43"/>
      <c r="M776" s="229" t="s">
        <v>1</v>
      </c>
      <c r="N776" s="230" t="s">
        <v>40</v>
      </c>
      <c r="O776" s="86"/>
      <c r="P776" s="231">
        <f>O776*H776</f>
        <v>0</v>
      </c>
      <c r="Q776" s="231">
        <v>0</v>
      </c>
      <c r="R776" s="231">
        <f>Q776*H776</f>
        <v>0</v>
      </c>
      <c r="S776" s="231">
        <v>0</v>
      </c>
      <c r="T776" s="232">
        <f>S776*H776</f>
        <v>0</v>
      </c>
      <c r="AR776" s="233" t="s">
        <v>161</v>
      </c>
      <c r="AT776" s="233" t="s">
        <v>128</v>
      </c>
      <c r="AU776" s="233" t="s">
        <v>134</v>
      </c>
      <c r="AY776" s="17" t="s">
        <v>125</v>
      </c>
      <c r="BE776" s="234">
        <f>IF(N776="základní",J776,0)</f>
        <v>0</v>
      </c>
      <c r="BF776" s="234">
        <f>IF(N776="snížená",J776,0)</f>
        <v>0</v>
      </c>
      <c r="BG776" s="234">
        <f>IF(N776="zákl. přenesená",J776,0)</f>
        <v>0</v>
      </c>
      <c r="BH776" s="234">
        <f>IF(N776="sníž. přenesená",J776,0)</f>
        <v>0</v>
      </c>
      <c r="BI776" s="234">
        <f>IF(N776="nulová",J776,0)</f>
        <v>0</v>
      </c>
      <c r="BJ776" s="17" t="s">
        <v>134</v>
      </c>
      <c r="BK776" s="234">
        <f>ROUND(I776*H776,0)</f>
        <v>0</v>
      </c>
      <c r="BL776" s="17" t="s">
        <v>161</v>
      </c>
      <c r="BM776" s="233" t="s">
        <v>1595</v>
      </c>
    </row>
    <row r="777" s="1" customFormat="1" ht="16.5" customHeight="1">
      <c r="B777" s="38"/>
      <c r="C777" s="223" t="s">
        <v>1596</v>
      </c>
      <c r="D777" s="223" t="s">
        <v>128</v>
      </c>
      <c r="E777" s="224" t="s">
        <v>1597</v>
      </c>
      <c r="F777" s="225" t="s">
        <v>1598</v>
      </c>
      <c r="G777" s="226" t="s">
        <v>170</v>
      </c>
      <c r="H777" s="227">
        <v>6</v>
      </c>
      <c r="I777" s="228"/>
      <c r="J777" s="227">
        <f>ROUND(I777*H777,0)</f>
        <v>0</v>
      </c>
      <c r="K777" s="225" t="s">
        <v>1</v>
      </c>
      <c r="L777" s="43"/>
      <c r="M777" s="229" t="s">
        <v>1</v>
      </c>
      <c r="N777" s="230" t="s">
        <v>40</v>
      </c>
      <c r="O777" s="86"/>
      <c r="P777" s="231">
        <f>O777*H777</f>
        <v>0</v>
      </c>
      <c r="Q777" s="231">
        <v>0</v>
      </c>
      <c r="R777" s="231">
        <f>Q777*H777</f>
        <v>0</v>
      </c>
      <c r="S777" s="231">
        <v>0</v>
      </c>
      <c r="T777" s="232">
        <f>S777*H777</f>
        <v>0</v>
      </c>
      <c r="AR777" s="233" t="s">
        <v>161</v>
      </c>
      <c r="AT777" s="233" t="s">
        <v>128</v>
      </c>
      <c r="AU777" s="233" t="s">
        <v>134</v>
      </c>
      <c r="AY777" s="17" t="s">
        <v>125</v>
      </c>
      <c r="BE777" s="234">
        <f>IF(N777="základní",J777,0)</f>
        <v>0</v>
      </c>
      <c r="BF777" s="234">
        <f>IF(N777="snížená",J777,0)</f>
        <v>0</v>
      </c>
      <c r="BG777" s="234">
        <f>IF(N777="zákl. přenesená",J777,0)</f>
        <v>0</v>
      </c>
      <c r="BH777" s="234">
        <f>IF(N777="sníž. přenesená",J777,0)</f>
        <v>0</v>
      </c>
      <c r="BI777" s="234">
        <f>IF(N777="nulová",J777,0)</f>
        <v>0</v>
      </c>
      <c r="BJ777" s="17" t="s">
        <v>134</v>
      </c>
      <c r="BK777" s="234">
        <f>ROUND(I777*H777,0)</f>
        <v>0</v>
      </c>
      <c r="BL777" s="17" t="s">
        <v>161</v>
      </c>
      <c r="BM777" s="233" t="s">
        <v>1599</v>
      </c>
    </row>
    <row r="778" s="1" customFormat="1" ht="16.5" customHeight="1">
      <c r="B778" s="38"/>
      <c r="C778" s="223" t="s">
        <v>1600</v>
      </c>
      <c r="D778" s="223" t="s">
        <v>128</v>
      </c>
      <c r="E778" s="224" t="s">
        <v>1601</v>
      </c>
      <c r="F778" s="225" t="s">
        <v>1602</v>
      </c>
      <c r="G778" s="226" t="s">
        <v>170</v>
      </c>
      <c r="H778" s="227">
        <v>18</v>
      </c>
      <c r="I778" s="228"/>
      <c r="J778" s="227">
        <f>ROUND(I778*H778,0)</f>
        <v>0</v>
      </c>
      <c r="K778" s="225" t="s">
        <v>1</v>
      </c>
      <c r="L778" s="43"/>
      <c r="M778" s="229" t="s">
        <v>1</v>
      </c>
      <c r="N778" s="230" t="s">
        <v>40</v>
      </c>
      <c r="O778" s="86"/>
      <c r="P778" s="231">
        <f>O778*H778</f>
        <v>0</v>
      </c>
      <c r="Q778" s="231">
        <v>0</v>
      </c>
      <c r="R778" s="231">
        <f>Q778*H778</f>
        <v>0</v>
      </c>
      <c r="S778" s="231">
        <v>0</v>
      </c>
      <c r="T778" s="232">
        <f>S778*H778</f>
        <v>0</v>
      </c>
      <c r="AR778" s="233" t="s">
        <v>161</v>
      </c>
      <c r="AT778" s="233" t="s">
        <v>128</v>
      </c>
      <c r="AU778" s="233" t="s">
        <v>134</v>
      </c>
      <c r="AY778" s="17" t="s">
        <v>125</v>
      </c>
      <c r="BE778" s="234">
        <f>IF(N778="základní",J778,0)</f>
        <v>0</v>
      </c>
      <c r="BF778" s="234">
        <f>IF(N778="snížená",J778,0)</f>
        <v>0</v>
      </c>
      <c r="BG778" s="234">
        <f>IF(N778="zákl. přenesená",J778,0)</f>
        <v>0</v>
      </c>
      <c r="BH778" s="234">
        <f>IF(N778="sníž. přenesená",J778,0)</f>
        <v>0</v>
      </c>
      <c r="BI778" s="234">
        <f>IF(N778="nulová",J778,0)</f>
        <v>0</v>
      </c>
      <c r="BJ778" s="17" t="s">
        <v>134</v>
      </c>
      <c r="BK778" s="234">
        <f>ROUND(I778*H778,0)</f>
        <v>0</v>
      </c>
      <c r="BL778" s="17" t="s">
        <v>161</v>
      </c>
      <c r="BM778" s="233" t="s">
        <v>1603</v>
      </c>
    </row>
    <row r="779" s="1" customFormat="1" ht="16.5" customHeight="1">
      <c r="B779" s="38"/>
      <c r="C779" s="223" t="s">
        <v>1604</v>
      </c>
      <c r="D779" s="223" t="s">
        <v>128</v>
      </c>
      <c r="E779" s="224" t="s">
        <v>1605</v>
      </c>
      <c r="F779" s="225" t="s">
        <v>1606</v>
      </c>
      <c r="G779" s="226" t="s">
        <v>170</v>
      </c>
      <c r="H779" s="227">
        <v>22</v>
      </c>
      <c r="I779" s="228"/>
      <c r="J779" s="227">
        <f>ROUND(I779*H779,0)</f>
        <v>0</v>
      </c>
      <c r="K779" s="225" t="s">
        <v>1</v>
      </c>
      <c r="L779" s="43"/>
      <c r="M779" s="229" t="s">
        <v>1</v>
      </c>
      <c r="N779" s="230" t="s">
        <v>40</v>
      </c>
      <c r="O779" s="86"/>
      <c r="P779" s="231">
        <f>O779*H779</f>
        <v>0</v>
      </c>
      <c r="Q779" s="231">
        <v>0</v>
      </c>
      <c r="R779" s="231">
        <f>Q779*H779</f>
        <v>0</v>
      </c>
      <c r="S779" s="231">
        <v>0</v>
      </c>
      <c r="T779" s="232">
        <f>S779*H779</f>
        <v>0</v>
      </c>
      <c r="AR779" s="233" t="s">
        <v>161</v>
      </c>
      <c r="AT779" s="233" t="s">
        <v>128</v>
      </c>
      <c r="AU779" s="233" t="s">
        <v>134</v>
      </c>
      <c r="AY779" s="17" t="s">
        <v>125</v>
      </c>
      <c r="BE779" s="234">
        <f>IF(N779="základní",J779,0)</f>
        <v>0</v>
      </c>
      <c r="BF779" s="234">
        <f>IF(N779="snížená",J779,0)</f>
        <v>0</v>
      </c>
      <c r="BG779" s="234">
        <f>IF(N779="zákl. přenesená",J779,0)</f>
        <v>0</v>
      </c>
      <c r="BH779" s="234">
        <f>IF(N779="sníž. přenesená",J779,0)</f>
        <v>0</v>
      </c>
      <c r="BI779" s="234">
        <f>IF(N779="nulová",J779,0)</f>
        <v>0</v>
      </c>
      <c r="BJ779" s="17" t="s">
        <v>134</v>
      </c>
      <c r="BK779" s="234">
        <f>ROUND(I779*H779,0)</f>
        <v>0</v>
      </c>
      <c r="BL779" s="17" t="s">
        <v>161</v>
      </c>
      <c r="BM779" s="233" t="s">
        <v>1607</v>
      </c>
    </row>
    <row r="780" s="1" customFormat="1" ht="16.5" customHeight="1">
      <c r="B780" s="38"/>
      <c r="C780" s="223" t="s">
        <v>1608</v>
      </c>
      <c r="D780" s="223" t="s">
        <v>128</v>
      </c>
      <c r="E780" s="224" t="s">
        <v>1609</v>
      </c>
      <c r="F780" s="225" t="s">
        <v>1610</v>
      </c>
      <c r="G780" s="226" t="s">
        <v>170</v>
      </c>
      <c r="H780" s="227">
        <v>29</v>
      </c>
      <c r="I780" s="228"/>
      <c r="J780" s="227">
        <f>ROUND(I780*H780,0)</f>
        <v>0</v>
      </c>
      <c r="K780" s="225" t="s">
        <v>1</v>
      </c>
      <c r="L780" s="43"/>
      <c r="M780" s="229" t="s">
        <v>1</v>
      </c>
      <c r="N780" s="230" t="s">
        <v>40</v>
      </c>
      <c r="O780" s="86"/>
      <c r="P780" s="231">
        <f>O780*H780</f>
        <v>0</v>
      </c>
      <c r="Q780" s="231">
        <v>0</v>
      </c>
      <c r="R780" s="231">
        <f>Q780*H780</f>
        <v>0</v>
      </c>
      <c r="S780" s="231">
        <v>0</v>
      </c>
      <c r="T780" s="232">
        <f>S780*H780</f>
        <v>0</v>
      </c>
      <c r="AR780" s="233" t="s">
        <v>161</v>
      </c>
      <c r="AT780" s="233" t="s">
        <v>128</v>
      </c>
      <c r="AU780" s="233" t="s">
        <v>134</v>
      </c>
      <c r="AY780" s="17" t="s">
        <v>125</v>
      </c>
      <c r="BE780" s="234">
        <f>IF(N780="základní",J780,0)</f>
        <v>0</v>
      </c>
      <c r="BF780" s="234">
        <f>IF(N780="snížená",J780,0)</f>
        <v>0</v>
      </c>
      <c r="BG780" s="234">
        <f>IF(N780="zákl. přenesená",J780,0)</f>
        <v>0</v>
      </c>
      <c r="BH780" s="234">
        <f>IF(N780="sníž. přenesená",J780,0)</f>
        <v>0</v>
      </c>
      <c r="BI780" s="234">
        <f>IF(N780="nulová",J780,0)</f>
        <v>0</v>
      </c>
      <c r="BJ780" s="17" t="s">
        <v>134</v>
      </c>
      <c r="BK780" s="234">
        <f>ROUND(I780*H780,0)</f>
        <v>0</v>
      </c>
      <c r="BL780" s="17" t="s">
        <v>161</v>
      </c>
      <c r="BM780" s="233" t="s">
        <v>1611</v>
      </c>
    </row>
    <row r="781" s="1" customFormat="1" ht="24" customHeight="1">
      <c r="B781" s="38"/>
      <c r="C781" s="223" t="s">
        <v>1612</v>
      </c>
      <c r="D781" s="223" t="s">
        <v>128</v>
      </c>
      <c r="E781" s="224" t="s">
        <v>1613</v>
      </c>
      <c r="F781" s="225" t="s">
        <v>1180</v>
      </c>
      <c r="G781" s="226" t="s">
        <v>968</v>
      </c>
      <c r="H781" s="227">
        <v>1</v>
      </c>
      <c r="I781" s="228"/>
      <c r="J781" s="227">
        <f>ROUND(I781*H781,0)</f>
        <v>0</v>
      </c>
      <c r="K781" s="225" t="s">
        <v>1</v>
      </c>
      <c r="L781" s="43"/>
      <c r="M781" s="229" t="s">
        <v>1</v>
      </c>
      <c r="N781" s="230" t="s">
        <v>40</v>
      </c>
      <c r="O781" s="86"/>
      <c r="P781" s="231">
        <f>O781*H781</f>
        <v>0</v>
      </c>
      <c r="Q781" s="231">
        <v>0</v>
      </c>
      <c r="R781" s="231">
        <f>Q781*H781</f>
        <v>0</v>
      </c>
      <c r="S781" s="231">
        <v>0</v>
      </c>
      <c r="T781" s="232">
        <f>S781*H781</f>
        <v>0</v>
      </c>
      <c r="AR781" s="233" t="s">
        <v>161</v>
      </c>
      <c r="AT781" s="233" t="s">
        <v>128</v>
      </c>
      <c r="AU781" s="233" t="s">
        <v>134</v>
      </c>
      <c r="AY781" s="17" t="s">
        <v>125</v>
      </c>
      <c r="BE781" s="234">
        <f>IF(N781="základní",J781,0)</f>
        <v>0</v>
      </c>
      <c r="BF781" s="234">
        <f>IF(N781="snížená",J781,0)</f>
        <v>0</v>
      </c>
      <c r="BG781" s="234">
        <f>IF(N781="zákl. přenesená",J781,0)</f>
        <v>0</v>
      </c>
      <c r="BH781" s="234">
        <f>IF(N781="sníž. přenesená",J781,0)</f>
        <v>0</v>
      </c>
      <c r="BI781" s="234">
        <f>IF(N781="nulová",J781,0)</f>
        <v>0</v>
      </c>
      <c r="BJ781" s="17" t="s">
        <v>134</v>
      </c>
      <c r="BK781" s="234">
        <f>ROUND(I781*H781,0)</f>
        <v>0</v>
      </c>
      <c r="BL781" s="17" t="s">
        <v>161</v>
      </c>
      <c r="BM781" s="233" t="s">
        <v>1614</v>
      </c>
    </row>
    <row r="782" s="1" customFormat="1" ht="16.5" customHeight="1">
      <c r="B782" s="38"/>
      <c r="C782" s="223" t="s">
        <v>1615</v>
      </c>
      <c r="D782" s="223" t="s">
        <v>128</v>
      </c>
      <c r="E782" s="224" t="s">
        <v>1616</v>
      </c>
      <c r="F782" s="225" t="s">
        <v>1012</v>
      </c>
      <c r="G782" s="226" t="s">
        <v>968</v>
      </c>
      <c r="H782" s="227">
        <v>1</v>
      </c>
      <c r="I782" s="228"/>
      <c r="J782" s="227">
        <f>ROUND(I782*H782,0)</f>
        <v>0</v>
      </c>
      <c r="K782" s="225" t="s">
        <v>1</v>
      </c>
      <c r="L782" s="43"/>
      <c r="M782" s="229" t="s">
        <v>1</v>
      </c>
      <c r="N782" s="230" t="s">
        <v>40</v>
      </c>
      <c r="O782" s="86"/>
      <c r="P782" s="231">
        <f>O782*H782</f>
        <v>0</v>
      </c>
      <c r="Q782" s="231">
        <v>0</v>
      </c>
      <c r="R782" s="231">
        <f>Q782*H782</f>
        <v>0</v>
      </c>
      <c r="S782" s="231">
        <v>0</v>
      </c>
      <c r="T782" s="232">
        <f>S782*H782</f>
        <v>0</v>
      </c>
      <c r="AR782" s="233" t="s">
        <v>161</v>
      </c>
      <c r="AT782" s="233" t="s">
        <v>128</v>
      </c>
      <c r="AU782" s="233" t="s">
        <v>134</v>
      </c>
      <c r="AY782" s="17" t="s">
        <v>125</v>
      </c>
      <c r="BE782" s="234">
        <f>IF(N782="základní",J782,0)</f>
        <v>0</v>
      </c>
      <c r="BF782" s="234">
        <f>IF(N782="snížená",J782,0)</f>
        <v>0</v>
      </c>
      <c r="BG782" s="234">
        <f>IF(N782="zákl. přenesená",J782,0)</f>
        <v>0</v>
      </c>
      <c r="BH782" s="234">
        <f>IF(N782="sníž. přenesená",J782,0)</f>
        <v>0</v>
      </c>
      <c r="BI782" s="234">
        <f>IF(N782="nulová",J782,0)</f>
        <v>0</v>
      </c>
      <c r="BJ782" s="17" t="s">
        <v>134</v>
      </c>
      <c r="BK782" s="234">
        <f>ROUND(I782*H782,0)</f>
        <v>0</v>
      </c>
      <c r="BL782" s="17" t="s">
        <v>161</v>
      </c>
      <c r="BM782" s="233" t="s">
        <v>1617</v>
      </c>
    </row>
    <row r="783" s="1" customFormat="1" ht="24" customHeight="1">
      <c r="B783" s="38"/>
      <c r="C783" s="223" t="s">
        <v>1618</v>
      </c>
      <c r="D783" s="223" t="s">
        <v>128</v>
      </c>
      <c r="E783" s="224" t="s">
        <v>1619</v>
      </c>
      <c r="F783" s="225" t="s">
        <v>1620</v>
      </c>
      <c r="G783" s="226" t="s">
        <v>1033</v>
      </c>
      <c r="H783" s="228"/>
      <c r="I783" s="228"/>
      <c r="J783" s="227">
        <f>ROUND(I783*H783,0)</f>
        <v>0</v>
      </c>
      <c r="K783" s="225" t="s">
        <v>1</v>
      </c>
      <c r="L783" s="43"/>
      <c r="M783" s="229" t="s">
        <v>1</v>
      </c>
      <c r="N783" s="230" t="s">
        <v>40</v>
      </c>
      <c r="O783" s="86"/>
      <c r="P783" s="231">
        <f>O783*H783</f>
        <v>0</v>
      </c>
      <c r="Q783" s="231">
        <v>0</v>
      </c>
      <c r="R783" s="231">
        <f>Q783*H783</f>
        <v>0</v>
      </c>
      <c r="S783" s="231">
        <v>0</v>
      </c>
      <c r="T783" s="232">
        <f>S783*H783</f>
        <v>0</v>
      </c>
      <c r="AR783" s="233" t="s">
        <v>161</v>
      </c>
      <c r="AT783" s="233" t="s">
        <v>128</v>
      </c>
      <c r="AU783" s="233" t="s">
        <v>134</v>
      </c>
      <c r="AY783" s="17" t="s">
        <v>125</v>
      </c>
      <c r="BE783" s="234">
        <f>IF(N783="základní",J783,0)</f>
        <v>0</v>
      </c>
      <c r="BF783" s="234">
        <f>IF(N783="snížená",J783,0)</f>
        <v>0</v>
      </c>
      <c r="BG783" s="234">
        <f>IF(N783="zákl. přenesená",J783,0)</f>
        <v>0</v>
      </c>
      <c r="BH783" s="234">
        <f>IF(N783="sníž. přenesená",J783,0)</f>
        <v>0</v>
      </c>
      <c r="BI783" s="234">
        <f>IF(N783="nulová",J783,0)</f>
        <v>0</v>
      </c>
      <c r="BJ783" s="17" t="s">
        <v>134</v>
      </c>
      <c r="BK783" s="234">
        <f>ROUND(I783*H783,0)</f>
        <v>0</v>
      </c>
      <c r="BL783" s="17" t="s">
        <v>161</v>
      </c>
      <c r="BM783" s="233" t="s">
        <v>1621</v>
      </c>
    </row>
    <row r="784" s="11" customFormat="1" ht="22.8" customHeight="1">
      <c r="B784" s="207"/>
      <c r="C784" s="208"/>
      <c r="D784" s="209" t="s">
        <v>73</v>
      </c>
      <c r="E784" s="221" t="s">
        <v>1622</v>
      </c>
      <c r="F784" s="221" t="s">
        <v>1623</v>
      </c>
      <c r="G784" s="208"/>
      <c r="H784" s="208"/>
      <c r="I784" s="211"/>
      <c r="J784" s="222">
        <f>BK784</f>
        <v>0</v>
      </c>
      <c r="K784" s="208"/>
      <c r="L784" s="213"/>
      <c r="M784" s="214"/>
      <c r="N784" s="215"/>
      <c r="O784" s="215"/>
      <c r="P784" s="216">
        <f>SUM(P785:P804)</f>
        <v>0</v>
      </c>
      <c r="Q784" s="215"/>
      <c r="R784" s="216">
        <f>SUM(R785:R804)</f>
        <v>0.019984444899999999</v>
      </c>
      <c r="S784" s="215"/>
      <c r="T784" s="217">
        <f>SUM(T785:T804)</f>
        <v>0</v>
      </c>
      <c r="AR784" s="218" t="s">
        <v>134</v>
      </c>
      <c r="AT784" s="219" t="s">
        <v>73</v>
      </c>
      <c r="AU784" s="219" t="s">
        <v>8</v>
      </c>
      <c r="AY784" s="218" t="s">
        <v>125</v>
      </c>
      <c r="BK784" s="220">
        <f>SUM(BK785:BK804)</f>
        <v>0</v>
      </c>
    </row>
    <row r="785" s="1" customFormat="1" ht="24" customHeight="1">
      <c r="B785" s="38"/>
      <c r="C785" s="223" t="s">
        <v>1624</v>
      </c>
      <c r="D785" s="223" t="s">
        <v>128</v>
      </c>
      <c r="E785" s="224" t="s">
        <v>1625</v>
      </c>
      <c r="F785" s="225" t="s">
        <v>1626</v>
      </c>
      <c r="G785" s="226" t="s">
        <v>238</v>
      </c>
      <c r="H785" s="227">
        <v>1</v>
      </c>
      <c r="I785" s="228"/>
      <c r="J785" s="227">
        <f>ROUND(I785*H785,0)</f>
        <v>0</v>
      </c>
      <c r="K785" s="225" t="s">
        <v>1</v>
      </c>
      <c r="L785" s="43"/>
      <c r="M785" s="229" t="s">
        <v>1</v>
      </c>
      <c r="N785" s="230" t="s">
        <v>40</v>
      </c>
      <c r="O785" s="86"/>
      <c r="P785" s="231">
        <f>O785*H785</f>
        <v>0</v>
      </c>
      <c r="Q785" s="231">
        <v>0.00036004849999999997</v>
      </c>
      <c r="R785" s="231">
        <f>Q785*H785</f>
        <v>0.00036004849999999997</v>
      </c>
      <c r="S785" s="231">
        <v>0</v>
      </c>
      <c r="T785" s="232">
        <f>S785*H785</f>
        <v>0</v>
      </c>
      <c r="AR785" s="233" t="s">
        <v>161</v>
      </c>
      <c r="AT785" s="233" t="s">
        <v>128</v>
      </c>
      <c r="AU785" s="233" t="s">
        <v>134</v>
      </c>
      <c r="AY785" s="17" t="s">
        <v>125</v>
      </c>
      <c r="BE785" s="234">
        <f>IF(N785="základní",J785,0)</f>
        <v>0</v>
      </c>
      <c r="BF785" s="234">
        <f>IF(N785="snížená",J785,0)</f>
        <v>0</v>
      </c>
      <c r="BG785" s="234">
        <f>IF(N785="zákl. přenesená",J785,0)</f>
        <v>0</v>
      </c>
      <c r="BH785" s="234">
        <f>IF(N785="sníž. přenesená",J785,0)</f>
        <v>0</v>
      </c>
      <c r="BI785" s="234">
        <f>IF(N785="nulová",J785,0)</f>
        <v>0</v>
      </c>
      <c r="BJ785" s="17" t="s">
        <v>134</v>
      </c>
      <c r="BK785" s="234">
        <f>ROUND(I785*H785,0)</f>
        <v>0</v>
      </c>
      <c r="BL785" s="17" t="s">
        <v>161</v>
      </c>
      <c r="BM785" s="233" t="s">
        <v>1627</v>
      </c>
    </row>
    <row r="786" s="1" customFormat="1" ht="24" customHeight="1">
      <c r="B786" s="38"/>
      <c r="C786" s="223" t="s">
        <v>1628</v>
      </c>
      <c r="D786" s="223" t="s">
        <v>128</v>
      </c>
      <c r="E786" s="224" t="s">
        <v>1629</v>
      </c>
      <c r="F786" s="225" t="s">
        <v>1630</v>
      </c>
      <c r="G786" s="226" t="s">
        <v>238</v>
      </c>
      <c r="H786" s="227">
        <v>1</v>
      </c>
      <c r="I786" s="228"/>
      <c r="J786" s="227">
        <f>ROUND(I786*H786,0)</f>
        <v>0</v>
      </c>
      <c r="K786" s="225" t="s">
        <v>1</v>
      </c>
      <c r="L786" s="43"/>
      <c r="M786" s="229" t="s">
        <v>1</v>
      </c>
      <c r="N786" s="230" t="s">
        <v>40</v>
      </c>
      <c r="O786" s="86"/>
      <c r="P786" s="231">
        <f>O786*H786</f>
        <v>0</v>
      </c>
      <c r="Q786" s="231">
        <v>0.0003100485</v>
      </c>
      <c r="R786" s="231">
        <f>Q786*H786</f>
        <v>0.0003100485</v>
      </c>
      <c r="S786" s="231">
        <v>0</v>
      </c>
      <c r="T786" s="232">
        <f>S786*H786</f>
        <v>0</v>
      </c>
      <c r="AR786" s="233" t="s">
        <v>161</v>
      </c>
      <c r="AT786" s="233" t="s">
        <v>128</v>
      </c>
      <c r="AU786" s="233" t="s">
        <v>134</v>
      </c>
      <c r="AY786" s="17" t="s">
        <v>125</v>
      </c>
      <c r="BE786" s="234">
        <f>IF(N786="základní",J786,0)</f>
        <v>0</v>
      </c>
      <c r="BF786" s="234">
        <f>IF(N786="snížená",J786,0)</f>
        <v>0</v>
      </c>
      <c r="BG786" s="234">
        <f>IF(N786="zákl. přenesená",J786,0)</f>
        <v>0</v>
      </c>
      <c r="BH786" s="234">
        <f>IF(N786="sníž. přenesená",J786,0)</f>
        <v>0</v>
      </c>
      <c r="BI786" s="234">
        <f>IF(N786="nulová",J786,0)</f>
        <v>0</v>
      </c>
      <c r="BJ786" s="17" t="s">
        <v>134</v>
      </c>
      <c r="BK786" s="234">
        <f>ROUND(I786*H786,0)</f>
        <v>0</v>
      </c>
      <c r="BL786" s="17" t="s">
        <v>161</v>
      </c>
      <c r="BM786" s="233" t="s">
        <v>1631</v>
      </c>
    </row>
    <row r="787" s="1" customFormat="1" ht="16.5" customHeight="1">
      <c r="B787" s="38"/>
      <c r="C787" s="223" t="s">
        <v>1632</v>
      </c>
      <c r="D787" s="223" t="s">
        <v>128</v>
      </c>
      <c r="E787" s="224" t="s">
        <v>1190</v>
      </c>
      <c r="F787" s="225" t="s">
        <v>1191</v>
      </c>
      <c r="G787" s="226" t="s">
        <v>238</v>
      </c>
      <c r="H787" s="227">
        <v>2</v>
      </c>
      <c r="I787" s="228"/>
      <c r="J787" s="227">
        <f>ROUND(I787*H787,0)</f>
        <v>0</v>
      </c>
      <c r="K787" s="225" t="s">
        <v>1</v>
      </c>
      <c r="L787" s="43"/>
      <c r="M787" s="229" t="s">
        <v>1</v>
      </c>
      <c r="N787" s="230" t="s">
        <v>40</v>
      </c>
      <c r="O787" s="86"/>
      <c r="P787" s="231">
        <f>O787*H787</f>
        <v>0</v>
      </c>
      <c r="Q787" s="231">
        <v>0.00025403699999999998</v>
      </c>
      <c r="R787" s="231">
        <f>Q787*H787</f>
        <v>0.00050807399999999996</v>
      </c>
      <c r="S787" s="231">
        <v>0</v>
      </c>
      <c r="T787" s="232">
        <f>S787*H787</f>
        <v>0</v>
      </c>
      <c r="AR787" s="233" t="s">
        <v>161</v>
      </c>
      <c r="AT787" s="233" t="s">
        <v>128</v>
      </c>
      <c r="AU787" s="233" t="s">
        <v>134</v>
      </c>
      <c r="AY787" s="17" t="s">
        <v>125</v>
      </c>
      <c r="BE787" s="234">
        <f>IF(N787="základní",J787,0)</f>
        <v>0</v>
      </c>
      <c r="BF787" s="234">
        <f>IF(N787="snížená",J787,0)</f>
        <v>0</v>
      </c>
      <c r="BG787" s="234">
        <f>IF(N787="zákl. přenesená",J787,0)</f>
        <v>0</v>
      </c>
      <c r="BH787" s="234">
        <f>IF(N787="sníž. přenesená",J787,0)</f>
        <v>0</v>
      </c>
      <c r="BI787" s="234">
        <f>IF(N787="nulová",J787,0)</f>
        <v>0</v>
      </c>
      <c r="BJ787" s="17" t="s">
        <v>134</v>
      </c>
      <c r="BK787" s="234">
        <f>ROUND(I787*H787,0)</f>
        <v>0</v>
      </c>
      <c r="BL787" s="17" t="s">
        <v>161</v>
      </c>
      <c r="BM787" s="233" t="s">
        <v>1633</v>
      </c>
    </row>
    <row r="788" s="1" customFormat="1" ht="16.5" customHeight="1">
      <c r="B788" s="38"/>
      <c r="C788" s="223" t="s">
        <v>1634</v>
      </c>
      <c r="D788" s="223" t="s">
        <v>128</v>
      </c>
      <c r="E788" s="224" t="s">
        <v>1308</v>
      </c>
      <c r="F788" s="225" t="s">
        <v>1309</v>
      </c>
      <c r="G788" s="226" t="s">
        <v>238</v>
      </c>
      <c r="H788" s="227">
        <v>2</v>
      </c>
      <c r="I788" s="228"/>
      <c r="J788" s="227">
        <f>ROUND(I788*H788,0)</f>
        <v>0</v>
      </c>
      <c r="K788" s="225" t="s">
        <v>1</v>
      </c>
      <c r="L788" s="43"/>
      <c r="M788" s="229" t="s">
        <v>1</v>
      </c>
      <c r="N788" s="230" t="s">
        <v>40</v>
      </c>
      <c r="O788" s="86"/>
      <c r="P788" s="231">
        <f>O788*H788</f>
        <v>0</v>
      </c>
      <c r="Q788" s="231">
        <v>0.00044468729999999997</v>
      </c>
      <c r="R788" s="231">
        <f>Q788*H788</f>
        <v>0.00088937459999999995</v>
      </c>
      <c r="S788" s="231">
        <v>0</v>
      </c>
      <c r="T788" s="232">
        <f>S788*H788</f>
        <v>0</v>
      </c>
      <c r="AR788" s="233" t="s">
        <v>161</v>
      </c>
      <c r="AT788" s="233" t="s">
        <v>128</v>
      </c>
      <c r="AU788" s="233" t="s">
        <v>134</v>
      </c>
      <c r="AY788" s="17" t="s">
        <v>125</v>
      </c>
      <c r="BE788" s="234">
        <f>IF(N788="základní",J788,0)</f>
        <v>0</v>
      </c>
      <c r="BF788" s="234">
        <f>IF(N788="snížená",J788,0)</f>
        <v>0</v>
      </c>
      <c r="BG788" s="234">
        <f>IF(N788="zákl. přenesená",J788,0)</f>
        <v>0</v>
      </c>
      <c r="BH788" s="234">
        <f>IF(N788="sníž. přenesená",J788,0)</f>
        <v>0</v>
      </c>
      <c r="BI788" s="234">
        <f>IF(N788="nulová",J788,0)</f>
        <v>0</v>
      </c>
      <c r="BJ788" s="17" t="s">
        <v>134</v>
      </c>
      <c r="BK788" s="234">
        <f>ROUND(I788*H788,0)</f>
        <v>0</v>
      </c>
      <c r="BL788" s="17" t="s">
        <v>161</v>
      </c>
      <c r="BM788" s="233" t="s">
        <v>1635</v>
      </c>
    </row>
    <row r="789" s="1" customFormat="1" ht="16.5" customHeight="1">
      <c r="B789" s="38"/>
      <c r="C789" s="223" t="s">
        <v>1636</v>
      </c>
      <c r="D789" s="223" t="s">
        <v>128</v>
      </c>
      <c r="E789" s="224" t="s">
        <v>1637</v>
      </c>
      <c r="F789" s="225" t="s">
        <v>1638</v>
      </c>
      <c r="G789" s="226" t="s">
        <v>238</v>
      </c>
      <c r="H789" s="227">
        <v>4</v>
      </c>
      <c r="I789" s="228"/>
      <c r="J789" s="227">
        <f>ROUND(I789*H789,0)</f>
        <v>0</v>
      </c>
      <c r="K789" s="225" t="s">
        <v>1</v>
      </c>
      <c r="L789" s="43"/>
      <c r="M789" s="229" t="s">
        <v>1</v>
      </c>
      <c r="N789" s="230" t="s">
        <v>40</v>
      </c>
      <c r="O789" s="86"/>
      <c r="P789" s="231">
        <f>O789*H789</f>
        <v>0</v>
      </c>
      <c r="Q789" s="231">
        <v>0.00074892169999999996</v>
      </c>
      <c r="R789" s="231">
        <f>Q789*H789</f>
        <v>0.0029956867999999998</v>
      </c>
      <c r="S789" s="231">
        <v>0</v>
      </c>
      <c r="T789" s="232">
        <f>S789*H789</f>
        <v>0</v>
      </c>
      <c r="AR789" s="233" t="s">
        <v>161</v>
      </c>
      <c r="AT789" s="233" t="s">
        <v>128</v>
      </c>
      <c r="AU789" s="233" t="s">
        <v>134</v>
      </c>
      <c r="AY789" s="17" t="s">
        <v>125</v>
      </c>
      <c r="BE789" s="234">
        <f>IF(N789="základní",J789,0)</f>
        <v>0</v>
      </c>
      <c r="BF789" s="234">
        <f>IF(N789="snížená",J789,0)</f>
        <v>0</v>
      </c>
      <c r="BG789" s="234">
        <f>IF(N789="zákl. přenesená",J789,0)</f>
        <v>0</v>
      </c>
      <c r="BH789" s="234">
        <f>IF(N789="sníž. přenesená",J789,0)</f>
        <v>0</v>
      </c>
      <c r="BI789" s="234">
        <f>IF(N789="nulová",J789,0)</f>
        <v>0</v>
      </c>
      <c r="BJ789" s="17" t="s">
        <v>134</v>
      </c>
      <c r="BK789" s="234">
        <f>ROUND(I789*H789,0)</f>
        <v>0</v>
      </c>
      <c r="BL789" s="17" t="s">
        <v>161</v>
      </c>
      <c r="BM789" s="233" t="s">
        <v>1639</v>
      </c>
    </row>
    <row r="790" s="1" customFormat="1" ht="24" customHeight="1">
      <c r="B790" s="38"/>
      <c r="C790" s="223" t="s">
        <v>1640</v>
      </c>
      <c r="D790" s="223" t="s">
        <v>128</v>
      </c>
      <c r="E790" s="224" t="s">
        <v>1641</v>
      </c>
      <c r="F790" s="225" t="s">
        <v>1642</v>
      </c>
      <c r="G790" s="226" t="s">
        <v>238</v>
      </c>
      <c r="H790" s="227">
        <v>11</v>
      </c>
      <c r="I790" s="228"/>
      <c r="J790" s="227">
        <f>ROUND(I790*H790,0)</f>
        <v>0</v>
      </c>
      <c r="K790" s="225" t="s">
        <v>1</v>
      </c>
      <c r="L790" s="43"/>
      <c r="M790" s="229" t="s">
        <v>1</v>
      </c>
      <c r="N790" s="230" t="s">
        <v>40</v>
      </c>
      <c r="O790" s="86"/>
      <c r="P790" s="231">
        <f>O790*H790</f>
        <v>0</v>
      </c>
      <c r="Q790" s="231">
        <v>0.00022004850000000001</v>
      </c>
      <c r="R790" s="231">
        <f>Q790*H790</f>
        <v>0.0024205335000000001</v>
      </c>
      <c r="S790" s="231">
        <v>0</v>
      </c>
      <c r="T790" s="232">
        <f>S790*H790</f>
        <v>0</v>
      </c>
      <c r="AR790" s="233" t="s">
        <v>161</v>
      </c>
      <c r="AT790" s="233" t="s">
        <v>128</v>
      </c>
      <c r="AU790" s="233" t="s">
        <v>134</v>
      </c>
      <c r="AY790" s="17" t="s">
        <v>125</v>
      </c>
      <c r="BE790" s="234">
        <f>IF(N790="základní",J790,0)</f>
        <v>0</v>
      </c>
      <c r="BF790" s="234">
        <f>IF(N790="snížená",J790,0)</f>
        <v>0</v>
      </c>
      <c r="BG790" s="234">
        <f>IF(N790="zákl. přenesená",J790,0)</f>
        <v>0</v>
      </c>
      <c r="BH790" s="234">
        <f>IF(N790="sníž. přenesená",J790,0)</f>
        <v>0</v>
      </c>
      <c r="BI790" s="234">
        <f>IF(N790="nulová",J790,0)</f>
        <v>0</v>
      </c>
      <c r="BJ790" s="17" t="s">
        <v>134</v>
      </c>
      <c r="BK790" s="234">
        <f>ROUND(I790*H790,0)</f>
        <v>0</v>
      </c>
      <c r="BL790" s="17" t="s">
        <v>161</v>
      </c>
      <c r="BM790" s="233" t="s">
        <v>1643</v>
      </c>
    </row>
    <row r="791" s="1" customFormat="1" ht="16.5" customHeight="1">
      <c r="B791" s="38"/>
      <c r="C791" s="223" t="s">
        <v>1644</v>
      </c>
      <c r="D791" s="223" t="s">
        <v>128</v>
      </c>
      <c r="E791" s="224" t="s">
        <v>1194</v>
      </c>
      <c r="F791" s="225" t="s">
        <v>1195</v>
      </c>
      <c r="G791" s="226" t="s">
        <v>238</v>
      </c>
      <c r="H791" s="227">
        <v>2</v>
      </c>
      <c r="I791" s="228"/>
      <c r="J791" s="227">
        <f>ROUND(I791*H791,0)</f>
        <v>0</v>
      </c>
      <c r="K791" s="225" t="s">
        <v>1</v>
      </c>
      <c r="L791" s="43"/>
      <c r="M791" s="229" t="s">
        <v>1</v>
      </c>
      <c r="N791" s="230" t="s">
        <v>40</v>
      </c>
      <c r="O791" s="86"/>
      <c r="P791" s="231">
        <f>O791*H791</f>
        <v>0</v>
      </c>
      <c r="Q791" s="231">
        <v>0.00021004850000000001</v>
      </c>
      <c r="R791" s="231">
        <f>Q791*H791</f>
        <v>0.00042009700000000003</v>
      </c>
      <c r="S791" s="231">
        <v>0</v>
      </c>
      <c r="T791" s="232">
        <f>S791*H791</f>
        <v>0</v>
      </c>
      <c r="AR791" s="233" t="s">
        <v>161</v>
      </c>
      <c r="AT791" s="233" t="s">
        <v>128</v>
      </c>
      <c r="AU791" s="233" t="s">
        <v>134</v>
      </c>
      <c r="AY791" s="17" t="s">
        <v>125</v>
      </c>
      <c r="BE791" s="234">
        <f>IF(N791="základní",J791,0)</f>
        <v>0</v>
      </c>
      <c r="BF791" s="234">
        <f>IF(N791="snížená",J791,0)</f>
        <v>0</v>
      </c>
      <c r="BG791" s="234">
        <f>IF(N791="zákl. přenesená",J791,0)</f>
        <v>0</v>
      </c>
      <c r="BH791" s="234">
        <f>IF(N791="sníž. přenesená",J791,0)</f>
        <v>0</v>
      </c>
      <c r="BI791" s="234">
        <f>IF(N791="nulová",J791,0)</f>
        <v>0</v>
      </c>
      <c r="BJ791" s="17" t="s">
        <v>134</v>
      </c>
      <c r="BK791" s="234">
        <f>ROUND(I791*H791,0)</f>
        <v>0</v>
      </c>
      <c r="BL791" s="17" t="s">
        <v>161</v>
      </c>
      <c r="BM791" s="233" t="s">
        <v>1645</v>
      </c>
    </row>
    <row r="792" s="1" customFormat="1" ht="16.5" customHeight="1">
      <c r="B792" s="38"/>
      <c r="C792" s="223" t="s">
        <v>1646</v>
      </c>
      <c r="D792" s="223" t="s">
        <v>128</v>
      </c>
      <c r="E792" s="224" t="s">
        <v>1198</v>
      </c>
      <c r="F792" s="225" t="s">
        <v>1199</v>
      </c>
      <c r="G792" s="226" t="s">
        <v>238</v>
      </c>
      <c r="H792" s="227">
        <v>6</v>
      </c>
      <c r="I792" s="228"/>
      <c r="J792" s="227">
        <f>ROUND(I792*H792,0)</f>
        <v>0</v>
      </c>
      <c r="K792" s="225" t="s">
        <v>1</v>
      </c>
      <c r="L792" s="43"/>
      <c r="M792" s="229" t="s">
        <v>1</v>
      </c>
      <c r="N792" s="230" t="s">
        <v>40</v>
      </c>
      <c r="O792" s="86"/>
      <c r="P792" s="231">
        <f>O792*H792</f>
        <v>0</v>
      </c>
      <c r="Q792" s="231">
        <v>0.00034004849999999997</v>
      </c>
      <c r="R792" s="231">
        <f>Q792*H792</f>
        <v>0.0020402909999999996</v>
      </c>
      <c r="S792" s="231">
        <v>0</v>
      </c>
      <c r="T792" s="232">
        <f>S792*H792</f>
        <v>0</v>
      </c>
      <c r="AR792" s="233" t="s">
        <v>161</v>
      </c>
      <c r="AT792" s="233" t="s">
        <v>128</v>
      </c>
      <c r="AU792" s="233" t="s">
        <v>134</v>
      </c>
      <c r="AY792" s="17" t="s">
        <v>125</v>
      </c>
      <c r="BE792" s="234">
        <f>IF(N792="základní",J792,0)</f>
        <v>0</v>
      </c>
      <c r="BF792" s="234">
        <f>IF(N792="snížená",J792,0)</f>
        <v>0</v>
      </c>
      <c r="BG792" s="234">
        <f>IF(N792="zákl. přenesená",J792,0)</f>
        <v>0</v>
      </c>
      <c r="BH792" s="234">
        <f>IF(N792="sníž. přenesená",J792,0)</f>
        <v>0</v>
      </c>
      <c r="BI792" s="234">
        <f>IF(N792="nulová",J792,0)</f>
        <v>0</v>
      </c>
      <c r="BJ792" s="17" t="s">
        <v>134</v>
      </c>
      <c r="BK792" s="234">
        <f>ROUND(I792*H792,0)</f>
        <v>0</v>
      </c>
      <c r="BL792" s="17" t="s">
        <v>161</v>
      </c>
      <c r="BM792" s="233" t="s">
        <v>1647</v>
      </c>
    </row>
    <row r="793" s="1" customFormat="1" ht="16.5" customHeight="1">
      <c r="B793" s="38"/>
      <c r="C793" s="223" t="s">
        <v>1648</v>
      </c>
      <c r="D793" s="223" t="s">
        <v>128</v>
      </c>
      <c r="E793" s="224" t="s">
        <v>1202</v>
      </c>
      <c r="F793" s="225" t="s">
        <v>1203</v>
      </c>
      <c r="G793" s="226" t="s">
        <v>238</v>
      </c>
      <c r="H793" s="227">
        <v>2</v>
      </c>
      <c r="I793" s="228"/>
      <c r="J793" s="227">
        <f>ROUND(I793*H793,0)</f>
        <v>0</v>
      </c>
      <c r="K793" s="225" t="s">
        <v>1</v>
      </c>
      <c r="L793" s="43"/>
      <c r="M793" s="229" t="s">
        <v>1</v>
      </c>
      <c r="N793" s="230" t="s">
        <v>40</v>
      </c>
      <c r="O793" s="86"/>
      <c r="P793" s="231">
        <f>O793*H793</f>
        <v>0</v>
      </c>
      <c r="Q793" s="231">
        <v>0.00050004849999999996</v>
      </c>
      <c r="R793" s="231">
        <f>Q793*H793</f>
        <v>0.0010000969999999999</v>
      </c>
      <c r="S793" s="231">
        <v>0</v>
      </c>
      <c r="T793" s="232">
        <f>S793*H793</f>
        <v>0</v>
      </c>
      <c r="AR793" s="233" t="s">
        <v>161</v>
      </c>
      <c r="AT793" s="233" t="s">
        <v>128</v>
      </c>
      <c r="AU793" s="233" t="s">
        <v>134</v>
      </c>
      <c r="AY793" s="17" t="s">
        <v>125</v>
      </c>
      <c r="BE793" s="234">
        <f>IF(N793="základní",J793,0)</f>
        <v>0</v>
      </c>
      <c r="BF793" s="234">
        <f>IF(N793="snížená",J793,0)</f>
        <v>0</v>
      </c>
      <c r="BG793" s="234">
        <f>IF(N793="zákl. přenesená",J793,0)</f>
        <v>0</v>
      </c>
      <c r="BH793" s="234">
        <f>IF(N793="sníž. přenesená",J793,0)</f>
        <v>0</v>
      </c>
      <c r="BI793" s="234">
        <f>IF(N793="nulová",J793,0)</f>
        <v>0</v>
      </c>
      <c r="BJ793" s="17" t="s">
        <v>134</v>
      </c>
      <c r="BK793" s="234">
        <f>ROUND(I793*H793,0)</f>
        <v>0</v>
      </c>
      <c r="BL793" s="17" t="s">
        <v>161</v>
      </c>
      <c r="BM793" s="233" t="s">
        <v>1649</v>
      </c>
    </row>
    <row r="794" s="1" customFormat="1" ht="24" customHeight="1">
      <c r="B794" s="38"/>
      <c r="C794" s="223" t="s">
        <v>1650</v>
      </c>
      <c r="D794" s="223" t="s">
        <v>128</v>
      </c>
      <c r="E794" s="224" t="s">
        <v>1206</v>
      </c>
      <c r="F794" s="225" t="s">
        <v>1207</v>
      </c>
      <c r="G794" s="226" t="s">
        <v>238</v>
      </c>
      <c r="H794" s="227">
        <v>4</v>
      </c>
      <c r="I794" s="228"/>
      <c r="J794" s="227">
        <f>ROUND(I794*H794,0)</f>
        <v>0</v>
      </c>
      <c r="K794" s="225" t="s">
        <v>1</v>
      </c>
      <c r="L794" s="43"/>
      <c r="M794" s="229" t="s">
        <v>1</v>
      </c>
      <c r="N794" s="230" t="s">
        <v>40</v>
      </c>
      <c r="O794" s="86"/>
      <c r="P794" s="231">
        <f>O794*H794</f>
        <v>0</v>
      </c>
      <c r="Q794" s="231">
        <v>0.00070004850000000005</v>
      </c>
      <c r="R794" s="231">
        <f>Q794*H794</f>
        <v>0.0028001940000000002</v>
      </c>
      <c r="S794" s="231">
        <v>0</v>
      </c>
      <c r="T794" s="232">
        <f>S794*H794</f>
        <v>0</v>
      </c>
      <c r="AR794" s="233" t="s">
        <v>161</v>
      </c>
      <c r="AT794" s="233" t="s">
        <v>128</v>
      </c>
      <c r="AU794" s="233" t="s">
        <v>134</v>
      </c>
      <c r="AY794" s="17" t="s">
        <v>125</v>
      </c>
      <c r="BE794" s="234">
        <f>IF(N794="základní",J794,0)</f>
        <v>0</v>
      </c>
      <c r="BF794" s="234">
        <f>IF(N794="snížená",J794,0)</f>
        <v>0</v>
      </c>
      <c r="BG794" s="234">
        <f>IF(N794="zákl. přenesená",J794,0)</f>
        <v>0</v>
      </c>
      <c r="BH794" s="234">
        <f>IF(N794="sníž. přenesená",J794,0)</f>
        <v>0</v>
      </c>
      <c r="BI794" s="234">
        <f>IF(N794="nulová",J794,0)</f>
        <v>0</v>
      </c>
      <c r="BJ794" s="17" t="s">
        <v>134</v>
      </c>
      <c r="BK794" s="234">
        <f>ROUND(I794*H794,0)</f>
        <v>0</v>
      </c>
      <c r="BL794" s="17" t="s">
        <v>161</v>
      </c>
      <c r="BM794" s="233" t="s">
        <v>1651</v>
      </c>
    </row>
    <row r="795" s="1" customFormat="1" ht="16.5" customHeight="1">
      <c r="B795" s="38"/>
      <c r="C795" s="223" t="s">
        <v>1652</v>
      </c>
      <c r="D795" s="223" t="s">
        <v>128</v>
      </c>
      <c r="E795" s="224" t="s">
        <v>1653</v>
      </c>
      <c r="F795" s="225" t="s">
        <v>1654</v>
      </c>
      <c r="G795" s="226" t="s">
        <v>238</v>
      </c>
      <c r="H795" s="227">
        <v>2</v>
      </c>
      <c r="I795" s="228"/>
      <c r="J795" s="227">
        <f>ROUND(I795*H795,0)</f>
        <v>0</v>
      </c>
      <c r="K795" s="225" t="s">
        <v>1</v>
      </c>
      <c r="L795" s="43"/>
      <c r="M795" s="229" t="s">
        <v>1</v>
      </c>
      <c r="N795" s="230" t="s">
        <v>40</v>
      </c>
      <c r="O795" s="86"/>
      <c r="P795" s="231">
        <f>O795*H795</f>
        <v>0</v>
      </c>
      <c r="Q795" s="231">
        <v>0.0031199999999999999</v>
      </c>
      <c r="R795" s="231">
        <f>Q795*H795</f>
        <v>0.0062399999999999999</v>
      </c>
      <c r="S795" s="231">
        <v>0</v>
      </c>
      <c r="T795" s="232">
        <f>S795*H795</f>
        <v>0</v>
      </c>
      <c r="AR795" s="233" t="s">
        <v>161</v>
      </c>
      <c r="AT795" s="233" t="s">
        <v>128</v>
      </c>
      <c r="AU795" s="233" t="s">
        <v>134</v>
      </c>
      <c r="AY795" s="17" t="s">
        <v>125</v>
      </c>
      <c r="BE795" s="234">
        <f>IF(N795="základní",J795,0)</f>
        <v>0</v>
      </c>
      <c r="BF795" s="234">
        <f>IF(N795="snížená",J795,0)</f>
        <v>0</v>
      </c>
      <c r="BG795" s="234">
        <f>IF(N795="zákl. přenesená",J795,0)</f>
        <v>0</v>
      </c>
      <c r="BH795" s="234">
        <f>IF(N795="sníž. přenesená",J795,0)</f>
        <v>0</v>
      </c>
      <c r="BI795" s="234">
        <f>IF(N795="nulová",J795,0)</f>
        <v>0</v>
      </c>
      <c r="BJ795" s="17" t="s">
        <v>134</v>
      </c>
      <c r="BK795" s="234">
        <f>ROUND(I795*H795,0)</f>
        <v>0</v>
      </c>
      <c r="BL795" s="17" t="s">
        <v>161</v>
      </c>
      <c r="BM795" s="233" t="s">
        <v>1655</v>
      </c>
    </row>
    <row r="796" s="1" customFormat="1" ht="16.5" customHeight="1">
      <c r="B796" s="38"/>
      <c r="C796" s="223" t="s">
        <v>1656</v>
      </c>
      <c r="D796" s="223" t="s">
        <v>128</v>
      </c>
      <c r="E796" s="224" t="s">
        <v>1657</v>
      </c>
      <c r="F796" s="225" t="s">
        <v>1658</v>
      </c>
      <c r="G796" s="226" t="s">
        <v>955</v>
      </c>
      <c r="H796" s="227">
        <v>5</v>
      </c>
      <c r="I796" s="228"/>
      <c r="J796" s="227">
        <f>ROUND(I796*H796,0)</f>
        <v>0</v>
      </c>
      <c r="K796" s="225" t="s">
        <v>1</v>
      </c>
      <c r="L796" s="43"/>
      <c r="M796" s="229" t="s">
        <v>1</v>
      </c>
      <c r="N796" s="230" t="s">
        <v>40</v>
      </c>
      <c r="O796" s="86"/>
      <c r="P796" s="231">
        <f>O796*H796</f>
        <v>0</v>
      </c>
      <c r="Q796" s="231">
        <v>0</v>
      </c>
      <c r="R796" s="231">
        <f>Q796*H796</f>
        <v>0</v>
      </c>
      <c r="S796" s="231">
        <v>0</v>
      </c>
      <c r="T796" s="232">
        <f>S796*H796</f>
        <v>0</v>
      </c>
      <c r="AR796" s="233" t="s">
        <v>161</v>
      </c>
      <c r="AT796" s="233" t="s">
        <v>128</v>
      </c>
      <c r="AU796" s="233" t="s">
        <v>134</v>
      </c>
      <c r="AY796" s="17" t="s">
        <v>125</v>
      </c>
      <c r="BE796" s="234">
        <f>IF(N796="základní",J796,0)</f>
        <v>0</v>
      </c>
      <c r="BF796" s="234">
        <f>IF(N796="snížená",J796,0)</f>
        <v>0</v>
      </c>
      <c r="BG796" s="234">
        <f>IF(N796="zákl. přenesená",J796,0)</f>
        <v>0</v>
      </c>
      <c r="BH796" s="234">
        <f>IF(N796="sníž. přenesená",J796,0)</f>
        <v>0</v>
      </c>
      <c r="BI796" s="234">
        <f>IF(N796="nulová",J796,0)</f>
        <v>0</v>
      </c>
      <c r="BJ796" s="17" t="s">
        <v>134</v>
      </c>
      <c r="BK796" s="234">
        <f>ROUND(I796*H796,0)</f>
        <v>0</v>
      </c>
      <c r="BL796" s="17" t="s">
        <v>161</v>
      </c>
      <c r="BM796" s="233" t="s">
        <v>1659</v>
      </c>
    </row>
    <row r="797" s="1" customFormat="1" ht="16.5" customHeight="1">
      <c r="B797" s="38"/>
      <c r="C797" s="223" t="s">
        <v>1660</v>
      </c>
      <c r="D797" s="223" t="s">
        <v>128</v>
      </c>
      <c r="E797" s="224" t="s">
        <v>1661</v>
      </c>
      <c r="F797" s="225" t="s">
        <v>1662</v>
      </c>
      <c r="G797" s="226" t="s">
        <v>955</v>
      </c>
      <c r="H797" s="227">
        <v>5</v>
      </c>
      <c r="I797" s="228"/>
      <c r="J797" s="227">
        <f>ROUND(I797*H797,0)</f>
        <v>0</v>
      </c>
      <c r="K797" s="225" t="s">
        <v>1</v>
      </c>
      <c r="L797" s="43"/>
      <c r="M797" s="229" t="s">
        <v>1</v>
      </c>
      <c r="N797" s="230" t="s">
        <v>40</v>
      </c>
      <c r="O797" s="86"/>
      <c r="P797" s="231">
        <f>O797*H797</f>
        <v>0</v>
      </c>
      <c r="Q797" s="231">
        <v>0</v>
      </c>
      <c r="R797" s="231">
        <f>Q797*H797</f>
        <v>0</v>
      </c>
      <c r="S797" s="231">
        <v>0</v>
      </c>
      <c r="T797" s="232">
        <f>S797*H797</f>
        <v>0</v>
      </c>
      <c r="AR797" s="233" t="s">
        <v>161</v>
      </c>
      <c r="AT797" s="233" t="s">
        <v>128</v>
      </c>
      <c r="AU797" s="233" t="s">
        <v>134</v>
      </c>
      <c r="AY797" s="17" t="s">
        <v>125</v>
      </c>
      <c r="BE797" s="234">
        <f>IF(N797="základní",J797,0)</f>
        <v>0</v>
      </c>
      <c r="BF797" s="234">
        <f>IF(N797="snížená",J797,0)</f>
        <v>0</v>
      </c>
      <c r="BG797" s="234">
        <f>IF(N797="zákl. přenesená",J797,0)</f>
        <v>0</v>
      </c>
      <c r="BH797" s="234">
        <f>IF(N797="sníž. přenesená",J797,0)</f>
        <v>0</v>
      </c>
      <c r="BI797" s="234">
        <f>IF(N797="nulová",J797,0)</f>
        <v>0</v>
      </c>
      <c r="BJ797" s="17" t="s">
        <v>134</v>
      </c>
      <c r="BK797" s="234">
        <f>ROUND(I797*H797,0)</f>
        <v>0</v>
      </c>
      <c r="BL797" s="17" t="s">
        <v>161</v>
      </c>
      <c r="BM797" s="233" t="s">
        <v>1663</v>
      </c>
    </row>
    <row r="798" s="1" customFormat="1" ht="16.5" customHeight="1">
      <c r="B798" s="38"/>
      <c r="C798" s="223" t="s">
        <v>1664</v>
      </c>
      <c r="D798" s="223" t="s">
        <v>128</v>
      </c>
      <c r="E798" s="224" t="s">
        <v>1665</v>
      </c>
      <c r="F798" s="225" t="s">
        <v>1666</v>
      </c>
      <c r="G798" s="226" t="s">
        <v>955</v>
      </c>
      <c r="H798" s="227">
        <v>30</v>
      </c>
      <c r="I798" s="228"/>
      <c r="J798" s="227">
        <f>ROUND(I798*H798,0)</f>
        <v>0</v>
      </c>
      <c r="K798" s="225" t="s">
        <v>1</v>
      </c>
      <c r="L798" s="43"/>
      <c r="M798" s="229" t="s">
        <v>1</v>
      </c>
      <c r="N798" s="230" t="s">
        <v>40</v>
      </c>
      <c r="O798" s="86"/>
      <c r="P798" s="231">
        <f>O798*H798</f>
        <v>0</v>
      </c>
      <c r="Q798" s="231">
        <v>0</v>
      </c>
      <c r="R798" s="231">
        <f>Q798*H798</f>
        <v>0</v>
      </c>
      <c r="S798" s="231">
        <v>0</v>
      </c>
      <c r="T798" s="232">
        <f>S798*H798</f>
        <v>0</v>
      </c>
      <c r="AR798" s="233" t="s">
        <v>161</v>
      </c>
      <c r="AT798" s="233" t="s">
        <v>128</v>
      </c>
      <c r="AU798" s="233" t="s">
        <v>134</v>
      </c>
      <c r="AY798" s="17" t="s">
        <v>125</v>
      </c>
      <c r="BE798" s="234">
        <f>IF(N798="základní",J798,0)</f>
        <v>0</v>
      </c>
      <c r="BF798" s="234">
        <f>IF(N798="snížená",J798,0)</f>
        <v>0</v>
      </c>
      <c r="BG798" s="234">
        <f>IF(N798="zákl. přenesená",J798,0)</f>
        <v>0</v>
      </c>
      <c r="BH798" s="234">
        <f>IF(N798="sníž. přenesená",J798,0)</f>
        <v>0</v>
      </c>
      <c r="BI798" s="234">
        <f>IF(N798="nulová",J798,0)</f>
        <v>0</v>
      </c>
      <c r="BJ798" s="17" t="s">
        <v>134</v>
      </c>
      <c r="BK798" s="234">
        <f>ROUND(I798*H798,0)</f>
        <v>0</v>
      </c>
      <c r="BL798" s="17" t="s">
        <v>161</v>
      </c>
      <c r="BM798" s="233" t="s">
        <v>1667</v>
      </c>
    </row>
    <row r="799" s="1" customFormat="1" ht="24" customHeight="1">
      <c r="B799" s="38"/>
      <c r="C799" s="223" t="s">
        <v>1668</v>
      </c>
      <c r="D799" s="223" t="s">
        <v>128</v>
      </c>
      <c r="E799" s="224" t="s">
        <v>1669</v>
      </c>
      <c r="F799" s="225" t="s">
        <v>1670</v>
      </c>
      <c r="G799" s="226" t="s">
        <v>955</v>
      </c>
      <c r="H799" s="227">
        <v>35</v>
      </c>
      <c r="I799" s="228"/>
      <c r="J799" s="227">
        <f>ROUND(I799*H799,0)</f>
        <v>0</v>
      </c>
      <c r="K799" s="225" t="s">
        <v>1</v>
      </c>
      <c r="L799" s="43"/>
      <c r="M799" s="229" t="s">
        <v>1</v>
      </c>
      <c r="N799" s="230" t="s">
        <v>40</v>
      </c>
      <c r="O799" s="86"/>
      <c r="P799" s="231">
        <f>O799*H799</f>
        <v>0</v>
      </c>
      <c r="Q799" s="231">
        <v>0</v>
      </c>
      <c r="R799" s="231">
        <f>Q799*H799</f>
        <v>0</v>
      </c>
      <c r="S799" s="231">
        <v>0</v>
      </c>
      <c r="T799" s="232">
        <f>S799*H799</f>
        <v>0</v>
      </c>
      <c r="AR799" s="233" t="s">
        <v>161</v>
      </c>
      <c r="AT799" s="233" t="s">
        <v>128</v>
      </c>
      <c r="AU799" s="233" t="s">
        <v>134</v>
      </c>
      <c r="AY799" s="17" t="s">
        <v>125</v>
      </c>
      <c r="BE799" s="234">
        <f>IF(N799="základní",J799,0)</f>
        <v>0</v>
      </c>
      <c r="BF799" s="234">
        <f>IF(N799="snížená",J799,0)</f>
        <v>0</v>
      </c>
      <c r="BG799" s="234">
        <f>IF(N799="zákl. přenesená",J799,0)</f>
        <v>0</v>
      </c>
      <c r="BH799" s="234">
        <f>IF(N799="sníž. přenesená",J799,0)</f>
        <v>0</v>
      </c>
      <c r="BI799" s="234">
        <f>IF(N799="nulová",J799,0)</f>
        <v>0</v>
      </c>
      <c r="BJ799" s="17" t="s">
        <v>134</v>
      </c>
      <c r="BK799" s="234">
        <f>ROUND(I799*H799,0)</f>
        <v>0</v>
      </c>
      <c r="BL799" s="17" t="s">
        <v>161</v>
      </c>
      <c r="BM799" s="233" t="s">
        <v>1671</v>
      </c>
    </row>
    <row r="800" s="1" customFormat="1" ht="24" customHeight="1">
      <c r="B800" s="38"/>
      <c r="C800" s="223" t="s">
        <v>1672</v>
      </c>
      <c r="D800" s="223" t="s">
        <v>128</v>
      </c>
      <c r="E800" s="224" t="s">
        <v>1673</v>
      </c>
      <c r="F800" s="225" t="s">
        <v>1674</v>
      </c>
      <c r="G800" s="226" t="s">
        <v>955</v>
      </c>
      <c r="H800" s="227">
        <v>5</v>
      </c>
      <c r="I800" s="228"/>
      <c r="J800" s="227">
        <f>ROUND(I800*H800,0)</f>
        <v>0</v>
      </c>
      <c r="K800" s="225" t="s">
        <v>1</v>
      </c>
      <c r="L800" s="43"/>
      <c r="M800" s="229" t="s">
        <v>1</v>
      </c>
      <c r="N800" s="230" t="s">
        <v>40</v>
      </c>
      <c r="O800" s="86"/>
      <c r="P800" s="231">
        <f>O800*H800</f>
        <v>0</v>
      </c>
      <c r="Q800" s="231">
        <v>0</v>
      </c>
      <c r="R800" s="231">
        <f>Q800*H800</f>
        <v>0</v>
      </c>
      <c r="S800" s="231">
        <v>0</v>
      </c>
      <c r="T800" s="232">
        <f>S800*H800</f>
        <v>0</v>
      </c>
      <c r="AR800" s="233" t="s">
        <v>161</v>
      </c>
      <c r="AT800" s="233" t="s">
        <v>128</v>
      </c>
      <c r="AU800" s="233" t="s">
        <v>134</v>
      </c>
      <c r="AY800" s="17" t="s">
        <v>125</v>
      </c>
      <c r="BE800" s="234">
        <f>IF(N800="základní",J800,0)</f>
        <v>0</v>
      </c>
      <c r="BF800" s="234">
        <f>IF(N800="snížená",J800,0)</f>
        <v>0</v>
      </c>
      <c r="BG800" s="234">
        <f>IF(N800="zákl. přenesená",J800,0)</f>
        <v>0</v>
      </c>
      <c r="BH800" s="234">
        <f>IF(N800="sníž. přenesená",J800,0)</f>
        <v>0</v>
      </c>
      <c r="BI800" s="234">
        <f>IF(N800="nulová",J800,0)</f>
        <v>0</v>
      </c>
      <c r="BJ800" s="17" t="s">
        <v>134</v>
      </c>
      <c r="BK800" s="234">
        <f>ROUND(I800*H800,0)</f>
        <v>0</v>
      </c>
      <c r="BL800" s="17" t="s">
        <v>161</v>
      </c>
      <c r="BM800" s="233" t="s">
        <v>1675</v>
      </c>
    </row>
    <row r="801" s="1" customFormat="1" ht="16.5" customHeight="1">
      <c r="B801" s="38"/>
      <c r="C801" s="223" t="s">
        <v>1676</v>
      </c>
      <c r="D801" s="223" t="s">
        <v>128</v>
      </c>
      <c r="E801" s="224" t="s">
        <v>1677</v>
      </c>
      <c r="F801" s="225" t="s">
        <v>1678</v>
      </c>
      <c r="G801" s="226" t="s">
        <v>955</v>
      </c>
      <c r="H801" s="227">
        <v>1</v>
      </c>
      <c r="I801" s="228"/>
      <c r="J801" s="227">
        <f>ROUND(I801*H801,0)</f>
        <v>0</v>
      </c>
      <c r="K801" s="225" t="s">
        <v>1</v>
      </c>
      <c r="L801" s="43"/>
      <c r="M801" s="229" t="s">
        <v>1</v>
      </c>
      <c r="N801" s="230" t="s">
        <v>40</v>
      </c>
      <c r="O801" s="86"/>
      <c r="P801" s="231">
        <f>O801*H801</f>
        <v>0</v>
      </c>
      <c r="Q801" s="231">
        <v>0</v>
      </c>
      <c r="R801" s="231">
        <f>Q801*H801</f>
        <v>0</v>
      </c>
      <c r="S801" s="231">
        <v>0</v>
      </c>
      <c r="T801" s="232">
        <f>S801*H801</f>
        <v>0</v>
      </c>
      <c r="AR801" s="233" t="s">
        <v>161</v>
      </c>
      <c r="AT801" s="233" t="s">
        <v>128</v>
      </c>
      <c r="AU801" s="233" t="s">
        <v>134</v>
      </c>
      <c r="AY801" s="17" t="s">
        <v>125</v>
      </c>
      <c r="BE801" s="234">
        <f>IF(N801="základní",J801,0)</f>
        <v>0</v>
      </c>
      <c r="BF801" s="234">
        <f>IF(N801="snížená",J801,0)</f>
        <v>0</v>
      </c>
      <c r="BG801" s="234">
        <f>IF(N801="zákl. přenesená",J801,0)</f>
        <v>0</v>
      </c>
      <c r="BH801" s="234">
        <f>IF(N801="sníž. přenesená",J801,0)</f>
        <v>0</v>
      </c>
      <c r="BI801" s="234">
        <f>IF(N801="nulová",J801,0)</f>
        <v>0</v>
      </c>
      <c r="BJ801" s="17" t="s">
        <v>134</v>
      </c>
      <c r="BK801" s="234">
        <f>ROUND(I801*H801,0)</f>
        <v>0</v>
      </c>
      <c r="BL801" s="17" t="s">
        <v>161</v>
      </c>
      <c r="BM801" s="233" t="s">
        <v>1679</v>
      </c>
    </row>
    <row r="802" s="1" customFormat="1" ht="24" customHeight="1">
      <c r="B802" s="38"/>
      <c r="C802" s="223" t="s">
        <v>1680</v>
      </c>
      <c r="D802" s="223" t="s">
        <v>128</v>
      </c>
      <c r="E802" s="224" t="s">
        <v>1681</v>
      </c>
      <c r="F802" s="225" t="s">
        <v>1682</v>
      </c>
      <c r="G802" s="226" t="s">
        <v>955</v>
      </c>
      <c r="H802" s="227">
        <v>1</v>
      </c>
      <c r="I802" s="228"/>
      <c r="J802" s="227">
        <f>ROUND(I802*H802,0)</f>
        <v>0</v>
      </c>
      <c r="K802" s="225" t="s">
        <v>1</v>
      </c>
      <c r="L802" s="43"/>
      <c r="M802" s="229" t="s">
        <v>1</v>
      </c>
      <c r="N802" s="230" t="s">
        <v>40</v>
      </c>
      <c r="O802" s="86"/>
      <c r="P802" s="231">
        <f>O802*H802</f>
        <v>0</v>
      </c>
      <c r="Q802" s="231">
        <v>0</v>
      </c>
      <c r="R802" s="231">
        <f>Q802*H802</f>
        <v>0</v>
      </c>
      <c r="S802" s="231">
        <v>0</v>
      </c>
      <c r="T802" s="232">
        <f>S802*H802</f>
        <v>0</v>
      </c>
      <c r="AR802" s="233" t="s">
        <v>161</v>
      </c>
      <c r="AT802" s="233" t="s">
        <v>128</v>
      </c>
      <c r="AU802" s="233" t="s">
        <v>134</v>
      </c>
      <c r="AY802" s="17" t="s">
        <v>125</v>
      </c>
      <c r="BE802" s="234">
        <f>IF(N802="základní",J802,0)</f>
        <v>0</v>
      </c>
      <c r="BF802" s="234">
        <f>IF(N802="snížená",J802,0)</f>
        <v>0</v>
      </c>
      <c r="BG802" s="234">
        <f>IF(N802="zákl. přenesená",J802,0)</f>
        <v>0</v>
      </c>
      <c r="BH802" s="234">
        <f>IF(N802="sníž. přenesená",J802,0)</f>
        <v>0</v>
      </c>
      <c r="BI802" s="234">
        <f>IF(N802="nulová",J802,0)</f>
        <v>0</v>
      </c>
      <c r="BJ802" s="17" t="s">
        <v>134</v>
      </c>
      <c r="BK802" s="234">
        <f>ROUND(I802*H802,0)</f>
        <v>0</v>
      </c>
      <c r="BL802" s="17" t="s">
        <v>161</v>
      </c>
      <c r="BM802" s="233" t="s">
        <v>1683</v>
      </c>
    </row>
    <row r="803" s="1" customFormat="1" ht="24" customHeight="1">
      <c r="B803" s="38"/>
      <c r="C803" s="223" t="s">
        <v>1684</v>
      </c>
      <c r="D803" s="223" t="s">
        <v>128</v>
      </c>
      <c r="E803" s="224" t="s">
        <v>1685</v>
      </c>
      <c r="F803" s="225" t="s">
        <v>1686</v>
      </c>
      <c r="G803" s="226" t="s">
        <v>955</v>
      </c>
      <c r="H803" s="227">
        <v>2</v>
      </c>
      <c r="I803" s="228"/>
      <c r="J803" s="227">
        <f>ROUND(I803*H803,0)</f>
        <v>0</v>
      </c>
      <c r="K803" s="225" t="s">
        <v>1</v>
      </c>
      <c r="L803" s="43"/>
      <c r="M803" s="229" t="s">
        <v>1</v>
      </c>
      <c r="N803" s="230" t="s">
        <v>40</v>
      </c>
      <c r="O803" s="86"/>
      <c r="P803" s="231">
        <f>O803*H803</f>
        <v>0</v>
      </c>
      <c r="Q803" s="231">
        <v>0</v>
      </c>
      <c r="R803" s="231">
        <f>Q803*H803</f>
        <v>0</v>
      </c>
      <c r="S803" s="231">
        <v>0</v>
      </c>
      <c r="T803" s="232">
        <f>S803*H803</f>
        <v>0</v>
      </c>
      <c r="AR803" s="233" t="s">
        <v>161</v>
      </c>
      <c r="AT803" s="233" t="s">
        <v>128</v>
      </c>
      <c r="AU803" s="233" t="s">
        <v>134</v>
      </c>
      <c r="AY803" s="17" t="s">
        <v>125</v>
      </c>
      <c r="BE803" s="234">
        <f>IF(N803="základní",J803,0)</f>
        <v>0</v>
      </c>
      <c r="BF803" s="234">
        <f>IF(N803="snížená",J803,0)</f>
        <v>0</v>
      </c>
      <c r="BG803" s="234">
        <f>IF(N803="zákl. přenesená",J803,0)</f>
        <v>0</v>
      </c>
      <c r="BH803" s="234">
        <f>IF(N803="sníž. přenesená",J803,0)</f>
        <v>0</v>
      </c>
      <c r="BI803" s="234">
        <f>IF(N803="nulová",J803,0)</f>
        <v>0</v>
      </c>
      <c r="BJ803" s="17" t="s">
        <v>134</v>
      </c>
      <c r="BK803" s="234">
        <f>ROUND(I803*H803,0)</f>
        <v>0</v>
      </c>
      <c r="BL803" s="17" t="s">
        <v>161</v>
      </c>
      <c r="BM803" s="233" t="s">
        <v>1687</v>
      </c>
    </row>
    <row r="804" s="1" customFormat="1" ht="24" customHeight="1">
      <c r="B804" s="38"/>
      <c r="C804" s="223" t="s">
        <v>1688</v>
      </c>
      <c r="D804" s="223" t="s">
        <v>128</v>
      </c>
      <c r="E804" s="224" t="s">
        <v>1689</v>
      </c>
      <c r="F804" s="225" t="s">
        <v>1690</v>
      </c>
      <c r="G804" s="226" t="s">
        <v>1033</v>
      </c>
      <c r="H804" s="228"/>
      <c r="I804" s="228"/>
      <c r="J804" s="227">
        <f>ROUND(I804*H804,0)</f>
        <v>0</v>
      </c>
      <c r="K804" s="225" t="s">
        <v>1</v>
      </c>
      <c r="L804" s="43"/>
      <c r="M804" s="229" t="s">
        <v>1</v>
      </c>
      <c r="N804" s="230" t="s">
        <v>40</v>
      </c>
      <c r="O804" s="86"/>
      <c r="P804" s="231">
        <f>O804*H804</f>
        <v>0</v>
      </c>
      <c r="Q804" s="231">
        <v>0</v>
      </c>
      <c r="R804" s="231">
        <f>Q804*H804</f>
        <v>0</v>
      </c>
      <c r="S804" s="231">
        <v>0</v>
      </c>
      <c r="T804" s="232">
        <f>S804*H804</f>
        <v>0</v>
      </c>
      <c r="AR804" s="233" t="s">
        <v>161</v>
      </c>
      <c r="AT804" s="233" t="s">
        <v>128</v>
      </c>
      <c r="AU804" s="233" t="s">
        <v>134</v>
      </c>
      <c r="AY804" s="17" t="s">
        <v>125</v>
      </c>
      <c r="BE804" s="234">
        <f>IF(N804="základní",J804,0)</f>
        <v>0</v>
      </c>
      <c r="BF804" s="234">
        <f>IF(N804="snížená",J804,0)</f>
        <v>0</v>
      </c>
      <c r="BG804" s="234">
        <f>IF(N804="zákl. přenesená",J804,0)</f>
        <v>0</v>
      </c>
      <c r="BH804" s="234">
        <f>IF(N804="sníž. přenesená",J804,0)</f>
        <v>0</v>
      </c>
      <c r="BI804" s="234">
        <f>IF(N804="nulová",J804,0)</f>
        <v>0</v>
      </c>
      <c r="BJ804" s="17" t="s">
        <v>134</v>
      </c>
      <c r="BK804" s="234">
        <f>ROUND(I804*H804,0)</f>
        <v>0</v>
      </c>
      <c r="BL804" s="17" t="s">
        <v>161</v>
      </c>
      <c r="BM804" s="233" t="s">
        <v>1691</v>
      </c>
    </row>
    <row r="805" s="11" customFormat="1" ht="22.8" customHeight="1">
      <c r="B805" s="207"/>
      <c r="C805" s="208"/>
      <c r="D805" s="209" t="s">
        <v>73</v>
      </c>
      <c r="E805" s="221" t="s">
        <v>1692</v>
      </c>
      <c r="F805" s="221" t="s">
        <v>1693</v>
      </c>
      <c r="G805" s="208"/>
      <c r="H805" s="208"/>
      <c r="I805" s="211"/>
      <c r="J805" s="222">
        <f>BK805</f>
        <v>0</v>
      </c>
      <c r="K805" s="208"/>
      <c r="L805" s="213"/>
      <c r="M805" s="214"/>
      <c r="N805" s="215"/>
      <c r="O805" s="215"/>
      <c r="P805" s="216">
        <f>SUM(P806:P844)</f>
        <v>0</v>
      </c>
      <c r="Q805" s="215"/>
      <c r="R805" s="216">
        <f>SUM(R806:R844)</f>
        <v>0.0012000000000000001</v>
      </c>
      <c r="S805" s="215"/>
      <c r="T805" s="217">
        <f>SUM(T806:T844)</f>
        <v>4.8464999999999998</v>
      </c>
      <c r="AR805" s="218" t="s">
        <v>134</v>
      </c>
      <c r="AT805" s="219" t="s">
        <v>73</v>
      </c>
      <c r="AU805" s="219" t="s">
        <v>8</v>
      </c>
      <c r="AY805" s="218" t="s">
        <v>125</v>
      </c>
      <c r="BK805" s="220">
        <f>SUM(BK806:BK844)</f>
        <v>0</v>
      </c>
    </row>
    <row r="806" s="1" customFormat="1" ht="16.5" customHeight="1">
      <c r="B806" s="38"/>
      <c r="C806" s="223" t="s">
        <v>1694</v>
      </c>
      <c r="D806" s="223" t="s">
        <v>128</v>
      </c>
      <c r="E806" s="224" t="s">
        <v>1695</v>
      </c>
      <c r="F806" s="225" t="s">
        <v>1696</v>
      </c>
      <c r="G806" s="226" t="s">
        <v>166</v>
      </c>
      <c r="H806" s="227">
        <v>450</v>
      </c>
      <c r="I806" s="228"/>
      <c r="J806" s="227">
        <f>ROUND(I806*H806,0)</f>
        <v>0</v>
      </c>
      <c r="K806" s="225" t="s">
        <v>132</v>
      </c>
      <c r="L806" s="43"/>
      <c r="M806" s="229" t="s">
        <v>1</v>
      </c>
      <c r="N806" s="230" t="s">
        <v>40</v>
      </c>
      <c r="O806" s="86"/>
      <c r="P806" s="231">
        <f>O806*H806</f>
        <v>0</v>
      </c>
      <c r="Q806" s="231">
        <v>0</v>
      </c>
      <c r="R806" s="231">
        <f>Q806*H806</f>
        <v>0</v>
      </c>
      <c r="S806" s="231">
        <v>0.01057</v>
      </c>
      <c r="T806" s="232">
        <f>S806*H806</f>
        <v>4.7565</v>
      </c>
      <c r="AR806" s="233" t="s">
        <v>161</v>
      </c>
      <c r="AT806" s="233" t="s">
        <v>128</v>
      </c>
      <c r="AU806" s="233" t="s">
        <v>134</v>
      </c>
      <c r="AY806" s="17" t="s">
        <v>125</v>
      </c>
      <c r="BE806" s="234">
        <f>IF(N806="základní",J806,0)</f>
        <v>0</v>
      </c>
      <c r="BF806" s="234">
        <f>IF(N806="snížená",J806,0)</f>
        <v>0</v>
      </c>
      <c r="BG806" s="234">
        <f>IF(N806="zákl. přenesená",J806,0)</f>
        <v>0</v>
      </c>
      <c r="BH806" s="234">
        <f>IF(N806="sníž. přenesená",J806,0)</f>
        <v>0</v>
      </c>
      <c r="BI806" s="234">
        <f>IF(N806="nulová",J806,0)</f>
        <v>0</v>
      </c>
      <c r="BJ806" s="17" t="s">
        <v>134</v>
      </c>
      <c r="BK806" s="234">
        <f>ROUND(I806*H806,0)</f>
        <v>0</v>
      </c>
      <c r="BL806" s="17" t="s">
        <v>161</v>
      </c>
      <c r="BM806" s="233" t="s">
        <v>1697</v>
      </c>
    </row>
    <row r="807" s="12" customFormat="1">
      <c r="B807" s="235"/>
      <c r="C807" s="236"/>
      <c r="D807" s="237" t="s">
        <v>143</v>
      </c>
      <c r="E807" s="246" t="s">
        <v>1</v>
      </c>
      <c r="F807" s="238" t="s">
        <v>1698</v>
      </c>
      <c r="G807" s="236"/>
      <c r="H807" s="239">
        <v>450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AT807" s="245" t="s">
        <v>143</v>
      </c>
      <c r="AU807" s="245" t="s">
        <v>134</v>
      </c>
      <c r="AV807" s="12" t="s">
        <v>134</v>
      </c>
      <c r="AW807" s="12" t="s">
        <v>31</v>
      </c>
      <c r="AX807" s="12" t="s">
        <v>8</v>
      </c>
      <c r="AY807" s="245" t="s">
        <v>125</v>
      </c>
    </row>
    <row r="808" s="1" customFormat="1" ht="24" customHeight="1">
      <c r="B808" s="38"/>
      <c r="C808" s="223" t="s">
        <v>1699</v>
      </c>
      <c r="D808" s="223" t="s">
        <v>128</v>
      </c>
      <c r="E808" s="224" t="s">
        <v>1700</v>
      </c>
      <c r="F808" s="225" t="s">
        <v>1701</v>
      </c>
      <c r="G808" s="226" t="s">
        <v>238</v>
      </c>
      <c r="H808" s="227">
        <v>120</v>
      </c>
      <c r="I808" s="228"/>
      <c r="J808" s="227">
        <f>ROUND(I808*H808,0)</f>
        <v>0</v>
      </c>
      <c r="K808" s="225" t="s">
        <v>132</v>
      </c>
      <c r="L808" s="43"/>
      <c r="M808" s="229" t="s">
        <v>1</v>
      </c>
      <c r="N808" s="230" t="s">
        <v>40</v>
      </c>
      <c r="O808" s="86"/>
      <c r="P808" s="231">
        <f>O808*H808</f>
        <v>0</v>
      </c>
      <c r="Q808" s="231">
        <v>1.0000000000000001E-05</v>
      </c>
      <c r="R808" s="231">
        <f>Q808*H808</f>
        <v>0.0012000000000000001</v>
      </c>
      <c r="S808" s="231">
        <v>0.00075000000000000002</v>
      </c>
      <c r="T808" s="232">
        <f>S808*H808</f>
        <v>0.089999999999999997</v>
      </c>
      <c r="AR808" s="233" t="s">
        <v>161</v>
      </c>
      <c r="AT808" s="233" t="s">
        <v>128</v>
      </c>
      <c r="AU808" s="233" t="s">
        <v>134</v>
      </c>
      <c r="AY808" s="17" t="s">
        <v>125</v>
      </c>
      <c r="BE808" s="234">
        <f>IF(N808="základní",J808,0)</f>
        <v>0</v>
      </c>
      <c r="BF808" s="234">
        <f>IF(N808="snížená",J808,0)</f>
        <v>0</v>
      </c>
      <c r="BG808" s="234">
        <f>IF(N808="zákl. přenesená",J808,0)</f>
        <v>0</v>
      </c>
      <c r="BH808" s="234">
        <f>IF(N808="sníž. přenesená",J808,0)</f>
        <v>0</v>
      </c>
      <c r="BI808" s="234">
        <f>IF(N808="nulová",J808,0)</f>
        <v>0</v>
      </c>
      <c r="BJ808" s="17" t="s">
        <v>134</v>
      </c>
      <c r="BK808" s="234">
        <f>ROUND(I808*H808,0)</f>
        <v>0</v>
      </c>
      <c r="BL808" s="17" t="s">
        <v>161</v>
      </c>
      <c r="BM808" s="233" t="s">
        <v>1702</v>
      </c>
    </row>
    <row r="809" s="12" customFormat="1">
      <c r="B809" s="235"/>
      <c r="C809" s="236"/>
      <c r="D809" s="237" t="s">
        <v>143</v>
      </c>
      <c r="E809" s="246" t="s">
        <v>1</v>
      </c>
      <c r="F809" s="238" t="s">
        <v>1703</v>
      </c>
      <c r="G809" s="236"/>
      <c r="H809" s="239">
        <v>120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AT809" s="245" t="s">
        <v>143</v>
      </c>
      <c r="AU809" s="245" t="s">
        <v>134</v>
      </c>
      <c r="AV809" s="12" t="s">
        <v>134</v>
      </c>
      <c r="AW809" s="12" t="s">
        <v>31</v>
      </c>
      <c r="AX809" s="12" t="s">
        <v>8</v>
      </c>
      <c r="AY809" s="245" t="s">
        <v>125</v>
      </c>
    </row>
    <row r="810" s="1" customFormat="1" ht="24" customHeight="1">
      <c r="B810" s="38"/>
      <c r="C810" s="223" t="s">
        <v>1704</v>
      </c>
      <c r="D810" s="223" t="s">
        <v>128</v>
      </c>
      <c r="E810" s="224" t="s">
        <v>1705</v>
      </c>
      <c r="F810" s="225" t="s">
        <v>1706</v>
      </c>
      <c r="G810" s="226" t="s">
        <v>131</v>
      </c>
      <c r="H810" s="227">
        <v>4.7599999999999998</v>
      </c>
      <c r="I810" s="228"/>
      <c r="J810" s="227">
        <f>ROUND(I810*H810,0)</f>
        <v>0</v>
      </c>
      <c r="K810" s="225" t="s">
        <v>132</v>
      </c>
      <c r="L810" s="43"/>
      <c r="M810" s="229" t="s">
        <v>1</v>
      </c>
      <c r="N810" s="230" t="s">
        <v>40</v>
      </c>
      <c r="O810" s="86"/>
      <c r="P810" s="231">
        <f>O810*H810</f>
        <v>0</v>
      </c>
      <c r="Q810" s="231">
        <v>0</v>
      </c>
      <c r="R810" s="231">
        <f>Q810*H810</f>
        <v>0</v>
      </c>
      <c r="S810" s="231">
        <v>0</v>
      </c>
      <c r="T810" s="232">
        <f>S810*H810</f>
        <v>0</v>
      </c>
      <c r="AR810" s="233" t="s">
        <v>161</v>
      </c>
      <c r="AT810" s="233" t="s">
        <v>128</v>
      </c>
      <c r="AU810" s="233" t="s">
        <v>134</v>
      </c>
      <c r="AY810" s="17" t="s">
        <v>125</v>
      </c>
      <c r="BE810" s="234">
        <f>IF(N810="základní",J810,0)</f>
        <v>0</v>
      </c>
      <c r="BF810" s="234">
        <f>IF(N810="snížená",J810,0)</f>
        <v>0</v>
      </c>
      <c r="BG810" s="234">
        <f>IF(N810="zákl. přenesená",J810,0)</f>
        <v>0</v>
      </c>
      <c r="BH810" s="234">
        <f>IF(N810="sníž. přenesená",J810,0)</f>
        <v>0</v>
      </c>
      <c r="BI810" s="234">
        <f>IF(N810="nulová",J810,0)</f>
        <v>0</v>
      </c>
      <c r="BJ810" s="17" t="s">
        <v>134</v>
      </c>
      <c r="BK810" s="234">
        <f>ROUND(I810*H810,0)</f>
        <v>0</v>
      </c>
      <c r="BL810" s="17" t="s">
        <v>161</v>
      </c>
      <c r="BM810" s="233" t="s">
        <v>1707</v>
      </c>
    </row>
    <row r="811" s="1" customFormat="1" ht="24" customHeight="1">
      <c r="B811" s="38"/>
      <c r="C811" s="223" t="s">
        <v>1708</v>
      </c>
      <c r="D811" s="223" t="s">
        <v>128</v>
      </c>
      <c r="E811" s="224" t="s">
        <v>1709</v>
      </c>
      <c r="F811" s="225" t="s">
        <v>1710</v>
      </c>
      <c r="G811" s="226" t="s">
        <v>955</v>
      </c>
      <c r="H811" s="227">
        <v>1</v>
      </c>
      <c r="I811" s="228"/>
      <c r="J811" s="227">
        <f>ROUND(I811*H811,0)</f>
        <v>0</v>
      </c>
      <c r="K811" s="225" t="s">
        <v>1</v>
      </c>
      <c r="L811" s="43"/>
      <c r="M811" s="229" t="s">
        <v>1</v>
      </c>
      <c r="N811" s="230" t="s">
        <v>40</v>
      </c>
      <c r="O811" s="86"/>
      <c r="P811" s="231">
        <f>O811*H811</f>
        <v>0</v>
      </c>
      <c r="Q811" s="231">
        <v>0</v>
      </c>
      <c r="R811" s="231">
        <f>Q811*H811</f>
        <v>0</v>
      </c>
      <c r="S811" s="231">
        <v>0</v>
      </c>
      <c r="T811" s="232">
        <f>S811*H811</f>
        <v>0</v>
      </c>
      <c r="AR811" s="233" t="s">
        <v>161</v>
      </c>
      <c r="AT811" s="233" t="s">
        <v>128</v>
      </c>
      <c r="AU811" s="233" t="s">
        <v>134</v>
      </c>
      <c r="AY811" s="17" t="s">
        <v>125</v>
      </c>
      <c r="BE811" s="234">
        <f>IF(N811="základní",J811,0)</f>
        <v>0</v>
      </c>
      <c r="BF811" s="234">
        <f>IF(N811="snížená",J811,0)</f>
        <v>0</v>
      </c>
      <c r="BG811" s="234">
        <f>IF(N811="zákl. přenesená",J811,0)</f>
        <v>0</v>
      </c>
      <c r="BH811" s="234">
        <f>IF(N811="sníž. přenesená",J811,0)</f>
        <v>0</v>
      </c>
      <c r="BI811" s="234">
        <f>IF(N811="nulová",J811,0)</f>
        <v>0</v>
      </c>
      <c r="BJ811" s="17" t="s">
        <v>134</v>
      </c>
      <c r="BK811" s="234">
        <f>ROUND(I811*H811,0)</f>
        <v>0</v>
      </c>
      <c r="BL811" s="17" t="s">
        <v>161</v>
      </c>
      <c r="BM811" s="233" t="s">
        <v>1711</v>
      </c>
    </row>
    <row r="812" s="1" customFormat="1" ht="24" customHeight="1">
      <c r="B812" s="38"/>
      <c r="C812" s="223" t="s">
        <v>1712</v>
      </c>
      <c r="D812" s="223" t="s">
        <v>128</v>
      </c>
      <c r="E812" s="224" t="s">
        <v>1713</v>
      </c>
      <c r="F812" s="225" t="s">
        <v>1714</v>
      </c>
      <c r="G812" s="226" t="s">
        <v>955</v>
      </c>
      <c r="H812" s="227">
        <v>3</v>
      </c>
      <c r="I812" s="228"/>
      <c r="J812" s="227">
        <f>ROUND(I812*H812,0)</f>
        <v>0</v>
      </c>
      <c r="K812" s="225" t="s">
        <v>1</v>
      </c>
      <c r="L812" s="43"/>
      <c r="M812" s="229" t="s">
        <v>1</v>
      </c>
      <c r="N812" s="230" t="s">
        <v>40</v>
      </c>
      <c r="O812" s="86"/>
      <c r="P812" s="231">
        <f>O812*H812</f>
        <v>0</v>
      </c>
      <c r="Q812" s="231">
        <v>0</v>
      </c>
      <c r="R812" s="231">
        <f>Q812*H812</f>
        <v>0</v>
      </c>
      <c r="S812" s="231">
        <v>0</v>
      </c>
      <c r="T812" s="232">
        <f>S812*H812</f>
        <v>0</v>
      </c>
      <c r="AR812" s="233" t="s">
        <v>161</v>
      </c>
      <c r="AT812" s="233" t="s">
        <v>128</v>
      </c>
      <c r="AU812" s="233" t="s">
        <v>134</v>
      </c>
      <c r="AY812" s="17" t="s">
        <v>125</v>
      </c>
      <c r="BE812" s="234">
        <f>IF(N812="základní",J812,0)</f>
        <v>0</v>
      </c>
      <c r="BF812" s="234">
        <f>IF(N812="snížená",J812,0)</f>
        <v>0</v>
      </c>
      <c r="BG812" s="234">
        <f>IF(N812="zákl. přenesená",J812,0)</f>
        <v>0</v>
      </c>
      <c r="BH812" s="234">
        <f>IF(N812="sníž. přenesená",J812,0)</f>
        <v>0</v>
      </c>
      <c r="BI812" s="234">
        <f>IF(N812="nulová",J812,0)</f>
        <v>0</v>
      </c>
      <c r="BJ812" s="17" t="s">
        <v>134</v>
      </c>
      <c r="BK812" s="234">
        <f>ROUND(I812*H812,0)</f>
        <v>0</v>
      </c>
      <c r="BL812" s="17" t="s">
        <v>161</v>
      </c>
      <c r="BM812" s="233" t="s">
        <v>1715</v>
      </c>
    </row>
    <row r="813" s="1" customFormat="1" ht="24" customHeight="1">
      <c r="B813" s="38"/>
      <c r="C813" s="223" t="s">
        <v>1716</v>
      </c>
      <c r="D813" s="223" t="s">
        <v>128</v>
      </c>
      <c r="E813" s="224" t="s">
        <v>1717</v>
      </c>
      <c r="F813" s="225" t="s">
        <v>1718</v>
      </c>
      <c r="G813" s="226" t="s">
        <v>955</v>
      </c>
      <c r="H813" s="227">
        <v>1</v>
      </c>
      <c r="I813" s="228"/>
      <c r="J813" s="227">
        <f>ROUND(I813*H813,0)</f>
        <v>0</v>
      </c>
      <c r="K813" s="225" t="s">
        <v>1</v>
      </c>
      <c r="L813" s="43"/>
      <c r="M813" s="229" t="s">
        <v>1</v>
      </c>
      <c r="N813" s="230" t="s">
        <v>40</v>
      </c>
      <c r="O813" s="86"/>
      <c r="P813" s="231">
        <f>O813*H813</f>
        <v>0</v>
      </c>
      <c r="Q813" s="231">
        <v>0</v>
      </c>
      <c r="R813" s="231">
        <f>Q813*H813</f>
        <v>0</v>
      </c>
      <c r="S813" s="231">
        <v>0</v>
      </c>
      <c r="T813" s="232">
        <f>S813*H813</f>
        <v>0</v>
      </c>
      <c r="AR813" s="233" t="s">
        <v>161</v>
      </c>
      <c r="AT813" s="233" t="s">
        <v>128</v>
      </c>
      <c r="AU813" s="233" t="s">
        <v>134</v>
      </c>
      <c r="AY813" s="17" t="s">
        <v>125</v>
      </c>
      <c r="BE813" s="234">
        <f>IF(N813="základní",J813,0)</f>
        <v>0</v>
      </c>
      <c r="BF813" s="234">
        <f>IF(N813="snížená",J813,0)</f>
        <v>0</v>
      </c>
      <c r="BG813" s="234">
        <f>IF(N813="zákl. přenesená",J813,0)</f>
        <v>0</v>
      </c>
      <c r="BH813" s="234">
        <f>IF(N813="sníž. přenesená",J813,0)</f>
        <v>0</v>
      </c>
      <c r="BI813" s="234">
        <f>IF(N813="nulová",J813,0)</f>
        <v>0</v>
      </c>
      <c r="BJ813" s="17" t="s">
        <v>134</v>
      </c>
      <c r="BK813" s="234">
        <f>ROUND(I813*H813,0)</f>
        <v>0</v>
      </c>
      <c r="BL813" s="17" t="s">
        <v>161</v>
      </c>
      <c r="BM813" s="233" t="s">
        <v>1719</v>
      </c>
    </row>
    <row r="814" s="1" customFormat="1" ht="24" customHeight="1">
      <c r="B814" s="38"/>
      <c r="C814" s="223" t="s">
        <v>1720</v>
      </c>
      <c r="D814" s="223" t="s">
        <v>128</v>
      </c>
      <c r="E814" s="224" t="s">
        <v>1721</v>
      </c>
      <c r="F814" s="225" t="s">
        <v>1722</v>
      </c>
      <c r="G814" s="226" t="s">
        <v>955</v>
      </c>
      <c r="H814" s="227">
        <v>1</v>
      </c>
      <c r="I814" s="228"/>
      <c r="J814" s="227">
        <f>ROUND(I814*H814,0)</f>
        <v>0</v>
      </c>
      <c r="K814" s="225" t="s">
        <v>1</v>
      </c>
      <c r="L814" s="43"/>
      <c r="M814" s="229" t="s">
        <v>1</v>
      </c>
      <c r="N814" s="230" t="s">
        <v>40</v>
      </c>
      <c r="O814" s="86"/>
      <c r="P814" s="231">
        <f>O814*H814</f>
        <v>0</v>
      </c>
      <c r="Q814" s="231">
        <v>0</v>
      </c>
      <c r="R814" s="231">
        <f>Q814*H814</f>
        <v>0</v>
      </c>
      <c r="S814" s="231">
        <v>0</v>
      </c>
      <c r="T814" s="232">
        <f>S814*H814</f>
        <v>0</v>
      </c>
      <c r="AR814" s="233" t="s">
        <v>161</v>
      </c>
      <c r="AT814" s="233" t="s">
        <v>128</v>
      </c>
      <c r="AU814" s="233" t="s">
        <v>134</v>
      </c>
      <c r="AY814" s="17" t="s">
        <v>125</v>
      </c>
      <c r="BE814" s="234">
        <f>IF(N814="základní",J814,0)</f>
        <v>0</v>
      </c>
      <c r="BF814" s="234">
        <f>IF(N814="snížená",J814,0)</f>
        <v>0</v>
      </c>
      <c r="BG814" s="234">
        <f>IF(N814="zákl. přenesená",J814,0)</f>
        <v>0</v>
      </c>
      <c r="BH814" s="234">
        <f>IF(N814="sníž. přenesená",J814,0)</f>
        <v>0</v>
      </c>
      <c r="BI814" s="234">
        <f>IF(N814="nulová",J814,0)</f>
        <v>0</v>
      </c>
      <c r="BJ814" s="17" t="s">
        <v>134</v>
      </c>
      <c r="BK814" s="234">
        <f>ROUND(I814*H814,0)</f>
        <v>0</v>
      </c>
      <c r="BL814" s="17" t="s">
        <v>161</v>
      </c>
      <c r="BM814" s="233" t="s">
        <v>1723</v>
      </c>
    </row>
    <row r="815" s="1" customFormat="1" ht="24" customHeight="1">
      <c r="B815" s="38"/>
      <c r="C815" s="223" t="s">
        <v>1724</v>
      </c>
      <c r="D815" s="223" t="s">
        <v>128</v>
      </c>
      <c r="E815" s="224" t="s">
        <v>1725</v>
      </c>
      <c r="F815" s="225" t="s">
        <v>1726</v>
      </c>
      <c r="G815" s="226" t="s">
        <v>955</v>
      </c>
      <c r="H815" s="227">
        <v>1</v>
      </c>
      <c r="I815" s="228"/>
      <c r="J815" s="227">
        <f>ROUND(I815*H815,0)</f>
        <v>0</v>
      </c>
      <c r="K815" s="225" t="s">
        <v>1</v>
      </c>
      <c r="L815" s="43"/>
      <c r="M815" s="229" t="s">
        <v>1</v>
      </c>
      <c r="N815" s="230" t="s">
        <v>40</v>
      </c>
      <c r="O815" s="86"/>
      <c r="P815" s="231">
        <f>O815*H815</f>
        <v>0</v>
      </c>
      <c r="Q815" s="231">
        <v>0</v>
      </c>
      <c r="R815" s="231">
        <f>Q815*H815</f>
        <v>0</v>
      </c>
      <c r="S815" s="231">
        <v>0</v>
      </c>
      <c r="T815" s="232">
        <f>S815*H815</f>
        <v>0</v>
      </c>
      <c r="AR815" s="233" t="s">
        <v>161</v>
      </c>
      <c r="AT815" s="233" t="s">
        <v>128</v>
      </c>
      <c r="AU815" s="233" t="s">
        <v>134</v>
      </c>
      <c r="AY815" s="17" t="s">
        <v>125</v>
      </c>
      <c r="BE815" s="234">
        <f>IF(N815="základní",J815,0)</f>
        <v>0</v>
      </c>
      <c r="BF815" s="234">
        <f>IF(N815="snížená",J815,0)</f>
        <v>0</v>
      </c>
      <c r="BG815" s="234">
        <f>IF(N815="zákl. přenesená",J815,0)</f>
        <v>0</v>
      </c>
      <c r="BH815" s="234">
        <f>IF(N815="sníž. přenesená",J815,0)</f>
        <v>0</v>
      </c>
      <c r="BI815" s="234">
        <f>IF(N815="nulová",J815,0)</f>
        <v>0</v>
      </c>
      <c r="BJ815" s="17" t="s">
        <v>134</v>
      </c>
      <c r="BK815" s="234">
        <f>ROUND(I815*H815,0)</f>
        <v>0</v>
      </c>
      <c r="BL815" s="17" t="s">
        <v>161</v>
      </c>
      <c r="BM815" s="233" t="s">
        <v>1727</v>
      </c>
    </row>
    <row r="816" s="1" customFormat="1" ht="24" customHeight="1">
      <c r="B816" s="38"/>
      <c r="C816" s="223" t="s">
        <v>1728</v>
      </c>
      <c r="D816" s="223" t="s">
        <v>128</v>
      </c>
      <c r="E816" s="224" t="s">
        <v>1729</v>
      </c>
      <c r="F816" s="225" t="s">
        <v>1730</v>
      </c>
      <c r="G816" s="226" t="s">
        <v>955</v>
      </c>
      <c r="H816" s="227">
        <v>1</v>
      </c>
      <c r="I816" s="228"/>
      <c r="J816" s="227">
        <f>ROUND(I816*H816,0)</f>
        <v>0</v>
      </c>
      <c r="K816" s="225" t="s">
        <v>1</v>
      </c>
      <c r="L816" s="43"/>
      <c r="M816" s="229" t="s">
        <v>1</v>
      </c>
      <c r="N816" s="230" t="s">
        <v>40</v>
      </c>
      <c r="O816" s="86"/>
      <c r="P816" s="231">
        <f>O816*H816</f>
        <v>0</v>
      </c>
      <c r="Q816" s="231">
        <v>0</v>
      </c>
      <c r="R816" s="231">
        <f>Q816*H816</f>
        <v>0</v>
      </c>
      <c r="S816" s="231">
        <v>0</v>
      </c>
      <c r="T816" s="232">
        <f>S816*H816</f>
        <v>0</v>
      </c>
      <c r="AR816" s="233" t="s">
        <v>161</v>
      </c>
      <c r="AT816" s="233" t="s">
        <v>128</v>
      </c>
      <c r="AU816" s="233" t="s">
        <v>134</v>
      </c>
      <c r="AY816" s="17" t="s">
        <v>125</v>
      </c>
      <c r="BE816" s="234">
        <f>IF(N816="základní",J816,0)</f>
        <v>0</v>
      </c>
      <c r="BF816" s="234">
        <f>IF(N816="snížená",J816,0)</f>
        <v>0</v>
      </c>
      <c r="BG816" s="234">
        <f>IF(N816="zákl. přenesená",J816,0)</f>
        <v>0</v>
      </c>
      <c r="BH816" s="234">
        <f>IF(N816="sníž. přenesená",J816,0)</f>
        <v>0</v>
      </c>
      <c r="BI816" s="234">
        <f>IF(N816="nulová",J816,0)</f>
        <v>0</v>
      </c>
      <c r="BJ816" s="17" t="s">
        <v>134</v>
      </c>
      <c r="BK816" s="234">
        <f>ROUND(I816*H816,0)</f>
        <v>0</v>
      </c>
      <c r="BL816" s="17" t="s">
        <v>161</v>
      </c>
      <c r="BM816" s="233" t="s">
        <v>1731</v>
      </c>
    </row>
    <row r="817" s="1" customFormat="1" ht="24" customHeight="1">
      <c r="B817" s="38"/>
      <c r="C817" s="223" t="s">
        <v>1732</v>
      </c>
      <c r="D817" s="223" t="s">
        <v>128</v>
      </c>
      <c r="E817" s="224" t="s">
        <v>1733</v>
      </c>
      <c r="F817" s="225" t="s">
        <v>1734</v>
      </c>
      <c r="G817" s="226" t="s">
        <v>955</v>
      </c>
      <c r="H817" s="227">
        <v>5</v>
      </c>
      <c r="I817" s="228"/>
      <c r="J817" s="227">
        <f>ROUND(I817*H817,0)</f>
        <v>0</v>
      </c>
      <c r="K817" s="225" t="s">
        <v>1</v>
      </c>
      <c r="L817" s="43"/>
      <c r="M817" s="229" t="s">
        <v>1</v>
      </c>
      <c r="N817" s="230" t="s">
        <v>40</v>
      </c>
      <c r="O817" s="86"/>
      <c r="P817" s="231">
        <f>O817*H817</f>
        <v>0</v>
      </c>
      <c r="Q817" s="231">
        <v>0</v>
      </c>
      <c r="R817" s="231">
        <f>Q817*H817</f>
        <v>0</v>
      </c>
      <c r="S817" s="231">
        <v>0</v>
      </c>
      <c r="T817" s="232">
        <f>S817*H817</f>
        <v>0</v>
      </c>
      <c r="AR817" s="233" t="s">
        <v>161</v>
      </c>
      <c r="AT817" s="233" t="s">
        <v>128</v>
      </c>
      <c r="AU817" s="233" t="s">
        <v>134</v>
      </c>
      <c r="AY817" s="17" t="s">
        <v>125</v>
      </c>
      <c r="BE817" s="234">
        <f>IF(N817="základní",J817,0)</f>
        <v>0</v>
      </c>
      <c r="BF817" s="234">
        <f>IF(N817="snížená",J817,0)</f>
        <v>0</v>
      </c>
      <c r="BG817" s="234">
        <f>IF(N817="zákl. přenesená",J817,0)</f>
        <v>0</v>
      </c>
      <c r="BH817" s="234">
        <f>IF(N817="sníž. přenesená",J817,0)</f>
        <v>0</v>
      </c>
      <c r="BI817" s="234">
        <f>IF(N817="nulová",J817,0)</f>
        <v>0</v>
      </c>
      <c r="BJ817" s="17" t="s">
        <v>134</v>
      </c>
      <c r="BK817" s="234">
        <f>ROUND(I817*H817,0)</f>
        <v>0</v>
      </c>
      <c r="BL817" s="17" t="s">
        <v>161</v>
      </c>
      <c r="BM817" s="233" t="s">
        <v>1735</v>
      </c>
    </row>
    <row r="818" s="1" customFormat="1" ht="24" customHeight="1">
      <c r="B818" s="38"/>
      <c r="C818" s="223" t="s">
        <v>1736</v>
      </c>
      <c r="D818" s="223" t="s">
        <v>128</v>
      </c>
      <c r="E818" s="224" t="s">
        <v>1737</v>
      </c>
      <c r="F818" s="225" t="s">
        <v>1738</v>
      </c>
      <c r="G818" s="226" t="s">
        <v>955</v>
      </c>
      <c r="H818" s="227">
        <v>2</v>
      </c>
      <c r="I818" s="228"/>
      <c r="J818" s="227">
        <f>ROUND(I818*H818,0)</f>
        <v>0</v>
      </c>
      <c r="K818" s="225" t="s">
        <v>1</v>
      </c>
      <c r="L818" s="43"/>
      <c r="M818" s="229" t="s">
        <v>1</v>
      </c>
      <c r="N818" s="230" t="s">
        <v>40</v>
      </c>
      <c r="O818" s="86"/>
      <c r="P818" s="231">
        <f>O818*H818</f>
        <v>0</v>
      </c>
      <c r="Q818" s="231">
        <v>0</v>
      </c>
      <c r="R818" s="231">
        <f>Q818*H818</f>
        <v>0</v>
      </c>
      <c r="S818" s="231">
        <v>0</v>
      </c>
      <c r="T818" s="232">
        <f>S818*H818</f>
        <v>0</v>
      </c>
      <c r="AR818" s="233" t="s">
        <v>161</v>
      </c>
      <c r="AT818" s="233" t="s">
        <v>128</v>
      </c>
      <c r="AU818" s="233" t="s">
        <v>134</v>
      </c>
      <c r="AY818" s="17" t="s">
        <v>125</v>
      </c>
      <c r="BE818" s="234">
        <f>IF(N818="základní",J818,0)</f>
        <v>0</v>
      </c>
      <c r="BF818" s="234">
        <f>IF(N818="snížená",J818,0)</f>
        <v>0</v>
      </c>
      <c r="BG818" s="234">
        <f>IF(N818="zákl. přenesená",J818,0)</f>
        <v>0</v>
      </c>
      <c r="BH818" s="234">
        <f>IF(N818="sníž. přenesená",J818,0)</f>
        <v>0</v>
      </c>
      <c r="BI818" s="234">
        <f>IF(N818="nulová",J818,0)</f>
        <v>0</v>
      </c>
      <c r="BJ818" s="17" t="s">
        <v>134</v>
      </c>
      <c r="BK818" s="234">
        <f>ROUND(I818*H818,0)</f>
        <v>0</v>
      </c>
      <c r="BL818" s="17" t="s">
        <v>161</v>
      </c>
      <c r="BM818" s="233" t="s">
        <v>1739</v>
      </c>
    </row>
    <row r="819" s="1" customFormat="1" ht="24" customHeight="1">
      <c r="B819" s="38"/>
      <c r="C819" s="223" t="s">
        <v>1740</v>
      </c>
      <c r="D819" s="223" t="s">
        <v>128</v>
      </c>
      <c r="E819" s="224" t="s">
        <v>1741</v>
      </c>
      <c r="F819" s="225" t="s">
        <v>1742</v>
      </c>
      <c r="G819" s="226" t="s">
        <v>955</v>
      </c>
      <c r="H819" s="227">
        <v>3</v>
      </c>
      <c r="I819" s="228"/>
      <c r="J819" s="227">
        <f>ROUND(I819*H819,0)</f>
        <v>0</v>
      </c>
      <c r="K819" s="225" t="s">
        <v>1</v>
      </c>
      <c r="L819" s="43"/>
      <c r="M819" s="229" t="s">
        <v>1</v>
      </c>
      <c r="N819" s="230" t="s">
        <v>40</v>
      </c>
      <c r="O819" s="86"/>
      <c r="P819" s="231">
        <f>O819*H819</f>
        <v>0</v>
      </c>
      <c r="Q819" s="231">
        <v>0</v>
      </c>
      <c r="R819" s="231">
        <f>Q819*H819</f>
        <v>0</v>
      </c>
      <c r="S819" s="231">
        <v>0</v>
      </c>
      <c r="T819" s="232">
        <f>S819*H819</f>
        <v>0</v>
      </c>
      <c r="AR819" s="233" t="s">
        <v>161</v>
      </c>
      <c r="AT819" s="233" t="s">
        <v>128</v>
      </c>
      <c r="AU819" s="233" t="s">
        <v>134</v>
      </c>
      <c r="AY819" s="17" t="s">
        <v>125</v>
      </c>
      <c r="BE819" s="234">
        <f>IF(N819="základní",J819,0)</f>
        <v>0</v>
      </c>
      <c r="BF819" s="234">
        <f>IF(N819="snížená",J819,0)</f>
        <v>0</v>
      </c>
      <c r="BG819" s="234">
        <f>IF(N819="zákl. přenesená",J819,0)</f>
        <v>0</v>
      </c>
      <c r="BH819" s="234">
        <f>IF(N819="sníž. přenesená",J819,0)</f>
        <v>0</v>
      </c>
      <c r="BI819" s="234">
        <f>IF(N819="nulová",J819,0)</f>
        <v>0</v>
      </c>
      <c r="BJ819" s="17" t="s">
        <v>134</v>
      </c>
      <c r="BK819" s="234">
        <f>ROUND(I819*H819,0)</f>
        <v>0</v>
      </c>
      <c r="BL819" s="17" t="s">
        <v>161</v>
      </c>
      <c r="BM819" s="233" t="s">
        <v>1743</v>
      </c>
    </row>
    <row r="820" s="1" customFormat="1" ht="24" customHeight="1">
      <c r="B820" s="38"/>
      <c r="C820" s="223" t="s">
        <v>1744</v>
      </c>
      <c r="D820" s="223" t="s">
        <v>128</v>
      </c>
      <c r="E820" s="224" t="s">
        <v>1745</v>
      </c>
      <c r="F820" s="225" t="s">
        <v>1746</v>
      </c>
      <c r="G820" s="226" t="s">
        <v>955</v>
      </c>
      <c r="H820" s="227">
        <v>1</v>
      </c>
      <c r="I820" s="228"/>
      <c r="J820" s="227">
        <f>ROUND(I820*H820,0)</f>
        <v>0</v>
      </c>
      <c r="K820" s="225" t="s">
        <v>1</v>
      </c>
      <c r="L820" s="43"/>
      <c r="M820" s="229" t="s">
        <v>1</v>
      </c>
      <c r="N820" s="230" t="s">
        <v>40</v>
      </c>
      <c r="O820" s="86"/>
      <c r="P820" s="231">
        <f>O820*H820</f>
        <v>0</v>
      </c>
      <c r="Q820" s="231">
        <v>0</v>
      </c>
      <c r="R820" s="231">
        <f>Q820*H820</f>
        <v>0</v>
      </c>
      <c r="S820" s="231">
        <v>0</v>
      </c>
      <c r="T820" s="232">
        <f>S820*H820</f>
        <v>0</v>
      </c>
      <c r="AR820" s="233" t="s">
        <v>161</v>
      </c>
      <c r="AT820" s="233" t="s">
        <v>128</v>
      </c>
      <c r="AU820" s="233" t="s">
        <v>134</v>
      </c>
      <c r="AY820" s="17" t="s">
        <v>125</v>
      </c>
      <c r="BE820" s="234">
        <f>IF(N820="základní",J820,0)</f>
        <v>0</v>
      </c>
      <c r="BF820" s="234">
        <f>IF(N820="snížená",J820,0)</f>
        <v>0</v>
      </c>
      <c r="BG820" s="234">
        <f>IF(N820="zákl. přenesená",J820,0)</f>
        <v>0</v>
      </c>
      <c r="BH820" s="234">
        <f>IF(N820="sníž. přenesená",J820,0)</f>
        <v>0</v>
      </c>
      <c r="BI820" s="234">
        <f>IF(N820="nulová",J820,0)</f>
        <v>0</v>
      </c>
      <c r="BJ820" s="17" t="s">
        <v>134</v>
      </c>
      <c r="BK820" s="234">
        <f>ROUND(I820*H820,0)</f>
        <v>0</v>
      </c>
      <c r="BL820" s="17" t="s">
        <v>161</v>
      </c>
      <c r="BM820" s="233" t="s">
        <v>1747</v>
      </c>
    </row>
    <row r="821" s="1" customFormat="1" ht="24" customHeight="1">
      <c r="B821" s="38"/>
      <c r="C821" s="223" t="s">
        <v>1748</v>
      </c>
      <c r="D821" s="223" t="s">
        <v>128</v>
      </c>
      <c r="E821" s="224" t="s">
        <v>1749</v>
      </c>
      <c r="F821" s="225" t="s">
        <v>1750</v>
      </c>
      <c r="G821" s="226" t="s">
        <v>955</v>
      </c>
      <c r="H821" s="227">
        <v>1</v>
      </c>
      <c r="I821" s="228"/>
      <c r="J821" s="227">
        <f>ROUND(I821*H821,0)</f>
        <v>0</v>
      </c>
      <c r="K821" s="225" t="s">
        <v>1</v>
      </c>
      <c r="L821" s="43"/>
      <c r="M821" s="229" t="s">
        <v>1</v>
      </c>
      <c r="N821" s="230" t="s">
        <v>40</v>
      </c>
      <c r="O821" s="86"/>
      <c r="P821" s="231">
        <f>O821*H821</f>
        <v>0</v>
      </c>
      <c r="Q821" s="231">
        <v>0</v>
      </c>
      <c r="R821" s="231">
        <f>Q821*H821</f>
        <v>0</v>
      </c>
      <c r="S821" s="231">
        <v>0</v>
      </c>
      <c r="T821" s="232">
        <f>S821*H821</f>
        <v>0</v>
      </c>
      <c r="AR821" s="233" t="s">
        <v>161</v>
      </c>
      <c r="AT821" s="233" t="s">
        <v>128</v>
      </c>
      <c r="AU821" s="233" t="s">
        <v>134</v>
      </c>
      <c r="AY821" s="17" t="s">
        <v>125</v>
      </c>
      <c r="BE821" s="234">
        <f>IF(N821="základní",J821,0)</f>
        <v>0</v>
      </c>
      <c r="BF821" s="234">
        <f>IF(N821="snížená",J821,0)</f>
        <v>0</v>
      </c>
      <c r="BG821" s="234">
        <f>IF(N821="zákl. přenesená",J821,0)</f>
        <v>0</v>
      </c>
      <c r="BH821" s="234">
        <f>IF(N821="sníž. přenesená",J821,0)</f>
        <v>0</v>
      </c>
      <c r="BI821" s="234">
        <f>IF(N821="nulová",J821,0)</f>
        <v>0</v>
      </c>
      <c r="BJ821" s="17" t="s">
        <v>134</v>
      </c>
      <c r="BK821" s="234">
        <f>ROUND(I821*H821,0)</f>
        <v>0</v>
      </c>
      <c r="BL821" s="17" t="s">
        <v>161</v>
      </c>
      <c r="BM821" s="233" t="s">
        <v>1751</v>
      </c>
    </row>
    <row r="822" s="1" customFormat="1" ht="24" customHeight="1">
      <c r="B822" s="38"/>
      <c r="C822" s="223" t="s">
        <v>1752</v>
      </c>
      <c r="D822" s="223" t="s">
        <v>128</v>
      </c>
      <c r="E822" s="224" t="s">
        <v>1753</v>
      </c>
      <c r="F822" s="225" t="s">
        <v>1754</v>
      </c>
      <c r="G822" s="226" t="s">
        <v>955</v>
      </c>
      <c r="H822" s="227">
        <v>1</v>
      </c>
      <c r="I822" s="228"/>
      <c r="J822" s="227">
        <f>ROUND(I822*H822,0)</f>
        <v>0</v>
      </c>
      <c r="K822" s="225" t="s">
        <v>1</v>
      </c>
      <c r="L822" s="43"/>
      <c r="M822" s="229" t="s">
        <v>1</v>
      </c>
      <c r="N822" s="230" t="s">
        <v>40</v>
      </c>
      <c r="O822" s="86"/>
      <c r="P822" s="231">
        <f>O822*H822</f>
        <v>0</v>
      </c>
      <c r="Q822" s="231">
        <v>0</v>
      </c>
      <c r="R822" s="231">
        <f>Q822*H822</f>
        <v>0</v>
      </c>
      <c r="S822" s="231">
        <v>0</v>
      </c>
      <c r="T822" s="232">
        <f>S822*H822</f>
        <v>0</v>
      </c>
      <c r="AR822" s="233" t="s">
        <v>161</v>
      </c>
      <c r="AT822" s="233" t="s">
        <v>128</v>
      </c>
      <c r="AU822" s="233" t="s">
        <v>134</v>
      </c>
      <c r="AY822" s="17" t="s">
        <v>125</v>
      </c>
      <c r="BE822" s="234">
        <f>IF(N822="základní",J822,0)</f>
        <v>0</v>
      </c>
      <c r="BF822" s="234">
        <f>IF(N822="snížená",J822,0)</f>
        <v>0</v>
      </c>
      <c r="BG822" s="234">
        <f>IF(N822="zákl. přenesená",J822,0)</f>
        <v>0</v>
      </c>
      <c r="BH822" s="234">
        <f>IF(N822="sníž. přenesená",J822,0)</f>
        <v>0</v>
      </c>
      <c r="BI822" s="234">
        <f>IF(N822="nulová",J822,0)</f>
        <v>0</v>
      </c>
      <c r="BJ822" s="17" t="s">
        <v>134</v>
      </c>
      <c r="BK822" s="234">
        <f>ROUND(I822*H822,0)</f>
        <v>0</v>
      </c>
      <c r="BL822" s="17" t="s">
        <v>161</v>
      </c>
      <c r="BM822" s="233" t="s">
        <v>1755</v>
      </c>
    </row>
    <row r="823" s="1" customFormat="1" ht="24" customHeight="1">
      <c r="B823" s="38"/>
      <c r="C823" s="223" t="s">
        <v>1756</v>
      </c>
      <c r="D823" s="223" t="s">
        <v>128</v>
      </c>
      <c r="E823" s="224" t="s">
        <v>1757</v>
      </c>
      <c r="F823" s="225" t="s">
        <v>1758</v>
      </c>
      <c r="G823" s="226" t="s">
        <v>955</v>
      </c>
      <c r="H823" s="227">
        <v>1</v>
      </c>
      <c r="I823" s="228"/>
      <c r="J823" s="227">
        <f>ROUND(I823*H823,0)</f>
        <v>0</v>
      </c>
      <c r="K823" s="225" t="s">
        <v>1</v>
      </c>
      <c r="L823" s="43"/>
      <c r="M823" s="229" t="s">
        <v>1</v>
      </c>
      <c r="N823" s="230" t="s">
        <v>40</v>
      </c>
      <c r="O823" s="86"/>
      <c r="P823" s="231">
        <f>O823*H823</f>
        <v>0</v>
      </c>
      <c r="Q823" s="231">
        <v>0</v>
      </c>
      <c r="R823" s="231">
        <f>Q823*H823</f>
        <v>0</v>
      </c>
      <c r="S823" s="231">
        <v>0</v>
      </c>
      <c r="T823" s="232">
        <f>S823*H823</f>
        <v>0</v>
      </c>
      <c r="AR823" s="233" t="s">
        <v>161</v>
      </c>
      <c r="AT823" s="233" t="s">
        <v>128</v>
      </c>
      <c r="AU823" s="233" t="s">
        <v>134</v>
      </c>
      <c r="AY823" s="17" t="s">
        <v>125</v>
      </c>
      <c r="BE823" s="234">
        <f>IF(N823="základní",J823,0)</f>
        <v>0</v>
      </c>
      <c r="BF823" s="234">
        <f>IF(N823="snížená",J823,0)</f>
        <v>0</v>
      </c>
      <c r="BG823" s="234">
        <f>IF(N823="zákl. přenesená",J823,0)</f>
        <v>0</v>
      </c>
      <c r="BH823" s="234">
        <f>IF(N823="sníž. přenesená",J823,0)</f>
        <v>0</v>
      </c>
      <c r="BI823" s="234">
        <f>IF(N823="nulová",J823,0)</f>
        <v>0</v>
      </c>
      <c r="BJ823" s="17" t="s">
        <v>134</v>
      </c>
      <c r="BK823" s="234">
        <f>ROUND(I823*H823,0)</f>
        <v>0</v>
      </c>
      <c r="BL823" s="17" t="s">
        <v>161</v>
      </c>
      <c r="BM823" s="233" t="s">
        <v>1759</v>
      </c>
    </row>
    <row r="824" s="1" customFormat="1" ht="24" customHeight="1">
      <c r="B824" s="38"/>
      <c r="C824" s="223" t="s">
        <v>1760</v>
      </c>
      <c r="D824" s="223" t="s">
        <v>128</v>
      </c>
      <c r="E824" s="224" t="s">
        <v>1761</v>
      </c>
      <c r="F824" s="225" t="s">
        <v>1762</v>
      </c>
      <c r="G824" s="226" t="s">
        <v>955</v>
      </c>
      <c r="H824" s="227">
        <v>3</v>
      </c>
      <c r="I824" s="228"/>
      <c r="J824" s="227">
        <f>ROUND(I824*H824,0)</f>
        <v>0</v>
      </c>
      <c r="K824" s="225" t="s">
        <v>1</v>
      </c>
      <c r="L824" s="43"/>
      <c r="M824" s="229" t="s">
        <v>1</v>
      </c>
      <c r="N824" s="230" t="s">
        <v>40</v>
      </c>
      <c r="O824" s="86"/>
      <c r="P824" s="231">
        <f>O824*H824</f>
        <v>0</v>
      </c>
      <c r="Q824" s="231">
        <v>0</v>
      </c>
      <c r="R824" s="231">
        <f>Q824*H824</f>
        <v>0</v>
      </c>
      <c r="S824" s="231">
        <v>0</v>
      </c>
      <c r="T824" s="232">
        <f>S824*H824</f>
        <v>0</v>
      </c>
      <c r="AR824" s="233" t="s">
        <v>161</v>
      </c>
      <c r="AT824" s="233" t="s">
        <v>128</v>
      </c>
      <c r="AU824" s="233" t="s">
        <v>134</v>
      </c>
      <c r="AY824" s="17" t="s">
        <v>125</v>
      </c>
      <c r="BE824" s="234">
        <f>IF(N824="základní",J824,0)</f>
        <v>0</v>
      </c>
      <c r="BF824" s="234">
        <f>IF(N824="snížená",J824,0)</f>
        <v>0</v>
      </c>
      <c r="BG824" s="234">
        <f>IF(N824="zákl. přenesená",J824,0)</f>
        <v>0</v>
      </c>
      <c r="BH824" s="234">
        <f>IF(N824="sníž. přenesená",J824,0)</f>
        <v>0</v>
      </c>
      <c r="BI824" s="234">
        <f>IF(N824="nulová",J824,0)</f>
        <v>0</v>
      </c>
      <c r="BJ824" s="17" t="s">
        <v>134</v>
      </c>
      <c r="BK824" s="234">
        <f>ROUND(I824*H824,0)</f>
        <v>0</v>
      </c>
      <c r="BL824" s="17" t="s">
        <v>161</v>
      </c>
      <c r="BM824" s="233" t="s">
        <v>1763</v>
      </c>
    </row>
    <row r="825" s="1" customFormat="1" ht="24" customHeight="1">
      <c r="B825" s="38"/>
      <c r="C825" s="223" t="s">
        <v>1764</v>
      </c>
      <c r="D825" s="223" t="s">
        <v>128</v>
      </c>
      <c r="E825" s="224" t="s">
        <v>1765</v>
      </c>
      <c r="F825" s="225" t="s">
        <v>1766</v>
      </c>
      <c r="G825" s="226" t="s">
        <v>955</v>
      </c>
      <c r="H825" s="227">
        <v>2</v>
      </c>
      <c r="I825" s="228"/>
      <c r="J825" s="227">
        <f>ROUND(I825*H825,0)</f>
        <v>0</v>
      </c>
      <c r="K825" s="225" t="s">
        <v>1</v>
      </c>
      <c r="L825" s="43"/>
      <c r="M825" s="229" t="s">
        <v>1</v>
      </c>
      <c r="N825" s="230" t="s">
        <v>40</v>
      </c>
      <c r="O825" s="86"/>
      <c r="P825" s="231">
        <f>O825*H825</f>
        <v>0</v>
      </c>
      <c r="Q825" s="231">
        <v>0</v>
      </c>
      <c r="R825" s="231">
        <f>Q825*H825</f>
        <v>0</v>
      </c>
      <c r="S825" s="231">
        <v>0</v>
      </c>
      <c r="T825" s="232">
        <f>S825*H825</f>
        <v>0</v>
      </c>
      <c r="AR825" s="233" t="s">
        <v>161</v>
      </c>
      <c r="AT825" s="233" t="s">
        <v>128</v>
      </c>
      <c r="AU825" s="233" t="s">
        <v>134</v>
      </c>
      <c r="AY825" s="17" t="s">
        <v>125</v>
      </c>
      <c r="BE825" s="234">
        <f>IF(N825="základní",J825,0)</f>
        <v>0</v>
      </c>
      <c r="BF825" s="234">
        <f>IF(N825="snížená",J825,0)</f>
        <v>0</v>
      </c>
      <c r="BG825" s="234">
        <f>IF(N825="zákl. přenesená",J825,0)</f>
        <v>0</v>
      </c>
      <c r="BH825" s="234">
        <f>IF(N825="sníž. přenesená",J825,0)</f>
        <v>0</v>
      </c>
      <c r="BI825" s="234">
        <f>IF(N825="nulová",J825,0)</f>
        <v>0</v>
      </c>
      <c r="BJ825" s="17" t="s">
        <v>134</v>
      </c>
      <c r="BK825" s="234">
        <f>ROUND(I825*H825,0)</f>
        <v>0</v>
      </c>
      <c r="BL825" s="17" t="s">
        <v>161</v>
      </c>
      <c r="BM825" s="233" t="s">
        <v>1767</v>
      </c>
    </row>
    <row r="826" s="1" customFormat="1" ht="24" customHeight="1">
      <c r="B826" s="38"/>
      <c r="C826" s="223" t="s">
        <v>1768</v>
      </c>
      <c r="D826" s="223" t="s">
        <v>128</v>
      </c>
      <c r="E826" s="224" t="s">
        <v>1769</v>
      </c>
      <c r="F826" s="225" t="s">
        <v>1770</v>
      </c>
      <c r="G826" s="226" t="s">
        <v>955</v>
      </c>
      <c r="H826" s="227">
        <v>2</v>
      </c>
      <c r="I826" s="228"/>
      <c r="J826" s="227">
        <f>ROUND(I826*H826,0)</f>
        <v>0</v>
      </c>
      <c r="K826" s="225" t="s">
        <v>1</v>
      </c>
      <c r="L826" s="43"/>
      <c r="M826" s="229" t="s">
        <v>1</v>
      </c>
      <c r="N826" s="230" t="s">
        <v>40</v>
      </c>
      <c r="O826" s="86"/>
      <c r="P826" s="231">
        <f>O826*H826</f>
        <v>0</v>
      </c>
      <c r="Q826" s="231">
        <v>0</v>
      </c>
      <c r="R826" s="231">
        <f>Q826*H826</f>
        <v>0</v>
      </c>
      <c r="S826" s="231">
        <v>0</v>
      </c>
      <c r="T826" s="232">
        <f>S826*H826</f>
        <v>0</v>
      </c>
      <c r="AR826" s="233" t="s">
        <v>161</v>
      </c>
      <c r="AT826" s="233" t="s">
        <v>128</v>
      </c>
      <c r="AU826" s="233" t="s">
        <v>134</v>
      </c>
      <c r="AY826" s="17" t="s">
        <v>125</v>
      </c>
      <c r="BE826" s="234">
        <f>IF(N826="základní",J826,0)</f>
        <v>0</v>
      </c>
      <c r="BF826" s="234">
        <f>IF(N826="snížená",J826,0)</f>
        <v>0</v>
      </c>
      <c r="BG826" s="234">
        <f>IF(N826="zákl. přenesená",J826,0)</f>
        <v>0</v>
      </c>
      <c r="BH826" s="234">
        <f>IF(N826="sníž. přenesená",J826,0)</f>
        <v>0</v>
      </c>
      <c r="BI826" s="234">
        <f>IF(N826="nulová",J826,0)</f>
        <v>0</v>
      </c>
      <c r="BJ826" s="17" t="s">
        <v>134</v>
      </c>
      <c r="BK826" s="234">
        <f>ROUND(I826*H826,0)</f>
        <v>0</v>
      </c>
      <c r="BL826" s="17" t="s">
        <v>161</v>
      </c>
      <c r="BM826" s="233" t="s">
        <v>1771</v>
      </c>
    </row>
    <row r="827" s="1" customFormat="1" ht="24" customHeight="1">
      <c r="B827" s="38"/>
      <c r="C827" s="223" t="s">
        <v>1772</v>
      </c>
      <c r="D827" s="223" t="s">
        <v>128</v>
      </c>
      <c r="E827" s="224" t="s">
        <v>1773</v>
      </c>
      <c r="F827" s="225" t="s">
        <v>1774</v>
      </c>
      <c r="G827" s="226" t="s">
        <v>955</v>
      </c>
      <c r="H827" s="227">
        <v>1</v>
      </c>
      <c r="I827" s="228"/>
      <c r="J827" s="227">
        <f>ROUND(I827*H827,0)</f>
        <v>0</v>
      </c>
      <c r="K827" s="225" t="s">
        <v>1</v>
      </c>
      <c r="L827" s="43"/>
      <c r="M827" s="229" t="s">
        <v>1</v>
      </c>
      <c r="N827" s="230" t="s">
        <v>40</v>
      </c>
      <c r="O827" s="86"/>
      <c r="P827" s="231">
        <f>O827*H827</f>
        <v>0</v>
      </c>
      <c r="Q827" s="231">
        <v>0</v>
      </c>
      <c r="R827" s="231">
        <f>Q827*H827</f>
        <v>0</v>
      </c>
      <c r="S827" s="231">
        <v>0</v>
      </c>
      <c r="T827" s="232">
        <f>S827*H827</f>
        <v>0</v>
      </c>
      <c r="AR827" s="233" t="s">
        <v>161</v>
      </c>
      <c r="AT827" s="233" t="s">
        <v>128</v>
      </c>
      <c r="AU827" s="233" t="s">
        <v>134</v>
      </c>
      <c r="AY827" s="17" t="s">
        <v>125</v>
      </c>
      <c r="BE827" s="234">
        <f>IF(N827="základní",J827,0)</f>
        <v>0</v>
      </c>
      <c r="BF827" s="234">
        <f>IF(N827="snížená",J827,0)</f>
        <v>0</v>
      </c>
      <c r="BG827" s="234">
        <f>IF(N827="zákl. přenesená",J827,0)</f>
        <v>0</v>
      </c>
      <c r="BH827" s="234">
        <f>IF(N827="sníž. přenesená",J827,0)</f>
        <v>0</v>
      </c>
      <c r="BI827" s="234">
        <f>IF(N827="nulová",J827,0)</f>
        <v>0</v>
      </c>
      <c r="BJ827" s="17" t="s">
        <v>134</v>
      </c>
      <c r="BK827" s="234">
        <f>ROUND(I827*H827,0)</f>
        <v>0</v>
      </c>
      <c r="BL827" s="17" t="s">
        <v>161</v>
      </c>
      <c r="BM827" s="233" t="s">
        <v>1775</v>
      </c>
    </row>
    <row r="828" s="1" customFormat="1" ht="16.5" customHeight="1">
      <c r="B828" s="38"/>
      <c r="C828" s="223" t="s">
        <v>1776</v>
      </c>
      <c r="D828" s="223" t="s">
        <v>128</v>
      </c>
      <c r="E828" s="224" t="s">
        <v>1777</v>
      </c>
      <c r="F828" s="225" t="s">
        <v>1778</v>
      </c>
      <c r="G828" s="226" t="s">
        <v>955</v>
      </c>
      <c r="H828" s="227">
        <v>1</v>
      </c>
      <c r="I828" s="228"/>
      <c r="J828" s="227">
        <f>ROUND(I828*H828,0)</f>
        <v>0</v>
      </c>
      <c r="K828" s="225" t="s">
        <v>1</v>
      </c>
      <c r="L828" s="43"/>
      <c r="M828" s="229" t="s">
        <v>1</v>
      </c>
      <c r="N828" s="230" t="s">
        <v>40</v>
      </c>
      <c r="O828" s="86"/>
      <c r="P828" s="231">
        <f>O828*H828</f>
        <v>0</v>
      </c>
      <c r="Q828" s="231">
        <v>0</v>
      </c>
      <c r="R828" s="231">
        <f>Q828*H828</f>
        <v>0</v>
      </c>
      <c r="S828" s="231">
        <v>0</v>
      </c>
      <c r="T828" s="232">
        <f>S828*H828</f>
        <v>0</v>
      </c>
      <c r="AR828" s="233" t="s">
        <v>161</v>
      </c>
      <c r="AT828" s="233" t="s">
        <v>128</v>
      </c>
      <c r="AU828" s="233" t="s">
        <v>134</v>
      </c>
      <c r="AY828" s="17" t="s">
        <v>125</v>
      </c>
      <c r="BE828" s="234">
        <f>IF(N828="základní",J828,0)</f>
        <v>0</v>
      </c>
      <c r="BF828" s="234">
        <f>IF(N828="snížená",J828,0)</f>
        <v>0</v>
      </c>
      <c r="BG828" s="234">
        <f>IF(N828="zákl. přenesená",J828,0)</f>
        <v>0</v>
      </c>
      <c r="BH828" s="234">
        <f>IF(N828="sníž. přenesená",J828,0)</f>
        <v>0</v>
      </c>
      <c r="BI828" s="234">
        <f>IF(N828="nulová",J828,0)</f>
        <v>0</v>
      </c>
      <c r="BJ828" s="17" t="s">
        <v>134</v>
      </c>
      <c r="BK828" s="234">
        <f>ROUND(I828*H828,0)</f>
        <v>0</v>
      </c>
      <c r="BL828" s="17" t="s">
        <v>161</v>
      </c>
      <c r="BM828" s="233" t="s">
        <v>1779</v>
      </c>
    </row>
    <row r="829" s="1" customFormat="1" ht="16.5" customHeight="1">
      <c r="B829" s="38"/>
      <c r="C829" s="223" t="s">
        <v>1780</v>
      </c>
      <c r="D829" s="223" t="s">
        <v>128</v>
      </c>
      <c r="E829" s="224" t="s">
        <v>1781</v>
      </c>
      <c r="F829" s="225" t="s">
        <v>1782</v>
      </c>
      <c r="G829" s="226" t="s">
        <v>955</v>
      </c>
      <c r="H829" s="227">
        <v>1</v>
      </c>
      <c r="I829" s="228"/>
      <c r="J829" s="227">
        <f>ROUND(I829*H829,0)</f>
        <v>0</v>
      </c>
      <c r="K829" s="225" t="s">
        <v>1</v>
      </c>
      <c r="L829" s="43"/>
      <c r="M829" s="229" t="s">
        <v>1</v>
      </c>
      <c r="N829" s="230" t="s">
        <v>40</v>
      </c>
      <c r="O829" s="86"/>
      <c r="P829" s="231">
        <f>O829*H829</f>
        <v>0</v>
      </c>
      <c r="Q829" s="231">
        <v>0</v>
      </c>
      <c r="R829" s="231">
        <f>Q829*H829</f>
        <v>0</v>
      </c>
      <c r="S829" s="231">
        <v>0</v>
      </c>
      <c r="T829" s="232">
        <f>S829*H829</f>
        <v>0</v>
      </c>
      <c r="AR829" s="233" t="s">
        <v>161</v>
      </c>
      <c r="AT829" s="233" t="s">
        <v>128</v>
      </c>
      <c r="AU829" s="233" t="s">
        <v>134</v>
      </c>
      <c r="AY829" s="17" t="s">
        <v>125</v>
      </c>
      <c r="BE829" s="234">
        <f>IF(N829="základní",J829,0)</f>
        <v>0</v>
      </c>
      <c r="BF829" s="234">
        <f>IF(N829="snížená",J829,0)</f>
        <v>0</v>
      </c>
      <c r="BG829" s="234">
        <f>IF(N829="zákl. přenesená",J829,0)</f>
        <v>0</v>
      </c>
      <c r="BH829" s="234">
        <f>IF(N829="sníž. přenesená",J829,0)</f>
        <v>0</v>
      </c>
      <c r="BI829" s="234">
        <f>IF(N829="nulová",J829,0)</f>
        <v>0</v>
      </c>
      <c r="BJ829" s="17" t="s">
        <v>134</v>
      </c>
      <c r="BK829" s="234">
        <f>ROUND(I829*H829,0)</f>
        <v>0</v>
      </c>
      <c r="BL829" s="17" t="s">
        <v>161</v>
      </c>
      <c r="BM829" s="233" t="s">
        <v>1783</v>
      </c>
    </row>
    <row r="830" s="1" customFormat="1" ht="16.5" customHeight="1">
      <c r="B830" s="38"/>
      <c r="C830" s="223" t="s">
        <v>1784</v>
      </c>
      <c r="D830" s="223" t="s">
        <v>128</v>
      </c>
      <c r="E830" s="224" t="s">
        <v>1785</v>
      </c>
      <c r="F830" s="225" t="s">
        <v>1786</v>
      </c>
      <c r="G830" s="226" t="s">
        <v>955</v>
      </c>
      <c r="H830" s="227">
        <v>1</v>
      </c>
      <c r="I830" s="228"/>
      <c r="J830" s="227">
        <f>ROUND(I830*H830,0)</f>
        <v>0</v>
      </c>
      <c r="K830" s="225" t="s">
        <v>1</v>
      </c>
      <c r="L830" s="43"/>
      <c r="M830" s="229" t="s">
        <v>1</v>
      </c>
      <c r="N830" s="230" t="s">
        <v>40</v>
      </c>
      <c r="O830" s="86"/>
      <c r="P830" s="231">
        <f>O830*H830</f>
        <v>0</v>
      </c>
      <c r="Q830" s="231">
        <v>0</v>
      </c>
      <c r="R830" s="231">
        <f>Q830*H830</f>
        <v>0</v>
      </c>
      <c r="S830" s="231">
        <v>0</v>
      </c>
      <c r="T830" s="232">
        <f>S830*H830</f>
        <v>0</v>
      </c>
      <c r="AR830" s="233" t="s">
        <v>161</v>
      </c>
      <c r="AT830" s="233" t="s">
        <v>128</v>
      </c>
      <c r="AU830" s="233" t="s">
        <v>134</v>
      </c>
      <c r="AY830" s="17" t="s">
        <v>125</v>
      </c>
      <c r="BE830" s="234">
        <f>IF(N830="základní",J830,0)</f>
        <v>0</v>
      </c>
      <c r="BF830" s="234">
        <f>IF(N830="snížená",J830,0)</f>
        <v>0</v>
      </c>
      <c r="BG830" s="234">
        <f>IF(N830="zákl. přenesená",J830,0)</f>
        <v>0</v>
      </c>
      <c r="BH830" s="234">
        <f>IF(N830="sníž. přenesená",J830,0)</f>
        <v>0</v>
      </c>
      <c r="BI830" s="234">
        <f>IF(N830="nulová",J830,0)</f>
        <v>0</v>
      </c>
      <c r="BJ830" s="17" t="s">
        <v>134</v>
      </c>
      <c r="BK830" s="234">
        <f>ROUND(I830*H830,0)</f>
        <v>0</v>
      </c>
      <c r="BL830" s="17" t="s">
        <v>161</v>
      </c>
      <c r="BM830" s="233" t="s">
        <v>1787</v>
      </c>
    </row>
    <row r="831" s="1" customFormat="1" ht="16.5" customHeight="1">
      <c r="B831" s="38"/>
      <c r="C831" s="223" t="s">
        <v>1788</v>
      </c>
      <c r="D831" s="223" t="s">
        <v>128</v>
      </c>
      <c r="E831" s="224" t="s">
        <v>1789</v>
      </c>
      <c r="F831" s="225" t="s">
        <v>1790</v>
      </c>
      <c r="G831" s="226" t="s">
        <v>955</v>
      </c>
      <c r="H831" s="227">
        <v>1</v>
      </c>
      <c r="I831" s="228"/>
      <c r="J831" s="227">
        <f>ROUND(I831*H831,0)</f>
        <v>0</v>
      </c>
      <c r="K831" s="225" t="s">
        <v>1</v>
      </c>
      <c r="L831" s="43"/>
      <c r="M831" s="229" t="s">
        <v>1</v>
      </c>
      <c r="N831" s="230" t="s">
        <v>40</v>
      </c>
      <c r="O831" s="86"/>
      <c r="P831" s="231">
        <f>O831*H831</f>
        <v>0</v>
      </c>
      <c r="Q831" s="231">
        <v>0</v>
      </c>
      <c r="R831" s="231">
        <f>Q831*H831</f>
        <v>0</v>
      </c>
      <c r="S831" s="231">
        <v>0</v>
      </c>
      <c r="T831" s="232">
        <f>S831*H831</f>
        <v>0</v>
      </c>
      <c r="AR831" s="233" t="s">
        <v>161</v>
      </c>
      <c r="AT831" s="233" t="s">
        <v>128</v>
      </c>
      <c r="AU831" s="233" t="s">
        <v>134</v>
      </c>
      <c r="AY831" s="17" t="s">
        <v>125</v>
      </c>
      <c r="BE831" s="234">
        <f>IF(N831="základní",J831,0)</f>
        <v>0</v>
      </c>
      <c r="BF831" s="234">
        <f>IF(N831="snížená",J831,0)</f>
        <v>0</v>
      </c>
      <c r="BG831" s="234">
        <f>IF(N831="zákl. přenesená",J831,0)</f>
        <v>0</v>
      </c>
      <c r="BH831" s="234">
        <f>IF(N831="sníž. přenesená",J831,0)</f>
        <v>0</v>
      </c>
      <c r="BI831" s="234">
        <f>IF(N831="nulová",J831,0)</f>
        <v>0</v>
      </c>
      <c r="BJ831" s="17" t="s">
        <v>134</v>
      </c>
      <c r="BK831" s="234">
        <f>ROUND(I831*H831,0)</f>
        <v>0</v>
      </c>
      <c r="BL831" s="17" t="s">
        <v>161</v>
      </c>
      <c r="BM831" s="233" t="s">
        <v>1791</v>
      </c>
    </row>
    <row r="832" s="1" customFormat="1" ht="16.5" customHeight="1">
      <c r="B832" s="38"/>
      <c r="C832" s="223" t="s">
        <v>1792</v>
      </c>
      <c r="D832" s="223" t="s">
        <v>128</v>
      </c>
      <c r="E832" s="224" t="s">
        <v>1793</v>
      </c>
      <c r="F832" s="225" t="s">
        <v>1794</v>
      </c>
      <c r="G832" s="226" t="s">
        <v>955</v>
      </c>
      <c r="H832" s="227">
        <v>1</v>
      </c>
      <c r="I832" s="228"/>
      <c r="J832" s="227">
        <f>ROUND(I832*H832,0)</f>
        <v>0</v>
      </c>
      <c r="K832" s="225" t="s">
        <v>1</v>
      </c>
      <c r="L832" s="43"/>
      <c r="M832" s="229" t="s">
        <v>1</v>
      </c>
      <c r="N832" s="230" t="s">
        <v>40</v>
      </c>
      <c r="O832" s="86"/>
      <c r="P832" s="231">
        <f>O832*H832</f>
        <v>0</v>
      </c>
      <c r="Q832" s="231">
        <v>0</v>
      </c>
      <c r="R832" s="231">
        <f>Q832*H832</f>
        <v>0</v>
      </c>
      <c r="S832" s="231">
        <v>0</v>
      </c>
      <c r="T832" s="232">
        <f>S832*H832</f>
        <v>0</v>
      </c>
      <c r="AR832" s="233" t="s">
        <v>161</v>
      </c>
      <c r="AT832" s="233" t="s">
        <v>128</v>
      </c>
      <c r="AU832" s="233" t="s">
        <v>134</v>
      </c>
      <c r="AY832" s="17" t="s">
        <v>125</v>
      </c>
      <c r="BE832" s="234">
        <f>IF(N832="základní",J832,0)</f>
        <v>0</v>
      </c>
      <c r="BF832" s="234">
        <f>IF(N832="snížená",J832,0)</f>
        <v>0</v>
      </c>
      <c r="BG832" s="234">
        <f>IF(N832="zákl. přenesená",J832,0)</f>
        <v>0</v>
      </c>
      <c r="BH832" s="234">
        <f>IF(N832="sníž. přenesená",J832,0)</f>
        <v>0</v>
      </c>
      <c r="BI832" s="234">
        <f>IF(N832="nulová",J832,0)</f>
        <v>0</v>
      </c>
      <c r="BJ832" s="17" t="s">
        <v>134</v>
      </c>
      <c r="BK832" s="234">
        <f>ROUND(I832*H832,0)</f>
        <v>0</v>
      </c>
      <c r="BL832" s="17" t="s">
        <v>161</v>
      </c>
      <c r="BM832" s="233" t="s">
        <v>1795</v>
      </c>
    </row>
    <row r="833" s="1" customFormat="1" ht="36" customHeight="1">
      <c r="B833" s="38"/>
      <c r="C833" s="223" t="s">
        <v>1796</v>
      </c>
      <c r="D833" s="223" t="s">
        <v>128</v>
      </c>
      <c r="E833" s="224" t="s">
        <v>1797</v>
      </c>
      <c r="F833" s="225" t="s">
        <v>1798</v>
      </c>
      <c r="G833" s="226" t="s">
        <v>968</v>
      </c>
      <c r="H833" s="227">
        <v>1</v>
      </c>
      <c r="I833" s="228"/>
      <c r="J833" s="227">
        <f>ROUND(I833*H833,0)</f>
        <v>0</v>
      </c>
      <c r="K833" s="225" t="s">
        <v>1</v>
      </c>
      <c r="L833" s="43"/>
      <c r="M833" s="229" t="s">
        <v>1</v>
      </c>
      <c r="N833" s="230" t="s">
        <v>40</v>
      </c>
      <c r="O833" s="86"/>
      <c r="P833" s="231">
        <f>O833*H833</f>
        <v>0</v>
      </c>
      <c r="Q833" s="231">
        <v>0</v>
      </c>
      <c r="R833" s="231">
        <f>Q833*H833</f>
        <v>0</v>
      </c>
      <c r="S833" s="231">
        <v>0</v>
      </c>
      <c r="T833" s="232">
        <f>S833*H833</f>
        <v>0</v>
      </c>
      <c r="AR833" s="233" t="s">
        <v>161</v>
      </c>
      <c r="AT833" s="233" t="s">
        <v>128</v>
      </c>
      <c r="AU833" s="233" t="s">
        <v>134</v>
      </c>
      <c r="AY833" s="17" t="s">
        <v>125</v>
      </c>
      <c r="BE833" s="234">
        <f>IF(N833="základní",J833,0)</f>
        <v>0</v>
      </c>
      <c r="BF833" s="234">
        <f>IF(N833="snížená",J833,0)</f>
        <v>0</v>
      </c>
      <c r="BG833" s="234">
        <f>IF(N833="zákl. přenesená",J833,0)</f>
        <v>0</v>
      </c>
      <c r="BH833" s="234">
        <f>IF(N833="sníž. přenesená",J833,0)</f>
        <v>0</v>
      </c>
      <c r="BI833" s="234">
        <f>IF(N833="nulová",J833,0)</f>
        <v>0</v>
      </c>
      <c r="BJ833" s="17" t="s">
        <v>134</v>
      </c>
      <c r="BK833" s="234">
        <f>ROUND(I833*H833,0)</f>
        <v>0</v>
      </c>
      <c r="BL833" s="17" t="s">
        <v>161</v>
      </c>
      <c r="BM833" s="233" t="s">
        <v>1799</v>
      </c>
    </row>
    <row r="834" s="1" customFormat="1" ht="24" customHeight="1">
      <c r="B834" s="38"/>
      <c r="C834" s="223" t="s">
        <v>1800</v>
      </c>
      <c r="D834" s="223" t="s">
        <v>128</v>
      </c>
      <c r="E834" s="224" t="s">
        <v>1801</v>
      </c>
      <c r="F834" s="225" t="s">
        <v>1802</v>
      </c>
      <c r="G834" s="226" t="s">
        <v>968</v>
      </c>
      <c r="H834" s="227">
        <v>1</v>
      </c>
      <c r="I834" s="228"/>
      <c r="J834" s="227">
        <f>ROUND(I834*H834,0)</f>
        <v>0</v>
      </c>
      <c r="K834" s="225" t="s">
        <v>1</v>
      </c>
      <c r="L834" s="43"/>
      <c r="M834" s="229" t="s">
        <v>1</v>
      </c>
      <c r="N834" s="230" t="s">
        <v>40</v>
      </c>
      <c r="O834" s="86"/>
      <c r="P834" s="231">
        <f>O834*H834</f>
        <v>0</v>
      </c>
      <c r="Q834" s="231">
        <v>0</v>
      </c>
      <c r="R834" s="231">
        <f>Q834*H834</f>
        <v>0</v>
      </c>
      <c r="S834" s="231">
        <v>0</v>
      </c>
      <c r="T834" s="232">
        <f>S834*H834</f>
        <v>0</v>
      </c>
      <c r="AR834" s="233" t="s">
        <v>161</v>
      </c>
      <c r="AT834" s="233" t="s">
        <v>128</v>
      </c>
      <c r="AU834" s="233" t="s">
        <v>134</v>
      </c>
      <c r="AY834" s="17" t="s">
        <v>125</v>
      </c>
      <c r="BE834" s="234">
        <f>IF(N834="základní",J834,0)</f>
        <v>0</v>
      </c>
      <c r="BF834" s="234">
        <f>IF(N834="snížená",J834,0)</f>
        <v>0</v>
      </c>
      <c r="BG834" s="234">
        <f>IF(N834="zákl. přenesená",J834,0)</f>
        <v>0</v>
      </c>
      <c r="BH834" s="234">
        <f>IF(N834="sníž. přenesená",J834,0)</f>
        <v>0</v>
      </c>
      <c r="BI834" s="234">
        <f>IF(N834="nulová",J834,0)</f>
        <v>0</v>
      </c>
      <c r="BJ834" s="17" t="s">
        <v>134</v>
      </c>
      <c r="BK834" s="234">
        <f>ROUND(I834*H834,0)</f>
        <v>0</v>
      </c>
      <c r="BL834" s="17" t="s">
        <v>161</v>
      </c>
      <c r="BM834" s="233" t="s">
        <v>1803</v>
      </c>
    </row>
    <row r="835" s="1" customFormat="1" ht="24" customHeight="1">
      <c r="B835" s="38"/>
      <c r="C835" s="223" t="s">
        <v>1804</v>
      </c>
      <c r="D835" s="223" t="s">
        <v>128</v>
      </c>
      <c r="E835" s="224" t="s">
        <v>1805</v>
      </c>
      <c r="F835" s="225" t="s">
        <v>1806</v>
      </c>
      <c r="G835" s="226" t="s">
        <v>968</v>
      </c>
      <c r="H835" s="227">
        <v>1</v>
      </c>
      <c r="I835" s="228"/>
      <c r="J835" s="227">
        <f>ROUND(I835*H835,0)</f>
        <v>0</v>
      </c>
      <c r="K835" s="225" t="s">
        <v>1</v>
      </c>
      <c r="L835" s="43"/>
      <c r="M835" s="229" t="s">
        <v>1</v>
      </c>
      <c r="N835" s="230" t="s">
        <v>40</v>
      </c>
      <c r="O835" s="86"/>
      <c r="P835" s="231">
        <f>O835*H835</f>
        <v>0</v>
      </c>
      <c r="Q835" s="231">
        <v>0</v>
      </c>
      <c r="R835" s="231">
        <f>Q835*H835</f>
        <v>0</v>
      </c>
      <c r="S835" s="231">
        <v>0</v>
      </c>
      <c r="T835" s="232">
        <f>S835*H835</f>
        <v>0</v>
      </c>
      <c r="AR835" s="233" t="s">
        <v>161</v>
      </c>
      <c r="AT835" s="233" t="s">
        <v>128</v>
      </c>
      <c r="AU835" s="233" t="s">
        <v>134</v>
      </c>
      <c r="AY835" s="17" t="s">
        <v>125</v>
      </c>
      <c r="BE835" s="234">
        <f>IF(N835="základní",J835,0)</f>
        <v>0</v>
      </c>
      <c r="BF835" s="234">
        <f>IF(N835="snížená",J835,0)</f>
        <v>0</v>
      </c>
      <c r="BG835" s="234">
        <f>IF(N835="zákl. přenesená",J835,0)</f>
        <v>0</v>
      </c>
      <c r="BH835" s="234">
        <f>IF(N835="sníž. přenesená",J835,0)</f>
        <v>0</v>
      </c>
      <c r="BI835" s="234">
        <f>IF(N835="nulová",J835,0)</f>
        <v>0</v>
      </c>
      <c r="BJ835" s="17" t="s">
        <v>134</v>
      </c>
      <c r="BK835" s="234">
        <f>ROUND(I835*H835,0)</f>
        <v>0</v>
      </c>
      <c r="BL835" s="17" t="s">
        <v>161</v>
      </c>
      <c r="BM835" s="233" t="s">
        <v>1807</v>
      </c>
    </row>
    <row r="836" s="1" customFormat="1" ht="24" customHeight="1">
      <c r="B836" s="38"/>
      <c r="C836" s="223" t="s">
        <v>1808</v>
      </c>
      <c r="D836" s="223" t="s">
        <v>128</v>
      </c>
      <c r="E836" s="224" t="s">
        <v>1809</v>
      </c>
      <c r="F836" s="225" t="s">
        <v>1810</v>
      </c>
      <c r="G836" s="226" t="s">
        <v>968</v>
      </c>
      <c r="H836" s="227">
        <v>1</v>
      </c>
      <c r="I836" s="228"/>
      <c r="J836" s="227">
        <f>ROUND(I836*H836,0)</f>
        <v>0</v>
      </c>
      <c r="K836" s="225" t="s">
        <v>1</v>
      </c>
      <c r="L836" s="43"/>
      <c r="M836" s="229" t="s">
        <v>1</v>
      </c>
      <c r="N836" s="230" t="s">
        <v>40</v>
      </c>
      <c r="O836" s="86"/>
      <c r="P836" s="231">
        <f>O836*H836</f>
        <v>0</v>
      </c>
      <c r="Q836" s="231">
        <v>0</v>
      </c>
      <c r="R836" s="231">
        <f>Q836*H836</f>
        <v>0</v>
      </c>
      <c r="S836" s="231">
        <v>0</v>
      </c>
      <c r="T836" s="232">
        <f>S836*H836</f>
        <v>0</v>
      </c>
      <c r="AR836" s="233" t="s">
        <v>161</v>
      </c>
      <c r="AT836" s="233" t="s">
        <v>128</v>
      </c>
      <c r="AU836" s="233" t="s">
        <v>134</v>
      </c>
      <c r="AY836" s="17" t="s">
        <v>125</v>
      </c>
      <c r="BE836" s="234">
        <f>IF(N836="základní",J836,0)</f>
        <v>0</v>
      </c>
      <c r="BF836" s="234">
        <f>IF(N836="snížená",J836,0)</f>
        <v>0</v>
      </c>
      <c r="BG836" s="234">
        <f>IF(N836="zákl. přenesená",J836,0)</f>
        <v>0</v>
      </c>
      <c r="BH836" s="234">
        <f>IF(N836="sníž. přenesená",J836,0)</f>
        <v>0</v>
      </c>
      <c r="BI836" s="234">
        <f>IF(N836="nulová",J836,0)</f>
        <v>0</v>
      </c>
      <c r="BJ836" s="17" t="s">
        <v>134</v>
      </c>
      <c r="BK836" s="234">
        <f>ROUND(I836*H836,0)</f>
        <v>0</v>
      </c>
      <c r="BL836" s="17" t="s">
        <v>161</v>
      </c>
      <c r="BM836" s="233" t="s">
        <v>1811</v>
      </c>
    </row>
    <row r="837" s="1" customFormat="1" ht="24" customHeight="1">
      <c r="B837" s="38"/>
      <c r="C837" s="223" t="s">
        <v>1812</v>
      </c>
      <c r="D837" s="223" t="s">
        <v>128</v>
      </c>
      <c r="E837" s="224" t="s">
        <v>1813</v>
      </c>
      <c r="F837" s="225" t="s">
        <v>1814</v>
      </c>
      <c r="G837" s="226" t="s">
        <v>955</v>
      </c>
      <c r="H837" s="227">
        <v>1</v>
      </c>
      <c r="I837" s="228"/>
      <c r="J837" s="227">
        <f>ROUND(I837*H837,0)</f>
        <v>0</v>
      </c>
      <c r="K837" s="225" t="s">
        <v>1</v>
      </c>
      <c r="L837" s="43"/>
      <c r="M837" s="229" t="s">
        <v>1</v>
      </c>
      <c r="N837" s="230" t="s">
        <v>40</v>
      </c>
      <c r="O837" s="86"/>
      <c r="P837" s="231">
        <f>O837*H837</f>
        <v>0</v>
      </c>
      <c r="Q837" s="231">
        <v>0</v>
      </c>
      <c r="R837" s="231">
        <f>Q837*H837</f>
        <v>0</v>
      </c>
      <c r="S837" s="231">
        <v>0</v>
      </c>
      <c r="T837" s="232">
        <f>S837*H837</f>
        <v>0</v>
      </c>
      <c r="AR837" s="233" t="s">
        <v>161</v>
      </c>
      <c r="AT837" s="233" t="s">
        <v>128</v>
      </c>
      <c r="AU837" s="233" t="s">
        <v>134</v>
      </c>
      <c r="AY837" s="17" t="s">
        <v>125</v>
      </c>
      <c r="BE837" s="234">
        <f>IF(N837="základní",J837,0)</f>
        <v>0</v>
      </c>
      <c r="BF837" s="234">
        <f>IF(N837="snížená",J837,0)</f>
        <v>0</v>
      </c>
      <c r="BG837" s="234">
        <f>IF(N837="zákl. přenesená",J837,0)</f>
        <v>0</v>
      </c>
      <c r="BH837" s="234">
        <f>IF(N837="sníž. přenesená",J837,0)</f>
        <v>0</v>
      </c>
      <c r="BI837" s="234">
        <f>IF(N837="nulová",J837,0)</f>
        <v>0</v>
      </c>
      <c r="BJ837" s="17" t="s">
        <v>134</v>
      </c>
      <c r="BK837" s="234">
        <f>ROUND(I837*H837,0)</f>
        <v>0</v>
      </c>
      <c r="BL837" s="17" t="s">
        <v>161</v>
      </c>
      <c r="BM837" s="233" t="s">
        <v>1815</v>
      </c>
    </row>
    <row r="838" s="1" customFormat="1" ht="24" customHeight="1">
      <c r="B838" s="38"/>
      <c r="C838" s="223" t="s">
        <v>1816</v>
      </c>
      <c r="D838" s="223" t="s">
        <v>128</v>
      </c>
      <c r="E838" s="224" t="s">
        <v>1817</v>
      </c>
      <c r="F838" s="225" t="s">
        <v>1818</v>
      </c>
      <c r="G838" s="226" t="s">
        <v>955</v>
      </c>
      <c r="H838" s="227">
        <v>1</v>
      </c>
      <c r="I838" s="228"/>
      <c r="J838" s="227">
        <f>ROUND(I838*H838,0)</f>
        <v>0</v>
      </c>
      <c r="K838" s="225" t="s">
        <v>1</v>
      </c>
      <c r="L838" s="43"/>
      <c r="M838" s="229" t="s">
        <v>1</v>
      </c>
      <c r="N838" s="230" t="s">
        <v>40</v>
      </c>
      <c r="O838" s="86"/>
      <c r="P838" s="231">
        <f>O838*H838</f>
        <v>0</v>
      </c>
      <c r="Q838" s="231">
        <v>0</v>
      </c>
      <c r="R838" s="231">
        <f>Q838*H838</f>
        <v>0</v>
      </c>
      <c r="S838" s="231">
        <v>0</v>
      </c>
      <c r="T838" s="232">
        <f>S838*H838</f>
        <v>0</v>
      </c>
      <c r="AR838" s="233" t="s">
        <v>161</v>
      </c>
      <c r="AT838" s="233" t="s">
        <v>128</v>
      </c>
      <c r="AU838" s="233" t="s">
        <v>134</v>
      </c>
      <c r="AY838" s="17" t="s">
        <v>125</v>
      </c>
      <c r="BE838" s="234">
        <f>IF(N838="základní",J838,0)</f>
        <v>0</v>
      </c>
      <c r="BF838" s="234">
        <f>IF(N838="snížená",J838,0)</f>
        <v>0</v>
      </c>
      <c r="BG838" s="234">
        <f>IF(N838="zákl. přenesená",J838,0)</f>
        <v>0</v>
      </c>
      <c r="BH838" s="234">
        <f>IF(N838="sníž. přenesená",J838,0)</f>
        <v>0</v>
      </c>
      <c r="BI838" s="234">
        <f>IF(N838="nulová",J838,0)</f>
        <v>0</v>
      </c>
      <c r="BJ838" s="17" t="s">
        <v>134</v>
      </c>
      <c r="BK838" s="234">
        <f>ROUND(I838*H838,0)</f>
        <v>0</v>
      </c>
      <c r="BL838" s="17" t="s">
        <v>161</v>
      </c>
      <c r="BM838" s="233" t="s">
        <v>1819</v>
      </c>
    </row>
    <row r="839" s="1" customFormat="1" ht="24" customHeight="1">
      <c r="B839" s="38"/>
      <c r="C839" s="223" t="s">
        <v>1820</v>
      </c>
      <c r="D839" s="223" t="s">
        <v>128</v>
      </c>
      <c r="E839" s="224" t="s">
        <v>1821</v>
      </c>
      <c r="F839" s="225" t="s">
        <v>1822</v>
      </c>
      <c r="G839" s="226" t="s">
        <v>955</v>
      </c>
      <c r="H839" s="227">
        <v>2</v>
      </c>
      <c r="I839" s="228"/>
      <c r="J839" s="227">
        <f>ROUND(I839*H839,0)</f>
        <v>0</v>
      </c>
      <c r="K839" s="225" t="s">
        <v>1</v>
      </c>
      <c r="L839" s="43"/>
      <c r="M839" s="229" t="s">
        <v>1</v>
      </c>
      <c r="N839" s="230" t="s">
        <v>40</v>
      </c>
      <c r="O839" s="86"/>
      <c r="P839" s="231">
        <f>O839*H839</f>
        <v>0</v>
      </c>
      <c r="Q839" s="231">
        <v>0</v>
      </c>
      <c r="R839" s="231">
        <f>Q839*H839</f>
        <v>0</v>
      </c>
      <c r="S839" s="231">
        <v>0</v>
      </c>
      <c r="T839" s="232">
        <f>S839*H839</f>
        <v>0</v>
      </c>
      <c r="AR839" s="233" t="s">
        <v>161</v>
      </c>
      <c r="AT839" s="233" t="s">
        <v>128</v>
      </c>
      <c r="AU839" s="233" t="s">
        <v>134</v>
      </c>
      <c r="AY839" s="17" t="s">
        <v>125</v>
      </c>
      <c r="BE839" s="234">
        <f>IF(N839="základní",J839,0)</f>
        <v>0</v>
      </c>
      <c r="BF839" s="234">
        <f>IF(N839="snížená",J839,0)</f>
        <v>0</v>
      </c>
      <c r="BG839" s="234">
        <f>IF(N839="zákl. přenesená",J839,0)</f>
        <v>0</v>
      </c>
      <c r="BH839" s="234">
        <f>IF(N839="sníž. přenesená",J839,0)</f>
        <v>0</v>
      </c>
      <c r="BI839" s="234">
        <f>IF(N839="nulová",J839,0)</f>
        <v>0</v>
      </c>
      <c r="BJ839" s="17" t="s">
        <v>134</v>
      </c>
      <c r="BK839" s="234">
        <f>ROUND(I839*H839,0)</f>
        <v>0</v>
      </c>
      <c r="BL839" s="17" t="s">
        <v>161</v>
      </c>
      <c r="BM839" s="233" t="s">
        <v>1823</v>
      </c>
    </row>
    <row r="840" s="1" customFormat="1" ht="16.5" customHeight="1">
      <c r="B840" s="38"/>
      <c r="C840" s="223" t="s">
        <v>1824</v>
      </c>
      <c r="D840" s="223" t="s">
        <v>128</v>
      </c>
      <c r="E840" s="224" t="s">
        <v>1825</v>
      </c>
      <c r="F840" s="225" t="s">
        <v>1826</v>
      </c>
      <c r="G840" s="226" t="s">
        <v>968</v>
      </c>
      <c r="H840" s="227">
        <v>1</v>
      </c>
      <c r="I840" s="228"/>
      <c r="J840" s="227">
        <f>ROUND(I840*H840,0)</f>
        <v>0</v>
      </c>
      <c r="K840" s="225" t="s">
        <v>1</v>
      </c>
      <c r="L840" s="43"/>
      <c r="M840" s="229" t="s">
        <v>1</v>
      </c>
      <c r="N840" s="230" t="s">
        <v>40</v>
      </c>
      <c r="O840" s="86"/>
      <c r="P840" s="231">
        <f>O840*H840</f>
        <v>0</v>
      </c>
      <c r="Q840" s="231">
        <v>0</v>
      </c>
      <c r="R840" s="231">
        <f>Q840*H840</f>
        <v>0</v>
      </c>
      <c r="S840" s="231">
        <v>0</v>
      </c>
      <c r="T840" s="232">
        <f>S840*H840</f>
        <v>0</v>
      </c>
      <c r="AR840" s="233" t="s">
        <v>161</v>
      </c>
      <c r="AT840" s="233" t="s">
        <v>128</v>
      </c>
      <c r="AU840" s="233" t="s">
        <v>134</v>
      </c>
      <c r="AY840" s="17" t="s">
        <v>125</v>
      </c>
      <c r="BE840" s="234">
        <f>IF(N840="základní",J840,0)</f>
        <v>0</v>
      </c>
      <c r="BF840" s="234">
        <f>IF(N840="snížená",J840,0)</f>
        <v>0</v>
      </c>
      <c r="BG840" s="234">
        <f>IF(N840="zákl. přenesená",J840,0)</f>
        <v>0</v>
      </c>
      <c r="BH840" s="234">
        <f>IF(N840="sníž. přenesená",J840,0)</f>
        <v>0</v>
      </c>
      <c r="BI840" s="234">
        <f>IF(N840="nulová",J840,0)</f>
        <v>0</v>
      </c>
      <c r="BJ840" s="17" t="s">
        <v>134</v>
      </c>
      <c r="BK840" s="234">
        <f>ROUND(I840*H840,0)</f>
        <v>0</v>
      </c>
      <c r="BL840" s="17" t="s">
        <v>161</v>
      </c>
      <c r="BM840" s="233" t="s">
        <v>1827</v>
      </c>
    </row>
    <row r="841" s="1" customFormat="1" ht="24" customHeight="1">
      <c r="B841" s="38"/>
      <c r="C841" s="223" t="s">
        <v>1828</v>
      </c>
      <c r="D841" s="223" t="s">
        <v>128</v>
      </c>
      <c r="E841" s="224" t="s">
        <v>1829</v>
      </c>
      <c r="F841" s="225" t="s">
        <v>1830</v>
      </c>
      <c r="G841" s="226" t="s">
        <v>968</v>
      </c>
      <c r="H841" s="227">
        <v>1</v>
      </c>
      <c r="I841" s="228"/>
      <c r="J841" s="227">
        <f>ROUND(I841*H841,0)</f>
        <v>0</v>
      </c>
      <c r="K841" s="225" t="s">
        <v>1</v>
      </c>
      <c r="L841" s="43"/>
      <c r="M841" s="229" t="s">
        <v>1</v>
      </c>
      <c r="N841" s="230" t="s">
        <v>40</v>
      </c>
      <c r="O841" s="86"/>
      <c r="P841" s="231">
        <f>O841*H841</f>
        <v>0</v>
      </c>
      <c r="Q841" s="231">
        <v>0</v>
      </c>
      <c r="R841" s="231">
        <f>Q841*H841</f>
        <v>0</v>
      </c>
      <c r="S841" s="231">
        <v>0</v>
      </c>
      <c r="T841" s="232">
        <f>S841*H841</f>
        <v>0</v>
      </c>
      <c r="AR841" s="233" t="s">
        <v>161</v>
      </c>
      <c r="AT841" s="233" t="s">
        <v>128</v>
      </c>
      <c r="AU841" s="233" t="s">
        <v>134</v>
      </c>
      <c r="AY841" s="17" t="s">
        <v>125</v>
      </c>
      <c r="BE841" s="234">
        <f>IF(N841="základní",J841,0)</f>
        <v>0</v>
      </c>
      <c r="BF841" s="234">
        <f>IF(N841="snížená",J841,0)</f>
        <v>0</v>
      </c>
      <c r="BG841" s="234">
        <f>IF(N841="zákl. přenesená",J841,0)</f>
        <v>0</v>
      </c>
      <c r="BH841" s="234">
        <f>IF(N841="sníž. přenesená",J841,0)</f>
        <v>0</v>
      </c>
      <c r="BI841" s="234">
        <f>IF(N841="nulová",J841,0)</f>
        <v>0</v>
      </c>
      <c r="BJ841" s="17" t="s">
        <v>134</v>
      </c>
      <c r="BK841" s="234">
        <f>ROUND(I841*H841,0)</f>
        <v>0</v>
      </c>
      <c r="BL841" s="17" t="s">
        <v>161</v>
      </c>
      <c r="BM841" s="233" t="s">
        <v>1831</v>
      </c>
    </row>
    <row r="842" s="1" customFormat="1" ht="24" customHeight="1">
      <c r="B842" s="38"/>
      <c r="C842" s="223" t="s">
        <v>1832</v>
      </c>
      <c r="D842" s="223" t="s">
        <v>128</v>
      </c>
      <c r="E842" s="224" t="s">
        <v>1833</v>
      </c>
      <c r="F842" s="225" t="s">
        <v>1834</v>
      </c>
      <c r="G842" s="226" t="s">
        <v>968</v>
      </c>
      <c r="H842" s="227">
        <v>1</v>
      </c>
      <c r="I842" s="228"/>
      <c r="J842" s="227">
        <f>ROUND(I842*H842,0)</f>
        <v>0</v>
      </c>
      <c r="K842" s="225" t="s">
        <v>1</v>
      </c>
      <c r="L842" s="43"/>
      <c r="M842" s="229" t="s">
        <v>1</v>
      </c>
      <c r="N842" s="230" t="s">
        <v>40</v>
      </c>
      <c r="O842" s="86"/>
      <c r="P842" s="231">
        <f>O842*H842</f>
        <v>0</v>
      </c>
      <c r="Q842" s="231">
        <v>0</v>
      </c>
      <c r="R842" s="231">
        <f>Q842*H842</f>
        <v>0</v>
      </c>
      <c r="S842" s="231">
        <v>0</v>
      </c>
      <c r="T842" s="232">
        <f>S842*H842</f>
        <v>0</v>
      </c>
      <c r="AR842" s="233" t="s">
        <v>161</v>
      </c>
      <c r="AT842" s="233" t="s">
        <v>128</v>
      </c>
      <c r="AU842" s="233" t="s">
        <v>134</v>
      </c>
      <c r="AY842" s="17" t="s">
        <v>125</v>
      </c>
      <c r="BE842" s="234">
        <f>IF(N842="základní",J842,0)</f>
        <v>0</v>
      </c>
      <c r="BF842" s="234">
        <f>IF(N842="snížená",J842,0)</f>
        <v>0</v>
      </c>
      <c r="BG842" s="234">
        <f>IF(N842="zákl. přenesená",J842,0)</f>
        <v>0</v>
      </c>
      <c r="BH842" s="234">
        <f>IF(N842="sníž. přenesená",J842,0)</f>
        <v>0</v>
      </c>
      <c r="BI842" s="234">
        <f>IF(N842="nulová",J842,0)</f>
        <v>0</v>
      </c>
      <c r="BJ842" s="17" t="s">
        <v>134</v>
      </c>
      <c r="BK842" s="234">
        <f>ROUND(I842*H842,0)</f>
        <v>0</v>
      </c>
      <c r="BL842" s="17" t="s">
        <v>161</v>
      </c>
      <c r="BM842" s="233" t="s">
        <v>1835</v>
      </c>
    </row>
    <row r="843" s="1" customFormat="1" ht="24" customHeight="1">
      <c r="B843" s="38"/>
      <c r="C843" s="223" t="s">
        <v>1836</v>
      </c>
      <c r="D843" s="223" t="s">
        <v>128</v>
      </c>
      <c r="E843" s="224" t="s">
        <v>1837</v>
      </c>
      <c r="F843" s="225" t="s">
        <v>1838</v>
      </c>
      <c r="G843" s="226" t="s">
        <v>968</v>
      </c>
      <c r="H843" s="227">
        <v>1</v>
      </c>
      <c r="I843" s="228"/>
      <c r="J843" s="227">
        <f>ROUND(I843*H843,0)</f>
        <v>0</v>
      </c>
      <c r="K843" s="225" t="s">
        <v>1</v>
      </c>
      <c r="L843" s="43"/>
      <c r="M843" s="229" t="s">
        <v>1</v>
      </c>
      <c r="N843" s="230" t="s">
        <v>40</v>
      </c>
      <c r="O843" s="86"/>
      <c r="P843" s="231">
        <f>O843*H843</f>
        <v>0</v>
      </c>
      <c r="Q843" s="231">
        <v>0</v>
      </c>
      <c r="R843" s="231">
        <f>Q843*H843</f>
        <v>0</v>
      </c>
      <c r="S843" s="231">
        <v>0</v>
      </c>
      <c r="T843" s="232">
        <f>S843*H843</f>
        <v>0</v>
      </c>
      <c r="AR843" s="233" t="s">
        <v>161</v>
      </c>
      <c r="AT843" s="233" t="s">
        <v>128</v>
      </c>
      <c r="AU843" s="233" t="s">
        <v>134</v>
      </c>
      <c r="AY843" s="17" t="s">
        <v>125</v>
      </c>
      <c r="BE843" s="234">
        <f>IF(N843="základní",J843,0)</f>
        <v>0</v>
      </c>
      <c r="BF843" s="234">
        <f>IF(N843="snížená",J843,0)</f>
        <v>0</v>
      </c>
      <c r="BG843" s="234">
        <f>IF(N843="zákl. přenesená",J843,0)</f>
        <v>0</v>
      </c>
      <c r="BH843" s="234">
        <f>IF(N843="sníž. přenesená",J843,0)</f>
        <v>0</v>
      </c>
      <c r="BI843" s="234">
        <f>IF(N843="nulová",J843,0)</f>
        <v>0</v>
      </c>
      <c r="BJ843" s="17" t="s">
        <v>134</v>
      </c>
      <c r="BK843" s="234">
        <f>ROUND(I843*H843,0)</f>
        <v>0</v>
      </c>
      <c r="BL843" s="17" t="s">
        <v>161</v>
      </c>
      <c r="BM843" s="233" t="s">
        <v>1839</v>
      </c>
    </row>
    <row r="844" s="1" customFormat="1" ht="24" customHeight="1">
      <c r="B844" s="38"/>
      <c r="C844" s="223" t="s">
        <v>1840</v>
      </c>
      <c r="D844" s="223" t="s">
        <v>128</v>
      </c>
      <c r="E844" s="224" t="s">
        <v>1841</v>
      </c>
      <c r="F844" s="225" t="s">
        <v>1842</v>
      </c>
      <c r="G844" s="226" t="s">
        <v>1033</v>
      </c>
      <c r="H844" s="228"/>
      <c r="I844" s="228"/>
      <c r="J844" s="227">
        <f>ROUND(I844*H844,0)</f>
        <v>0</v>
      </c>
      <c r="K844" s="225" t="s">
        <v>1</v>
      </c>
      <c r="L844" s="43"/>
      <c r="M844" s="229" t="s">
        <v>1</v>
      </c>
      <c r="N844" s="230" t="s">
        <v>40</v>
      </c>
      <c r="O844" s="86"/>
      <c r="P844" s="231">
        <f>O844*H844</f>
        <v>0</v>
      </c>
      <c r="Q844" s="231">
        <v>0</v>
      </c>
      <c r="R844" s="231">
        <f>Q844*H844</f>
        <v>0</v>
      </c>
      <c r="S844" s="231">
        <v>0</v>
      </c>
      <c r="T844" s="232">
        <f>S844*H844</f>
        <v>0</v>
      </c>
      <c r="AR844" s="233" t="s">
        <v>161</v>
      </c>
      <c r="AT844" s="233" t="s">
        <v>128</v>
      </c>
      <c r="AU844" s="233" t="s">
        <v>134</v>
      </c>
      <c r="AY844" s="17" t="s">
        <v>125</v>
      </c>
      <c r="BE844" s="234">
        <f>IF(N844="základní",J844,0)</f>
        <v>0</v>
      </c>
      <c r="BF844" s="234">
        <f>IF(N844="snížená",J844,0)</f>
        <v>0</v>
      </c>
      <c r="BG844" s="234">
        <f>IF(N844="zákl. přenesená",J844,0)</f>
        <v>0</v>
      </c>
      <c r="BH844" s="234">
        <f>IF(N844="sníž. přenesená",J844,0)</f>
        <v>0</v>
      </c>
      <c r="BI844" s="234">
        <f>IF(N844="nulová",J844,0)</f>
        <v>0</v>
      </c>
      <c r="BJ844" s="17" t="s">
        <v>134</v>
      </c>
      <c r="BK844" s="234">
        <f>ROUND(I844*H844,0)</f>
        <v>0</v>
      </c>
      <c r="BL844" s="17" t="s">
        <v>161</v>
      </c>
      <c r="BM844" s="233" t="s">
        <v>1843</v>
      </c>
    </row>
    <row r="845" s="11" customFormat="1" ht="22.8" customHeight="1">
      <c r="B845" s="207"/>
      <c r="C845" s="208"/>
      <c r="D845" s="209" t="s">
        <v>73</v>
      </c>
      <c r="E845" s="221" t="s">
        <v>1844</v>
      </c>
      <c r="F845" s="221" t="s">
        <v>1845</v>
      </c>
      <c r="G845" s="208"/>
      <c r="H845" s="208"/>
      <c r="I845" s="211"/>
      <c r="J845" s="222">
        <f>BK845</f>
        <v>0</v>
      </c>
      <c r="K845" s="208"/>
      <c r="L845" s="213"/>
      <c r="M845" s="214"/>
      <c r="N845" s="215"/>
      <c r="O845" s="215"/>
      <c r="P845" s="216">
        <f>SUM(P846:P955)</f>
        <v>0</v>
      </c>
      <c r="Q845" s="215"/>
      <c r="R845" s="216">
        <f>SUM(R846:R955)</f>
        <v>1.7813200000000007</v>
      </c>
      <c r="S845" s="215"/>
      <c r="T845" s="217">
        <f>SUM(T846:T955)</f>
        <v>0</v>
      </c>
      <c r="AR845" s="218" t="s">
        <v>134</v>
      </c>
      <c r="AT845" s="219" t="s">
        <v>73</v>
      </c>
      <c r="AU845" s="219" t="s">
        <v>8</v>
      </c>
      <c r="AY845" s="218" t="s">
        <v>125</v>
      </c>
      <c r="BK845" s="220">
        <f>SUM(BK846:BK955)</f>
        <v>0</v>
      </c>
    </row>
    <row r="846" s="1" customFormat="1" ht="16.5" customHeight="1">
      <c r="B846" s="38"/>
      <c r="C846" s="223" t="s">
        <v>1846</v>
      </c>
      <c r="D846" s="223" t="s">
        <v>128</v>
      </c>
      <c r="E846" s="224" t="s">
        <v>1847</v>
      </c>
      <c r="F846" s="225" t="s">
        <v>1848</v>
      </c>
      <c r="G846" s="226" t="s">
        <v>211</v>
      </c>
      <c r="H846" s="227">
        <v>8</v>
      </c>
      <c r="I846" s="228"/>
      <c r="J846" s="227">
        <f>ROUND(I846*H846,0)</f>
        <v>0</v>
      </c>
      <c r="K846" s="225" t="s">
        <v>1</v>
      </c>
      <c r="L846" s="43"/>
      <c r="M846" s="229" t="s">
        <v>1</v>
      </c>
      <c r="N846" s="230" t="s">
        <v>40</v>
      </c>
      <c r="O846" s="86"/>
      <c r="P846" s="231">
        <f>O846*H846</f>
        <v>0</v>
      </c>
      <c r="Q846" s="231">
        <v>0</v>
      </c>
      <c r="R846" s="231">
        <f>Q846*H846</f>
        <v>0</v>
      </c>
      <c r="S846" s="231">
        <v>0</v>
      </c>
      <c r="T846" s="232">
        <f>S846*H846</f>
        <v>0</v>
      </c>
      <c r="AR846" s="233" t="s">
        <v>161</v>
      </c>
      <c r="AT846" s="233" t="s">
        <v>128</v>
      </c>
      <c r="AU846" s="233" t="s">
        <v>134</v>
      </c>
      <c r="AY846" s="17" t="s">
        <v>125</v>
      </c>
      <c r="BE846" s="234">
        <f>IF(N846="základní",J846,0)</f>
        <v>0</v>
      </c>
      <c r="BF846" s="234">
        <f>IF(N846="snížená",J846,0)</f>
        <v>0</v>
      </c>
      <c r="BG846" s="234">
        <f>IF(N846="zákl. přenesená",J846,0)</f>
        <v>0</v>
      </c>
      <c r="BH846" s="234">
        <f>IF(N846="sníž. přenesená",J846,0)</f>
        <v>0</v>
      </c>
      <c r="BI846" s="234">
        <f>IF(N846="nulová",J846,0)</f>
        <v>0</v>
      </c>
      <c r="BJ846" s="17" t="s">
        <v>134</v>
      </c>
      <c r="BK846" s="234">
        <f>ROUND(I846*H846,0)</f>
        <v>0</v>
      </c>
      <c r="BL846" s="17" t="s">
        <v>161</v>
      </c>
      <c r="BM846" s="233" t="s">
        <v>1849</v>
      </c>
    </row>
    <row r="847" s="1" customFormat="1" ht="16.5" customHeight="1">
      <c r="B847" s="38"/>
      <c r="C847" s="223" t="s">
        <v>1850</v>
      </c>
      <c r="D847" s="223" t="s">
        <v>128</v>
      </c>
      <c r="E847" s="224" t="s">
        <v>1851</v>
      </c>
      <c r="F847" s="225" t="s">
        <v>1852</v>
      </c>
      <c r="G847" s="226" t="s">
        <v>238</v>
      </c>
      <c r="H847" s="227">
        <v>56</v>
      </c>
      <c r="I847" s="228"/>
      <c r="J847" s="227">
        <f>ROUND(I847*H847,0)</f>
        <v>0</v>
      </c>
      <c r="K847" s="225" t="s">
        <v>1</v>
      </c>
      <c r="L847" s="43"/>
      <c r="M847" s="229" t="s">
        <v>1</v>
      </c>
      <c r="N847" s="230" t="s">
        <v>40</v>
      </c>
      <c r="O847" s="86"/>
      <c r="P847" s="231">
        <f>O847*H847</f>
        <v>0</v>
      </c>
      <c r="Q847" s="231">
        <v>0</v>
      </c>
      <c r="R847" s="231">
        <f>Q847*H847</f>
        <v>0</v>
      </c>
      <c r="S847" s="231">
        <v>0</v>
      </c>
      <c r="T847" s="232">
        <f>S847*H847</f>
        <v>0</v>
      </c>
      <c r="AR847" s="233" t="s">
        <v>161</v>
      </c>
      <c r="AT847" s="233" t="s">
        <v>128</v>
      </c>
      <c r="AU847" s="233" t="s">
        <v>134</v>
      </c>
      <c r="AY847" s="17" t="s">
        <v>125</v>
      </c>
      <c r="BE847" s="234">
        <f>IF(N847="základní",J847,0)</f>
        <v>0</v>
      </c>
      <c r="BF847" s="234">
        <f>IF(N847="snížená",J847,0)</f>
        <v>0</v>
      </c>
      <c r="BG847" s="234">
        <f>IF(N847="zákl. přenesená",J847,0)</f>
        <v>0</v>
      </c>
      <c r="BH847" s="234">
        <f>IF(N847="sníž. přenesená",J847,0)</f>
        <v>0</v>
      </c>
      <c r="BI847" s="234">
        <f>IF(N847="nulová",J847,0)</f>
        <v>0</v>
      </c>
      <c r="BJ847" s="17" t="s">
        <v>134</v>
      </c>
      <c r="BK847" s="234">
        <f>ROUND(I847*H847,0)</f>
        <v>0</v>
      </c>
      <c r="BL847" s="17" t="s">
        <v>161</v>
      </c>
      <c r="BM847" s="233" t="s">
        <v>1853</v>
      </c>
    </row>
    <row r="848" s="1" customFormat="1" ht="16.5" customHeight="1">
      <c r="B848" s="38"/>
      <c r="C848" s="223" t="s">
        <v>1854</v>
      </c>
      <c r="D848" s="223" t="s">
        <v>128</v>
      </c>
      <c r="E848" s="224" t="s">
        <v>1855</v>
      </c>
      <c r="F848" s="225" t="s">
        <v>1856</v>
      </c>
      <c r="G848" s="226" t="s">
        <v>238</v>
      </c>
      <c r="H848" s="227">
        <v>75</v>
      </c>
      <c r="I848" s="228"/>
      <c r="J848" s="227">
        <f>ROUND(I848*H848,0)</f>
        <v>0</v>
      </c>
      <c r="K848" s="225" t="s">
        <v>1</v>
      </c>
      <c r="L848" s="43"/>
      <c r="M848" s="229" t="s">
        <v>1</v>
      </c>
      <c r="N848" s="230" t="s">
        <v>40</v>
      </c>
      <c r="O848" s="86"/>
      <c r="P848" s="231">
        <f>O848*H848</f>
        <v>0</v>
      </c>
      <c r="Q848" s="231">
        <v>0</v>
      </c>
      <c r="R848" s="231">
        <f>Q848*H848</f>
        <v>0</v>
      </c>
      <c r="S848" s="231">
        <v>0</v>
      </c>
      <c r="T848" s="232">
        <f>S848*H848</f>
        <v>0</v>
      </c>
      <c r="AR848" s="233" t="s">
        <v>161</v>
      </c>
      <c r="AT848" s="233" t="s">
        <v>128</v>
      </c>
      <c r="AU848" s="233" t="s">
        <v>134</v>
      </c>
      <c r="AY848" s="17" t="s">
        <v>125</v>
      </c>
      <c r="BE848" s="234">
        <f>IF(N848="základní",J848,0)</f>
        <v>0</v>
      </c>
      <c r="BF848" s="234">
        <f>IF(N848="snížená",J848,0)</f>
        <v>0</v>
      </c>
      <c r="BG848" s="234">
        <f>IF(N848="zákl. přenesená",J848,0)</f>
        <v>0</v>
      </c>
      <c r="BH848" s="234">
        <f>IF(N848="sníž. přenesená",J848,0)</f>
        <v>0</v>
      </c>
      <c r="BI848" s="234">
        <f>IF(N848="nulová",J848,0)</f>
        <v>0</v>
      </c>
      <c r="BJ848" s="17" t="s">
        <v>134</v>
      </c>
      <c r="BK848" s="234">
        <f>ROUND(I848*H848,0)</f>
        <v>0</v>
      </c>
      <c r="BL848" s="17" t="s">
        <v>161</v>
      </c>
      <c r="BM848" s="233" t="s">
        <v>1857</v>
      </c>
    </row>
    <row r="849" s="1" customFormat="1" ht="16.5" customHeight="1">
      <c r="B849" s="38"/>
      <c r="C849" s="223" t="s">
        <v>1858</v>
      </c>
      <c r="D849" s="223" t="s">
        <v>128</v>
      </c>
      <c r="E849" s="224" t="s">
        <v>1859</v>
      </c>
      <c r="F849" s="225" t="s">
        <v>1860</v>
      </c>
      <c r="G849" s="226" t="s">
        <v>238</v>
      </c>
      <c r="H849" s="227">
        <v>1</v>
      </c>
      <c r="I849" s="228"/>
      <c r="J849" s="227">
        <f>ROUND(I849*H849,0)</f>
        <v>0</v>
      </c>
      <c r="K849" s="225" t="s">
        <v>1</v>
      </c>
      <c r="L849" s="43"/>
      <c r="M849" s="229" t="s">
        <v>1</v>
      </c>
      <c r="N849" s="230" t="s">
        <v>40</v>
      </c>
      <c r="O849" s="86"/>
      <c r="P849" s="231">
        <f>O849*H849</f>
        <v>0</v>
      </c>
      <c r="Q849" s="231">
        <v>0</v>
      </c>
      <c r="R849" s="231">
        <f>Q849*H849</f>
        <v>0</v>
      </c>
      <c r="S849" s="231">
        <v>0</v>
      </c>
      <c r="T849" s="232">
        <f>S849*H849</f>
        <v>0</v>
      </c>
      <c r="AR849" s="233" t="s">
        <v>161</v>
      </c>
      <c r="AT849" s="233" t="s">
        <v>128</v>
      </c>
      <c r="AU849" s="233" t="s">
        <v>134</v>
      </c>
      <c r="AY849" s="17" t="s">
        <v>125</v>
      </c>
      <c r="BE849" s="234">
        <f>IF(N849="základní",J849,0)</f>
        <v>0</v>
      </c>
      <c r="BF849" s="234">
        <f>IF(N849="snížená",J849,0)</f>
        <v>0</v>
      </c>
      <c r="BG849" s="234">
        <f>IF(N849="zákl. přenesená",J849,0)</f>
        <v>0</v>
      </c>
      <c r="BH849" s="234">
        <f>IF(N849="sníž. přenesená",J849,0)</f>
        <v>0</v>
      </c>
      <c r="BI849" s="234">
        <f>IF(N849="nulová",J849,0)</f>
        <v>0</v>
      </c>
      <c r="BJ849" s="17" t="s">
        <v>134</v>
      </c>
      <c r="BK849" s="234">
        <f>ROUND(I849*H849,0)</f>
        <v>0</v>
      </c>
      <c r="BL849" s="17" t="s">
        <v>161</v>
      </c>
      <c r="BM849" s="233" t="s">
        <v>1861</v>
      </c>
    </row>
    <row r="850" s="1" customFormat="1" ht="16.5" customHeight="1">
      <c r="B850" s="38"/>
      <c r="C850" s="223" t="s">
        <v>1862</v>
      </c>
      <c r="D850" s="223" t="s">
        <v>128</v>
      </c>
      <c r="E850" s="224" t="s">
        <v>1863</v>
      </c>
      <c r="F850" s="225" t="s">
        <v>1864</v>
      </c>
      <c r="G850" s="226" t="s">
        <v>238</v>
      </c>
      <c r="H850" s="227">
        <v>8</v>
      </c>
      <c r="I850" s="228"/>
      <c r="J850" s="227">
        <f>ROUND(I850*H850,0)</f>
        <v>0</v>
      </c>
      <c r="K850" s="225" t="s">
        <v>1</v>
      </c>
      <c r="L850" s="43"/>
      <c r="M850" s="229" t="s">
        <v>1</v>
      </c>
      <c r="N850" s="230" t="s">
        <v>40</v>
      </c>
      <c r="O850" s="86"/>
      <c r="P850" s="231">
        <f>O850*H850</f>
        <v>0</v>
      </c>
      <c r="Q850" s="231">
        <v>0</v>
      </c>
      <c r="R850" s="231">
        <f>Q850*H850</f>
        <v>0</v>
      </c>
      <c r="S850" s="231">
        <v>0</v>
      </c>
      <c r="T850" s="232">
        <f>S850*H850</f>
        <v>0</v>
      </c>
      <c r="AR850" s="233" t="s">
        <v>161</v>
      </c>
      <c r="AT850" s="233" t="s">
        <v>128</v>
      </c>
      <c r="AU850" s="233" t="s">
        <v>134</v>
      </c>
      <c r="AY850" s="17" t="s">
        <v>125</v>
      </c>
      <c r="BE850" s="234">
        <f>IF(N850="základní",J850,0)</f>
        <v>0</v>
      </c>
      <c r="BF850" s="234">
        <f>IF(N850="snížená",J850,0)</f>
        <v>0</v>
      </c>
      <c r="BG850" s="234">
        <f>IF(N850="zákl. přenesená",J850,0)</f>
        <v>0</v>
      </c>
      <c r="BH850" s="234">
        <f>IF(N850="sníž. přenesená",J850,0)</f>
        <v>0</v>
      </c>
      <c r="BI850" s="234">
        <f>IF(N850="nulová",J850,0)</f>
        <v>0</v>
      </c>
      <c r="BJ850" s="17" t="s">
        <v>134</v>
      </c>
      <c r="BK850" s="234">
        <f>ROUND(I850*H850,0)</f>
        <v>0</v>
      </c>
      <c r="BL850" s="17" t="s">
        <v>161</v>
      </c>
      <c r="BM850" s="233" t="s">
        <v>1865</v>
      </c>
    </row>
    <row r="851" s="1" customFormat="1" ht="16.5" customHeight="1">
      <c r="B851" s="38"/>
      <c r="C851" s="247" t="s">
        <v>1866</v>
      </c>
      <c r="D851" s="247" t="s">
        <v>170</v>
      </c>
      <c r="E851" s="248" t="s">
        <v>1867</v>
      </c>
      <c r="F851" s="249" t="s">
        <v>1868</v>
      </c>
      <c r="G851" s="250" t="s">
        <v>238</v>
      </c>
      <c r="H851" s="251">
        <v>8</v>
      </c>
      <c r="I851" s="252"/>
      <c r="J851" s="251">
        <f>ROUND(I851*H851,0)</f>
        <v>0</v>
      </c>
      <c r="K851" s="249" t="s">
        <v>1</v>
      </c>
      <c r="L851" s="253"/>
      <c r="M851" s="254" t="s">
        <v>1</v>
      </c>
      <c r="N851" s="255" t="s">
        <v>40</v>
      </c>
      <c r="O851" s="86"/>
      <c r="P851" s="231">
        <f>O851*H851</f>
        <v>0</v>
      </c>
      <c r="Q851" s="231">
        <v>0</v>
      </c>
      <c r="R851" s="231">
        <f>Q851*H851</f>
        <v>0</v>
      </c>
      <c r="S851" s="231">
        <v>0</v>
      </c>
      <c r="T851" s="232">
        <f>S851*H851</f>
        <v>0</v>
      </c>
      <c r="AR851" s="233" t="s">
        <v>173</v>
      </c>
      <c r="AT851" s="233" t="s">
        <v>170</v>
      </c>
      <c r="AU851" s="233" t="s">
        <v>134</v>
      </c>
      <c r="AY851" s="17" t="s">
        <v>125</v>
      </c>
      <c r="BE851" s="234">
        <f>IF(N851="základní",J851,0)</f>
        <v>0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7" t="s">
        <v>134</v>
      </c>
      <c r="BK851" s="234">
        <f>ROUND(I851*H851,0)</f>
        <v>0</v>
      </c>
      <c r="BL851" s="17" t="s">
        <v>161</v>
      </c>
      <c r="BM851" s="233" t="s">
        <v>1869</v>
      </c>
    </row>
    <row r="852" s="1" customFormat="1" ht="16.5" customHeight="1">
      <c r="B852" s="38"/>
      <c r="C852" s="223" t="s">
        <v>1870</v>
      </c>
      <c r="D852" s="223" t="s">
        <v>128</v>
      </c>
      <c r="E852" s="224" t="s">
        <v>1871</v>
      </c>
      <c r="F852" s="225" t="s">
        <v>1872</v>
      </c>
      <c r="G852" s="226" t="s">
        <v>238</v>
      </c>
      <c r="H852" s="227">
        <v>9</v>
      </c>
      <c r="I852" s="228"/>
      <c r="J852" s="227">
        <f>ROUND(I852*H852,0)</f>
        <v>0</v>
      </c>
      <c r="K852" s="225" t="s">
        <v>1</v>
      </c>
      <c r="L852" s="43"/>
      <c r="M852" s="229" t="s">
        <v>1</v>
      </c>
      <c r="N852" s="230" t="s">
        <v>40</v>
      </c>
      <c r="O852" s="86"/>
      <c r="P852" s="231">
        <f>O852*H852</f>
        <v>0</v>
      </c>
      <c r="Q852" s="231">
        <v>0</v>
      </c>
      <c r="R852" s="231">
        <f>Q852*H852</f>
        <v>0</v>
      </c>
      <c r="S852" s="231">
        <v>0</v>
      </c>
      <c r="T852" s="232">
        <f>S852*H852</f>
        <v>0</v>
      </c>
      <c r="AR852" s="233" t="s">
        <v>161</v>
      </c>
      <c r="AT852" s="233" t="s">
        <v>128</v>
      </c>
      <c r="AU852" s="233" t="s">
        <v>134</v>
      </c>
      <c r="AY852" s="17" t="s">
        <v>125</v>
      </c>
      <c r="BE852" s="234">
        <f>IF(N852="základní",J852,0)</f>
        <v>0</v>
      </c>
      <c r="BF852" s="234">
        <f>IF(N852="snížená",J852,0)</f>
        <v>0</v>
      </c>
      <c r="BG852" s="234">
        <f>IF(N852="zákl. přenesená",J852,0)</f>
        <v>0</v>
      </c>
      <c r="BH852" s="234">
        <f>IF(N852="sníž. přenesená",J852,0)</f>
        <v>0</v>
      </c>
      <c r="BI852" s="234">
        <f>IF(N852="nulová",J852,0)</f>
        <v>0</v>
      </c>
      <c r="BJ852" s="17" t="s">
        <v>134</v>
      </c>
      <c r="BK852" s="234">
        <f>ROUND(I852*H852,0)</f>
        <v>0</v>
      </c>
      <c r="BL852" s="17" t="s">
        <v>161</v>
      </c>
      <c r="BM852" s="233" t="s">
        <v>1873</v>
      </c>
    </row>
    <row r="853" s="1" customFormat="1" ht="16.5" customHeight="1">
      <c r="B853" s="38"/>
      <c r="C853" s="223" t="s">
        <v>1874</v>
      </c>
      <c r="D853" s="223" t="s">
        <v>128</v>
      </c>
      <c r="E853" s="224" t="s">
        <v>1875</v>
      </c>
      <c r="F853" s="225" t="s">
        <v>1876</v>
      </c>
      <c r="G853" s="226" t="s">
        <v>238</v>
      </c>
      <c r="H853" s="227">
        <v>8</v>
      </c>
      <c r="I853" s="228"/>
      <c r="J853" s="227">
        <f>ROUND(I853*H853,0)</f>
        <v>0</v>
      </c>
      <c r="K853" s="225" t="s">
        <v>1</v>
      </c>
      <c r="L853" s="43"/>
      <c r="M853" s="229" t="s">
        <v>1</v>
      </c>
      <c r="N853" s="230" t="s">
        <v>40</v>
      </c>
      <c r="O853" s="86"/>
      <c r="P853" s="231">
        <f>O853*H853</f>
        <v>0</v>
      </c>
      <c r="Q853" s="231">
        <v>0</v>
      </c>
      <c r="R853" s="231">
        <f>Q853*H853</f>
        <v>0</v>
      </c>
      <c r="S853" s="231">
        <v>0</v>
      </c>
      <c r="T853" s="232">
        <f>S853*H853</f>
        <v>0</v>
      </c>
      <c r="AR853" s="233" t="s">
        <v>161</v>
      </c>
      <c r="AT853" s="233" t="s">
        <v>128</v>
      </c>
      <c r="AU853" s="233" t="s">
        <v>134</v>
      </c>
      <c r="AY853" s="17" t="s">
        <v>125</v>
      </c>
      <c r="BE853" s="234">
        <f>IF(N853="základní",J853,0)</f>
        <v>0</v>
      </c>
      <c r="BF853" s="234">
        <f>IF(N853="snížená",J853,0)</f>
        <v>0</v>
      </c>
      <c r="BG853" s="234">
        <f>IF(N853="zákl. přenesená",J853,0)</f>
        <v>0</v>
      </c>
      <c r="BH853" s="234">
        <f>IF(N853="sníž. přenesená",J853,0)</f>
        <v>0</v>
      </c>
      <c r="BI853" s="234">
        <f>IF(N853="nulová",J853,0)</f>
        <v>0</v>
      </c>
      <c r="BJ853" s="17" t="s">
        <v>134</v>
      </c>
      <c r="BK853" s="234">
        <f>ROUND(I853*H853,0)</f>
        <v>0</v>
      </c>
      <c r="BL853" s="17" t="s">
        <v>161</v>
      </c>
      <c r="BM853" s="233" t="s">
        <v>1877</v>
      </c>
    </row>
    <row r="854" s="1" customFormat="1" ht="16.5" customHeight="1">
      <c r="B854" s="38"/>
      <c r="C854" s="247" t="s">
        <v>1878</v>
      </c>
      <c r="D854" s="247" t="s">
        <v>170</v>
      </c>
      <c r="E854" s="248" t="s">
        <v>1879</v>
      </c>
      <c r="F854" s="249" t="s">
        <v>1880</v>
      </c>
      <c r="G854" s="250" t="s">
        <v>238</v>
      </c>
      <c r="H854" s="251">
        <v>8</v>
      </c>
      <c r="I854" s="252"/>
      <c r="J854" s="251">
        <f>ROUND(I854*H854,0)</f>
        <v>0</v>
      </c>
      <c r="K854" s="249" t="s">
        <v>1</v>
      </c>
      <c r="L854" s="253"/>
      <c r="M854" s="254" t="s">
        <v>1</v>
      </c>
      <c r="N854" s="255" t="s">
        <v>40</v>
      </c>
      <c r="O854" s="86"/>
      <c r="P854" s="231">
        <f>O854*H854</f>
        <v>0</v>
      </c>
      <c r="Q854" s="231">
        <v>0</v>
      </c>
      <c r="R854" s="231">
        <f>Q854*H854</f>
        <v>0</v>
      </c>
      <c r="S854" s="231">
        <v>0</v>
      </c>
      <c r="T854" s="232">
        <f>S854*H854</f>
        <v>0</v>
      </c>
      <c r="AR854" s="233" t="s">
        <v>173</v>
      </c>
      <c r="AT854" s="233" t="s">
        <v>170</v>
      </c>
      <c r="AU854" s="233" t="s">
        <v>134</v>
      </c>
      <c r="AY854" s="17" t="s">
        <v>125</v>
      </c>
      <c r="BE854" s="234">
        <f>IF(N854="základní",J854,0)</f>
        <v>0</v>
      </c>
      <c r="BF854" s="234">
        <f>IF(N854="snížená",J854,0)</f>
        <v>0</v>
      </c>
      <c r="BG854" s="234">
        <f>IF(N854="zákl. přenesená",J854,0)</f>
        <v>0</v>
      </c>
      <c r="BH854" s="234">
        <f>IF(N854="sníž. přenesená",J854,0)</f>
        <v>0</v>
      </c>
      <c r="BI854" s="234">
        <f>IF(N854="nulová",J854,0)</f>
        <v>0</v>
      </c>
      <c r="BJ854" s="17" t="s">
        <v>134</v>
      </c>
      <c r="BK854" s="234">
        <f>ROUND(I854*H854,0)</f>
        <v>0</v>
      </c>
      <c r="BL854" s="17" t="s">
        <v>161</v>
      </c>
      <c r="BM854" s="233" t="s">
        <v>1881</v>
      </c>
    </row>
    <row r="855" s="1" customFormat="1" ht="24" customHeight="1">
      <c r="B855" s="38"/>
      <c r="C855" s="223" t="s">
        <v>1882</v>
      </c>
      <c r="D855" s="223" t="s">
        <v>128</v>
      </c>
      <c r="E855" s="224" t="s">
        <v>1883</v>
      </c>
      <c r="F855" s="225" t="s">
        <v>1884</v>
      </c>
      <c r="G855" s="226" t="s">
        <v>211</v>
      </c>
      <c r="H855" s="227">
        <v>297</v>
      </c>
      <c r="I855" s="228"/>
      <c r="J855" s="227">
        <f>ROUND(I855*H855,0)</f>
        <v>0</v>
      </c>
      <c r="K855" s="225" t="s">
        <v>132</v>
      </c>
      <c r="L855" s="43"/>
      <c r="M855" s="229" t="s">
        <v>1</v>
      </c>
      <c r="N855" s="230" t="s">
        <v>40</v>
      </c>
      <c r="O855" s="86"/>
      <c r="P855" s="231">
        <f>O855*H855</f>
        <v>0</v>
      </c>
      <c r="Q855" s="231">
        <v>0</v>
      </c>
      <c r="R855" s="231">
        <f>Q855*H855</f>
        <v>0</v>
      </c>
      <c r="S855" s="231">
        <v>0</v>
      </c>
      <c r="T855" s="232">
        <f>S855*H855</f>
        <v>0</v>
      </c>
      <c r="AR855" s="233" t="s">
        <v>161</v>
      </c>
      <c r="AT855" s="233" t="s">
        <v>128</v>
      </c>
      <c r="AU855" s="233" t="s">
        <v>134</v>
      </c>
      <c r="AY855" s="17" t="s">
        <v>125</v>
      </c>
      <c r="BE855" s="234">
        <f>IF(N855="základní",J855,0)</f>
        <v>0</v>
      </c>
      <c r="BF855" s="234">
        <f>IF(N855="snížená",J855,0)</f>
        <v>0</v>
      </c>
      <c r="BG855" s="234">
        <f>IF(N855="zákl. přenesená",J855,0)</f>
        <v>0</v>
      </c>
      <c r="BH855" s="234">
        <f>IF(N855="sníž. přenesená",J855,0)</f>
        <v>0</v>
      </c>
      <c r="BI855" s="234">
        <f>IF(N855="nulová",J855,0)</f>
        <v>0</v>
      </c>
      <c r="BJ855" s="17" t="s">
        <v>134</v>
      </c>
      <c r="BK855" s="234">
        <f>ROUND(I855*H855,0)</f>
        <v>0</v>
      </c>
      <c r="BL855" s="17" t="s">
        <v>161</v>
      </c>
      <c r="BM855" s="233" t="s">
        <v>1885</v>
      </c>
    </row>
    <row r="856" s="1" customFormat="1" ht="16.5" customHeight="1">
      <c r="B856" s="38"/>
      <c r="C856" s="247" t="s">
        <v>1886</v>
      </c>
      <c r="D856" s="247" t="s">
        <v>170</v>
      </c>
      <c r="E856" s="248" t="s">
        <v>1887</v>
      </c>
      <c r="F856" s="249" t="s">
        <v>1888</v>
      </c>
      <c r="G856" s="250" t="s">
        <v>211</v>
      </c>
      <c r="H856" s="251">
        <v>297</v>
      </c>
      <c r="I856" s="252"/>
      <c r="J856" s="251">
        <f>ROUND(I856*H856,0)</f>
        <v>0</v>
      </c>
      <c r="K856" s="249" t="s">
        <v>132</v>
      </c>
      <c r="L856" s="253"/>
      <c r="M856" s="254" t="s">
        <v>1</v>
      </c>
      <c r="N856" s="255" t="s">
        <v>40</v>
      </c>
      <c r="O856" s="86"/>
      <c r="P856" s="231">
        <f>O856*H856</f>
        <v>0</v>
      </c>
      <c r="Q856" s="231">
        <v>3.0000000000000001E-05</v>
      </c>
      <c r="R856" s="231">
        <f>Q856*H856</f>
        <v>0.0089099999999999995</v>
      </c>
      <c r="S856" s="231">
        <v>0</v>
      </c>
      <c r="T856" s="232">
        <f>S856*H856</f>
        <v>0</v>
      </c>
      <c r="AR856" s="233" t="s">
        <v>173</v>
      </c>
      <c r="AT856" s="233" t="s">
        <v>170</v>
      </c>
      <c r="AU856" s="233" t="s">
        <v>134</v>
      </c>
      <c r="AY856" s="17" t="s">
        <v>125</v>
      </c>
      <c r="BE856" s="234">
        <f>IF(N856="základní",J856,0)</f>
        <v>0</v>
      </c>
      <c r="BF856" s="234">
        <f>IF(N856="snížená",J856,0)</f>
        <v>0</v>
      </c>
      <c r="BG856" s="234">
        <f>IF(N856="zákl. přenesená",J856,0)</f>
        <v>0</v>
      </c>
      <c r="BH856" s="234">
        <f>IF(N856="sníž. přenesená",J856,0)</f>
        <v>0</v>
      </c>
      <c r="BI856" s="234">
        <f>IF(N856="nulová",J856,0)</f>
        <v>0</v>
      </c>
      <c r="BJ856" s="17" t="s">
        <v>134</v>
      </c>
      <c r="BK856" s="234">
        <f>ROUND(I856*H856,0)</f>
        <v>0</v>
      </c>
      <c r="BL856" s="17" t="s">
        <v>161</v>
      </c>
      <c r="BM856" s="233" t="s">
        <v>1889</v>
      </c>
    </row>
    <row r="857" s="1" customFormat="1" ht="24" customHeight="1">
      <c r="B857" s="38"/>
      <c r="C857" s="223" t="s">
        <v>1890</v>
      </c>
      <c r="D857" s="223" t="s">
        <v>128</v>
      </c>
      <c r="E857" s="224" t="s">
        <v>1891</v>
      </c>
      <c r="F857" s="225" t="s">
        <v>1892</v>
      </c>
      <c r="G857" s="226" t="s">
        <v>211</v>
      </c>
      <c r="H857" s="227">
        <v>374</v>
      </c>
      <c r="I857" s="228"/>
      <c r="J857" s="227">
        <f>ROUND(I857*H857,0)</f>
        <v>0</v>
      </c>
      <c r="K857" s="225" t="s">
        <v>132</v>
      </c>
      <c r="L857" s="43"/>
      <c r="M857" s="229" t="s">
        <v>1</v>
      </c>
      <c r="N857" s="230" t="s">
        <v>40</v>
      </c>
      <c r="O857" s="86"/>
      <c r="P857" s="231">
        <f>O857*H857</f>
        <v>0</v>
      </c>
      <c r="Q857" s="231">
        <v>0</v>
      </c>
      <c r="R857" s="231">
        <f>Q857*H857</f>
        <v>0</v>
      </c>
      <c r="S857" s="231">
        <v>0</v>
      </c>
      <c r="T857" s="232">
        <f>S857*H857</f>
        <v>0</v>
      </c>
      <c r="AR857" s="233" t="s">
        <v>161</v>
      </c>
      <c r="AT857" s="233" t="s">
        <v>128</v>
      </c>
      <c r="AU857" s="233" t="s">
        <v>134</v>
      </c>
      <c r="AY857" s="17" t="s">
        <v>125</v>
      </c>
      <c r="BE857" s="234">
        <f>IF(N857="základní",J857,0)</f>
        <v>0</v>
      </c>
      <c r="BF857" s="234">
        <f>IF(N857="snížená",J857,0)</f>
        <v>0</v>
      </c>
      <c r="BG857" s="234">
        <f>IF(N857="zákl. přenesená",J857,0)</f>
        <v>0</v>
      </c>
      <c r="BH857" s="234">
        <f>IF(N857="sníž. přenesená",J857,0)</f>
        <v>0</v>
      </c>
      <c r="BI857" s="234">
        <f>IF(N857="nulová",J857,0)</f>
        <v>0</v>
      </c>
      <c r="BJ857" s="17" t="s">
        <v>134</v>
      </c>
      <c r="BK857" s="234">
        <f>ROUND(I857*H857,0)</f>
        <v>0</v>
      </c>
      <c r="BL857" s="17" t="s">
        <v>161</v>
      </c>
      <c r="BM857" s="233" t="s">
        <v>1893</v>
      </c>
    </row>
    <row r="858" s="1" customFormat="1" ht="16.5" customHeight="1">
      <c r="B858" s="38"/>
      <c r="C858" s="247" t="s">
        <v>1894</v>
      </c>
      <c r="D858" s="247" t="s">
        <v>170</v>
      </c>
      <c r="E858" s="248" t="s">
        <v>1895</v>
      </c>
      <c r="F858" s="249" t="s">
        <v>1896</v>
      </c>
      <c r="G858" s="250" t="s">
        <v>211</v>
      </c>
      <c r="H858" s="251">
        <v>374</v>
      </c>
      <c r="I858" s="252"/>
      <c r="J858" s="251">
        <f>ROUND(I858*H858,0)</f>
        <v>0</v>
      </c>
      <c r="K858" s="249" t="s">
        <v>132</v>
      </c>
      <c r="L858" s="253"/>
      <c r="M858" s="254" t="s">
        <v>1</v>
      </c>
      <c r="N858" s="255" t="s">
        <v>40</v>
      </c>
      <c r="O858" s="86"/>
      <c r="P858" s="231">
        <f>O858*H858</f>
        <v>0</v>
      </c>
      <c r="Q858" s="231">
        <v>6.9999999999999994E-05</v>
      </c>
      <c r="R858" s="231">
        <f>Q858*H858</f>
        <v>0.026179999999999998</v>
      </c>
      <c r="S858" s="231">
        <v>0</v>
      </c>
      <c r="T858" s="232">
        <f>S858*H858</f>
        <v>0</v>
      </c>
      <c r="AR858" s="233" t="s">
        <v>173</v>
      </c>
      <c r="AT858" s="233" t="s">
        <v>170</v>
      </c>
      <c r="AU858" s="233" t="s">
        <v>134</v>
      </c>
      <c r="AY858" s="17" t="s">
        <v>125</v>
      </c>
      <c r="BE858" s="234">
        <f>IF(N858="základní",J858,0)</f>
        <v>0</v>
      </c>
      <c r="BF858" s="234">
        <f>IF(N858="snížená",J858,0)</f>
        <v>0</v>
      </c>
      <c r="BG858" s="234">
        <f>IF(N858="zákl. přenesená",J858,0)</f>
        <v>0</v>
      </c>
      <c r="BH858" s="234">
        <f>IF(N858="sníž. přenesená",J858,0)</f>
        <v>0</v>
      </c>
      <c r="BI858" s="234">
        <f>IF(N858="nulová",J858,0)</f>
        <v>0</v>
      </c>
      <c r="BJ858" s="17" t="s">
        <v>134</v>
      </c>
      <c r="BK858" s="234">
        <f>ROUND(I858*H858,0)</f>
        <v>0</v>
      </c>
      <c r="BL858" s="17" t="s">
        <v>161</v>
      </c>
      <c r="BM858" s="233" t="s">
        <v>1897</v>
      </c>
    </row>
    <row r="859" s="1" customFormat="1" ht="16.5" customHeight="1">
      <c r="B859" s="38"/>
      <c r="C859" s="223" t="s">
        <v>1898</v>
      </c>
      <c r="D859" s="223" t="s">
        <v>128</v>
      </c>
      <c r="E859" s="224" t="s">
        <v>1899</v>
      </c>
      <c r="F859" s="225" t="s">
        <v>1900</v>
      </c>
      <c r="G859" s="226" t="s">
        <v>238</v>
      </c>
      <c r="H859" s="227">
        <v>408</v>
      </c>
      <c r="I859" s="228"/>
      <c r="J859" s="227">
        <f>ROUND(I859*H859,0)</f>
        <v>0</v>
      </c>
      <c r="K859" s="225" t="s">
        <v>132</v>
      </c>
      <c r="L859" s="43"/>
      <c r="M859" s="229" t="s">
        <v>1</v>
      </c>
      <c r="N859" s="230" t="s">
        <v>40</v>
      </c>
      <c r="O859" s="86"/>
      <c r="P859" s="231">
        <f>O859*H859</f>
        <v>0</v>
      </c>
      <c r="Q859" s="231">
        <v>0</v>
      </c>
      <c r="R859" s="231">
        <f>Q859*H859</f>
        <v>0</v>
      </c>
      <c r="S859" s="231">
        <v>0</v>
      </c>
      <c r="T859" s="232">
        <f>S859*H859</f>
        <v>0</v>
      </c>
      <c r="AR859" s="233" t="s">
        <v>161</v>
      </c>
      <c r="AT859" s="233" t="s">
        <v>128</v>
      </c>
      <c r="AU859" s="233" t="s">
        <v>134</v>
      </c>
      <c r="AY859" s="17" t="s">
        <v>125</v>
      </c>
      <c r="BE859" s="234">
        <f>IF(N859="základní",J859,0)</f>
        <v>0</v>
      </c>
      <c r="BF859" s="234">
        <f>IF(N859="snížená",J859,0)</f>
        <v>0</v>
      </c>
      <c r="BG859" s="234">
        <f>IF(N859="zákl. přenesená",J859,0)</f>
        <v>0</v>
      </c>
      <c r="BH859" s="234">
        <f>IF(N859="sníž. přenesená",J859,0)</f>
        <v>0</v>
      </c>
      <c r="BI859" s="234">
        <f>IF(N859="nulová",J859,0)</f>
        <v>0</v>
      </c>
      <c r="BJ859" s="17" t="s">
        <v>134</v>
      </c>
      <c r="BK859" s="234">
        <f>ROUND(I859*H859,0)</f>
        <v>0</v>
      </c>
      <c r="BL859" s="17" t="s">
        <v>161</v>
      </c>
      <c r="BM859" s="233" t="s">
        <v>1901</v>
      </c>
    </row>
    <row r="860" s="1" customFormat="1" ht="16.5" customHeight="1">
      <c r="B860" s="38"/>
      <c r="C860" s="247" t="s">
        <v>1902</v>
      </c>
      <c r="D860" s="247" t="s">
        <v>170</v>
      </c>
      <c r="E860" s="248" t="s">
        <v>1903</v>
      </c>
      <c r="F860" s="249" t="s">
        <v>1904</v>
      </c>
      <c r="G860" s="250" t="s">
        <v>238</v>
      </c>
      <c r="H860" s="251">
        <v>408</v>
      </c>
      <c r="I860" s="252"/>
      <c r="J860" s="251">
        <f>ROUND(I860*H860,0)</f>
        <v>0</v>
      </c>
      <c r="K860" s="249" t="s">
        <v>132</v>
      </c>
      <c r="L860" s="253"/>
      <c r="M860" s="254" t="s">
        <v>1</v>
      </c>
      <c r="N860" s="255" t="s">
        <v>40</v>
      </c>
      <c r="O860" s="86"/>
      <c r="P860" s="231">
        <f>O860*H860</f>
        <v>0</v>
      </c>
      <c r="Q860" s="231">
        <v>3.0000000000000001E-05</v>
      </c>
      <c r="R860" s="231">
        <f>Q860*H860</f>
        <v>0.012240000000000001</v>
      </c>
      <c r="S860" s="231">
        <v>0</v>
      </c>
      <c r="T860" s="232">
        <f>S860*H860</f>
        <v>0</v>
      </c>
      <c r="AR860" s="233" t="s">
        <v>173</v>
      </c>
      <c r="AT860" s="233" t="s">
        <v>170</v>
      </c>
      <c r="AU860" s="233" t="s">
        <v>134</v>
      </c>
      <c r="AY860" s="17" t="s">
        <v>125</v>
      </c>
      <c r="BE860" s="234">
        <f>IF(N860="základní",J860,0)</f>
        <v>0</v>
      </c>
      <c r="BF860" s="234">
        <f>IF(N860="snížená",J860,0)</f>
        <v>0</v>
      </c>
      <c r="BG860" s="234">
        <f>IF(N860="zákl. přenesená",J860,0)</f>
        <v>0</v>
      </c>
      <c r="BH860" s="234">
        <f>IF(N860="sníž. přenesená",J860,0)</f>
        <v>0</v>
      </c>
      <c r="BI860" s="234">
        <f>IF(N860="nulová",J860,0)</f>
        <v>0</v>
      </c>
      <c r="BJ860" s="17" t="s">
        <v>134</v>
      </c>
      <c r="BK860" s="234">
        <f>ROUND(I860*H860,0)</f>
        <v>0</v>
      </c>
      <c r="BL860" s="17" t="s">
        <v>161</v>
      </c>
      <c r="BM860" s="233" t="s">
        <v>1905</v>
      </c>
    </row>
    <row r="861" s="1" customFormat="1" ht="16.5" customHeight="1">
      <c r="B861" s="38"/>
      <c r="C861" s="223" t="s">
        <v>1906</v>
      </c>
      <c r="D861" s="223" t="s">
        <v>128</v>
      </c>
      <c r="E861" s="224" t="s">
        <v>1907</v>
      </c>
      <c r="F861" s="225" t="s">
        <v>1908</v>
      </c>
      <c r="G861" s="226" t="s">
        <v>238</v>
      </c>
      <c r="H861" s="227">
        <v>388</v>
      </c>
      <c r="I861" s="228"/>
      <c r="J861" s="227">
        <f>ROUND(I861*H861,0)</f>
        <v>0</v>
      </c>
      <c r="K861" s="225" t="s">
        <v>132</v>
      </c>
      <c r="L861" s="43"/>
      <c r="M861" s="229" t="s">
        <v>1</v>
      </c>
      <c r="N861" s="230" t="s">
        <v>40</v>
      </c>
      <c r="O861" s="86"/>
      <c r="P861" s="231">
        <f>O861*H861</f>
        <v>0</v>
      </c>
      <c r="Q861" s="231">
        <v>0</v>
      </c>
      <c r="R861" s="231">
        <f>Q861*H861</f>
        <v>0</v>
      </c>
      <c r="S861" s="231">
        <v>0</v>
      </c>
      <c r="T861" s="232">
        <f>S861*H861</f>
        <v>0</v>
      </c>
      <c r="AR861" s="233" t="s">
        <v>161</v>
      </c>
      <c r="AT861" s="233" t="s">
        <v>128</v>
      </c>
      <c r="AU861" s="233" t="s">
        <v>134</v>
      </c>
      <c r="AY861" s="17" t="s">
        <v>125</v>
      </c>
      <c r="BE861" s="234">
        <f>IF(N861="základní",J861,0)</f>
        <v>0</v>
      </c>
      <c r="BF861" s="234">
        <f>IF(N861="snížená",J861,0)</f>
        <v>0</v>
      </c>
      <c r="BG861" s="234">
        <f>IF(N861="zákl. přenesená",J861,0)</f>
        <v>0</v>
      </c>
      <c r="BH861" s="234">
        <f>IF(N861="sníž. přenesená",J861,0)</f>
        <v>0</v>
      </c>
      <c r="BI861" s="234">
        <f>IF(N861="nulová",J861,0)</f>
        <v>0</v>
      </c>
      <c r="BJ861" s="17" t="s">
        <v>134</v>
      </c>
      <c r="BK861" s="234">
        <f>ROUND(I861*H861,0)</f>
        <v>0</v>
      </c>
      <c r="BL861" s="17" t="s">
        <v>161</v>
      </c>
      <c r="BM861" s="233" t="s">
        <v>1909</v>
      </c>
    </row>
    <row r="862" s="1" customFormat="1" ht="24" customHeight="1">
      <c r="B862" s="38"/>
      <c r="C862" s="247" t="s">
        <v>1910</v>
      </c>
      <c r="D862" s="247" t="s">
        <v>170</v>
      </c>
      <c r="E862" s="248" t="s">
        <v>1911</v>
      </c>
      <c r="F862" s="249" t="s">
        <v>1912</v>
      </c>
      <c r="G862" s="250" t="s">
        <v>238</v>
      </c>
      <c r="H862" s="251">
        <v>388</v>
      </c>
      <c r="I862" s="252"/>
      <c r="J862" s="251">
        <f>ROUND(I862*H862,0)</f>
        <v>0</v>
      </c>
      <c r="K862" s="249" t="s">
        <v>132</v>
      </c>
      <c r="L862" s="253"/>
      <c r="M862" s="254" t="s">
        <v>1</v>
      </c>
      <c r="N862" s="255" t="s">
        <v>40</v>
      </c>
      <c r="O862" s="86"/>
      <c r="P862" s="231">
        <f>O862*H862</f>
        <v>0</v>
      </c>
      <c r="Q862" s="231">
        <v>5.0000000000000002E-05</v>
      </c>
      <c r="R862" s="231">
        <f>Q862*H862</f>
        <v>0.019400000000000001</v>
      </c>
      <c r="S862" s="231">
        <v>0</v>
      </c>
      <c r="T862" s="232">
        <f>S862*H862</f>
        <v>0</v>
      </c>
      <c r="AR862" s="233" t="s">
        <v>173</v>
      </c>
      <c r="AT862" s="233" t="s">
        <v>170</v>
      </c>
      <c r="AU862" s="233" t="s">
        <v>134</v>
      </c>
      <c r="AY862" s="17" t="s">
        <v>125</v>
      </c>
      <c r="BE862" s="234">
        <f>IF(N862="základní",J862,0)</f>
        <v>0</v>
      </c>
      <c r="BF862" s="234">
        <f>IF(N862="snížená",J862,0)</f>
        <v>0</v>
      </c>
      <c r="BG862" s="234">
        <f>IF(N862="zákl. přenesená",J862,0)</f>
        <v>0</v>
      </c>
      <c r="BH862" s="234">
        <f>IF(N862="sníž. přenesená",J862,0)</f>
        <v>0</v>
      </c>
      <c r="BI862" s="234">
        <f>IF(N862="nulová",J862,0)</f>
        <v>0</v>
      </c>
      <c r="BJ862" s="17" t="s">
        <v>134</v>
      </c>
      <c r="BK862" s="234">
        <f>ROUND(I862*H862,0)</f>
        <v>0</v>
      </c>
      <c r="BL862" s="17" t="s">
        <v>161</v>
      </c>
      <c r="BM862" s="233" t="s">
        <v>1913</v>
      </c>
    </row>
    <row r="863" s="1" customFormat="1" ht="16.5" customHeight="1">
      <c r="B863" s="38"/>
      <c r="C863" s="247" t="s">
        <v>1914</v>
      </c>
      <c r="D863" s="247" t="s">
        <v>170</v>
      </c>
      <c r="E863" s="248" t="s">
        <v>1915</v>
      </c>
      <c r="F863" s="249" t="s">
        <v>1916</v>
      </c>
      <c r="G863" s="250" t="s">
        <v>238</v>
      </c>
      <c r="H863" s="251">
        <v>388</v>
      </c>
      <c r="I863" s="252"/>
      <c r="J863" s="251">
        <f>ROUND(I863*H863,0)</f>
        <v>0</v>
      </c>
      <c r="K863" s="249" t="s">
        <v>132</v>
      </c>
      <c r="L863" s="253"/>
      <c r="M863" s="254" t="s">
        <v>1</v>
      </c>
      <c r="N863" s="255" t="s">
        <v>40</v>
      </c>
      <c r="O863" s="86"/>
      <c r="P863" s="231">
        <f>O863*H863</f>
        <v>0</v>
      </c>
      <c r="Q863" s="231">
        <v>1.0000000000000001E-05</v>
      </c>
      <c r="R863" s="231">
        <f>Q863*H863</f>
        <v>0.0038800000000000002</v>
      </c>
      <c r="S863" s="231">
        <v>0</v>
      </c>
      <c r="T863" s="232">
        <f>S863*H863</f>
        <v>0</v>
      </c>
      <c r="AR863" s="233" t="s">
        <v>173</v>
      </c>
      <c r="AT863" s="233" t="s">
        <v>170</v>
      </c>
      <c r="AU863" s="233" t="s">
        <v>134</v>
      </c>
      <c r="AY863" s="17" t="s">
        <v>125</v>
      </c>
      <c r="BE863" s="234">
        <f>IF(N863="základní",J863,0)</f>
        <v>0</v>
      </c>
      <c r="BF863" s="234">
        <f>IF(N863="snížená",J863,0)</f>
        <v>0</v>
      </c>
      <c r="BG863" s="234">
        <f>IF(N863="zákl. přenesená",J863,0)</f>
        <v>0</v>
      </c>
      <c r="BH863" s="234">
        <f>IF(N863="sníž. přenesená",J863,0)</f>
        <v>0</v>
      </c>
      <c r="BI863" s="234">
        <f>IF(N863="nulová",J863,0)</f>
        <v>0</v>
      </c>
      <c r="BJ863" s="17" t="s">
        <v>134</v>
      </c>
      <c r="BK863" s="234">
        <f>ROUND(I863*H863,0)</f>
        <v>0</v>
      </c>
      <c r="BL863" s="17" t="s">
        <v>161</v>
      </c>
      <c r="BM863" s="233" t="s">
        <v>1917</v>
      </c>
    </row>
    <row r="864" s="1" customFormat="1" ht="24" customHeight="1">
      <c r="B864" s="38"/>
      <c r="C864" s="223" t="s">
        <v>1918</v>
      </c>
      <c r="D864" s="223" t="s">
        <v>128</v>
      </c>
      <c r="E864" s="224" t="s">
        <v>1919</v>
      </c>
      <c r="F864" s="225" t="s">
        <v>1920</v>
      </c>
      <c r="G864" s="226" t="s">
        <v>211</v>
      </c>
      <c r="H864" s="227">
        <v>425</v>
      </c>
      <c r="I864" s="228"/>
      <c r="J864" s="227">
        <f>ROUND(I864*H864,0)</f>
        <v>0</v>
      </c>
      <c r="K864" s="225" t="s">
        <v>132</v>
      </c>
      <c r="L864" s="43"/>
      <c r="M864" s="229" t="s">
        <v>1</v>
      </c>
      <c r="N864" s="230" t="s">
        <v>40</v>
      </c>
      <c r="O864" s="86"/>
      <c r="P864" s="231">
        <f>O864*H864</f>
        <v>0</v>
      </c>
      <c r="Q864" s="231">
        <v>0</v>
      </c>
      <c r="R864" s="231">
        <f>Q864*H864</f>
        <v>0</v>
      </c>
      <c r="S864" s="231">
        <v>0</v>
      </c>
      <c r="T864" s="232">
        <f>S864*H864</f>
        <v>0</v>
      </c>
      <c r="AR864" s="233" t="s">
        <v>161</v>
      </c>
      <c r="AT864" s="233" t="s">
        <v>128</v>
      </c>
      <c r="AU864" s="233" t="s">
        <v>134</v>
      </c>
      <c r="AY864" s="17" t="s">
        <v>125</v>
      </c>
      <c r="BE864" s="234">
        <f>IF(N864="základní",J864,0)</f>
        <v>0</v>
      </c>
      <c r="BF864" s="234">
        <f>IF(N864="snížená",J864,0)</f>
        <v>0</v>
      </c>
      <c r="BG864" s="234">
        <f>IF(N864="zákl. přenesená",J864,0)</f>
        <v>0</v>
      </c>
      <c r="BH864" s="234">
        <f>IF(N864="sníž. přenesená",J864,0)</f>
        <v>0</v>
      </c>
      <c r="BI864" s="234">
        <f>IF(N864="nulová",J864,0)</f>
        <v>0</v>
      </c>
      <c r="BJ864" s="17" t="s">
        <v>134</v>
      </c>
      <c r="BK864" s="234">
        <f>ROUND(I864*H864,0)</f>
        <v>0</v>
      </c>
      <c r="BL864" s="17" t="s">
        <v>161</v>
      </c>
      <c r="BM864" s="233" t="s">
        <v>1921</v>
      </c>
    </row>
    <row r="865" s="1" customFormat="1" ht="16.5" customHeight="1">
      <c r="B865" s="38"/>
      <c r="C865" s="247" t="s">
        <v>1922</v>
      </c>
      <c r="D865" s="247" t="s">
        <v>170</v>
      </c>
      <c r="E865" s="248" t="s">
        <v>1923</v>
      </c>
      <c r="F865" s="249" t="s">
        <v>1924</v>
      </c>
      <c r="G865" s="250" t="s">
        <v>211</v>
      </c>
      <c r="H865" s="251">
        <v>425</v>
      </c>
      <c r="I865" s="252"/>
      <c r="J865" s="251">
        <f>ROUND(I865*H865,0)</f>
        <v>0</v>
      </c>
      <c r="K865" s="249" t="s">
        <v>132</v>
      </c>
      <c r="L865" s="253"/>
      <c r="M865" s="254" t="s">
        <v>1</v>
      </c>
      <c r="N865" s="255" t="s">
        <v>40</v>
      </c>
      <c r="O865" s="86"/>
      <c r="P865" s="231">
        <f>O865*H865</f>
        <v>0</v>
      </c>
      <c r="Q865" s="231">
        <v>5.0000000000000002E-05</v>
      </c>
      <c r="R865" s="231">
        <f>Q865*H865</f>
        <v>0.021250000000000002</v>
      </c>
      <c r="S865" s="231">
        <v>0</v>
      </c>
      <c r="T865" s="232">
        <f>S865*H865</f>
        <v>0</v>
      </c>
      <c r="AR865" s="233" t="s">
        <v>173</v>
      </c>
      <c r="AT865" s="233" t="s">
        <v>170</v>
      </c>
      <c r="AU865" s="233" t="s">
        <v>134</v>
      </c>
      <c r="AY865" s="17" t="s">
        <v>125</v>
      </c>
      <c r="BE865" s="234">
        <f>IF(N865="základní",J865,0)</f>
        <v>0</v>
      </c>
      <c r="BF865" s="234">
        <f>IF(N865="snížená",J865,0)</f>
        <v>0</v>
      </c>
      <c r="BG865" s="234">
        <f>IF(N865="zákl. přenesená",J865,0)</f>
        <v>0</v>
      </c>
      <c r="BH865" s="234">
        <f>IF(N865="sníž. přenesená",J865,0)</f>
        <v>0</v>
      </c>
      <c r="BI865" s="234">
        <f>IF(N865="nulová",J865,0)</f>
        <v>0</v>
      </c>
      <c r="BJ865" s="17" t="s">
        <v>134</v>
      </c>
      <c r="BK865" s="234">
        <f>ROUND(I865*H865,0)</f>
        <v>0</v>
      </c>
      <c r="BL865" s="17" t="s">
        <v>161</v>
      </c>
      <c r="BM865" s="233" t="s">
        <v>1925</v>
      </c>
    </row>
    <row r="866" s="1" customFormat="1" ht="24" customHeight="1">
      <c r="B866" s="38"/>
      <c r="C866" s="223" t="s">
        <v>1926</v>
      </c>
      <c r="D866" s="223" t="s">
        <v>128</v>
      </c>
      <c r="E866" s="224" t="s">
        <v>1919</v>
      </c>
      <c r="F866" s="225" t="s">
        <v>1920</v>
      </c>
      <c r="G866" s="226" t="s">
        <v>211</v>
      </c>
      <c r="H866" s="227">
        <v>712</v>
      </c>
      <c r="I866" s="228"/>
      <c r="J866" s="227">
        <f>ROUND(I866*H866,0)</f>
        <v>0</v>
      </c>
      <c r="K866" s="225" t="s">
        <v>132</v>
      </c>
      <c r="L866" s="43"/>
      <c r="M866" s="229" t="s">
        <v>1</v>
      </c>
      <c r="N866" s="230" t="s">
        <v>40</v>
      </c>
      <c r="O866" s="86"/>
      <c r="P866" s="231">
        <f>O866*H866</f>
        <v>0</v>
      </c>
      <c r="Q866" s="231">
        <v>0</v>
      </c>
      <c r="R866" s="231">
        <f>Q866*H866</f>
        <v>0</v>
      </c>
      <c r="S866" s="231">
        <v>0</v>
      </c>
      <c r="T866" s="232">
        <f>S866*H866</f>
        <v>0</v>
      </c>
      <c r="AR866" s="233" t="s">
        <v>161</v>
      </c>
      <c r="AT866" s="233" t="s">
        <v>128</v>
      </c>
      <c r="AU866" s="233" t="s">
        <v>134</v>
      </c>
      <c r="AY866" s="17" t="s">
        <v>125</v>
      </c>
      <c r="BE866" s="234">
        <f>IF(N866="základní",J866,0)</f>
        <v>0</v>
      </c>
      <c r="BF866" s="234">
        <f>IF(N866="snížená",J866,0)</f>
        <v>0</v>
      </c>
      <c r="BG866" s="234">
        <f>IF(N866="zákl. přenesená",J866,0)</f>
        <v>0</v>
      </c>
      <c r="BH866" s="234">
        <f>IF(N866="sníž. přenesená",J866,0)</f>
        <v>0</v>
      </c>
      <c r="BI866" s="234">
        <f>IF(N866="nulová",J866,0)</f>
        <v>0</v>
      </c>
      <c r="BJ866" s="17" t="s">
        <v>134</v>
      </c>
      <c r="BK866" s="234">
        <f>ROUND(I866*H866,0)</f>
        <v>0</v>
      </c>
      <c r="BL866" s="17" t="s">
        <v>161</v>
      </c>
      <c r="BM866" s="233" t="s">
        <v>1927</v>
      </c>
    </row>
    <row r="867" s="1" customFormat="1" ht="16.5" customHeight="1">
      <c r="B867" s="38"/>
      <c r="C867" s="247" t="s">
        <v>1928</v>
      </c>
      <c r="D867" s="247" t="s">
        <v>170</v>
      </c>
      <c r="E867" s="248" t="s">
        <v>1929</v>
      </c>
      <c r="F867" s="249" t="s">
        <v>1930</v>
      </c>
      <c r="G867" s="250" t="s">
        <v>211</v>
      </c>
      <c r="H867" s="251">
        <v>712</v>
      </c>
      <c r="I867" s="252"/>
      <c r="J867" s="251">
        <f>ROUND(I867*H867,0)</f>
        <v>0</v>
      </c>
      <c r="K867" s="249" t="s">
        <v>132</v>
      </c>
      <c r="L867" s="253"/>
      <c r="M867" s="254" t="s">
        <v>1</v>
      </c>
      <c r="N867" s="255" t="s">
        <v>40</v>
      </c>
      <c r="O867" s="86"/>
      <c r="P867" s="231">
        <f>O867*H867</f>
        <v>0</v>
      </c>
      <c r="Q867" s="231">
        <v>0.00018000000000000001</v>
      </c>
      <c r="R867" s="231">
        <f>Q867*H867</f>
        <v>0.12816</v>
      </c>
      <c r="S867" s="231">
        <v>0</v>
      </c>
      <c r="T867" s="232">
        <f>S867*H867</f>
        <v>0</v>
      </c>
      <c r="AR867" s="233" t="s">
        <v>173</v>
      </c>
      <c r="AT867" s="233" t="s">
        <v>170</v>
      </c>
      <c r="AU867" s="233" t="s">
        <v>134</v>
      </c>
      <c r="AY867" s="17" t="s">
        <v>125</v>
      </c>
      <c r="BE867" s="234">
        <f>IF(N867="základní",J867,0)</f>
        <v>0</v>
      </c>
      <c r="BF867" s="234">
        <f>IF(N867="snížená",J867,0)</f>
        <v>0</v>
      </c>
      <c r="BG867" s="234">
        <f>IF(N867="zákl. přenesená",J867,0)</f>
        <v>0</v>
      </c>
      <c r="BH867" s="234">
        <f>IF(N867="sníž. přenesená",J867,0)</f>
        <v>0</v>
      </c>
      <c r="BI867" s="234">
        <f>IF(N867="nulová",J867,0)</f>
        <v>0</v>
      </c>
      <c r="BJ867" s="17" t="s">
        <v>134</v>
      </c>
      <c r="BK867" s="234">
        <f>ROUND(I867*H867,0)</f>
        <v>0</v>
      </c>
      <c r="BL867" s="17" t="s">
        <v>161</v>
      </c>
      <c r="BM867" s="233" t="s">
        <v>1931</v>
      </c>
    </row>
    <row r="868" s="1" customFormat="1" ht="24" customHeight="1">
      <c r="B868" s="38"/>
      <c r="C868" s="223" t="s">
        <v>1932</v>
      </c>
      <c r="D868" s="223" t="s">
        <v>128</v>
      </c>
      <c r="E868" s="224" t="s">
        <v>1933</v>
      </c>
      <c r="F868" s="225" t="s">
        <v>1934</v>
      </c>
      <c r="G868" s="226" t="s">
        <v>211</v>
      </c>
      <c r="H868" s="227">
        <v>82</v>
      </c>
      <c r="I868" s="228"/>
      <c r="J868" s="227">
        <f>ROUND(I868*H868,0)</f>
        <v>0</v>
      </c>
      <c r="K868" s="225" t="s">
        <v>132</v>
      </c>
      <c r="L868" s="43"/>
      <c r="M868" s="229" t="s">
        <v>1</v>
      </c>
      <c r="N868" s="230" t="s">
        <v>40</v>
      </c>
      <c r="O868" s="86"/>
      <c r="P868" s="231">
        <f>O868*H868</f>
        <v>0</v>
      </c>
      <c r="Q868" s="231">
        <v>0</v>
      </c>
      <c r="R868" s="231">
        <f>Q868*H868</f>
        <v>0</v>
      </c>
      <c r="S868" s="231">
        <v>0</v>
      </c>
      <c r="T868" s="232">
        <f>S868*H868</f>
        <v>0</v>
      </c>
      <c r="AR868" s="233" t="s">
        <v>161</v>
      </c>
      <c r="AT868" s="233" t="s">
        <v>128</v>
      </c>
      <c r="AU868" s="233" t="s">
        <v>134</v>
      </c>
      <c r="AY868" s="17" t="s">
        <v>125</v>
      </c>
      <c r="BE868" s="234">
        <f>IF(N868="základní",J868,0)</f>
        <v>0</v>
      </c>
      <c r="BF868" s="234">
        <f>IF(N868="snížená",J868,0)</f>
        <v>0</v>
      </c>
      <c r="BG868" s="234">
        <f>IF(N868="zákl. přenesená",J868,0)</f>
        <v>0</v>
      </c>
      <c r="BH868" s="234">
        <f>IF(N868="sníž. přenesená",J868,0)</f>
        <v>0</v>
      </c>
      <c r="BI868" s="234">
        <f>IF(N868="nulová",J868,0)</f>
        <v>0</v>
      </c>
      <c r="BJ868" s="17" t="s">
        <v>134</v>
      </c>
      <c r="BK868" s="234">
        <f>ROUND(I868*H868,0)</f>
        <v>0</v>
      </c>
      <c r="BL868" s="17" t="s">
        <v>161</v>
      </c>
      <c r="BM868" s="233" t="s">
        <v>1935</v>
      </c>
    </row>
    <row r="869" s="1" customFormat="1" ht="16.5" customHeight="1">
      <c r="B869" s="38"/>
      <c r="C869" s="247" t="s">
        <v>1936</v>
      </c>
      <c r="D869" s="247" t="s">
        <v>170</v>
      </c>
      <c r="E869" s="248" t="s">
        <v>1937</v>
      </c>
      <c r="F869" s="249" t="s">
        <v>1938</v>
      </c>
      <c r="G869" s="250" t="s">
        <v>211</v>
      </c>
      <c r="H869" s="251">
        <v>82</v>
      </c>
      <c r="I869" s="252"/>
      <c r="J869" s="251">
        <f>ROUND(I869*H869,0)</f>
        <v>0</v>
      </c>
      <c r="K869" s="249" t="s">
        <v>132</v>
      </c>
      <c r="L869" s="253"/>
      <c r="M869" s="254" t="s">
        <v>1</v>
      </c>
      <c r="N869" s="255" t="s">
        <v>40</v>
      </c>
      <c r="O869" s="86"/>
      <c r="P869" s="231">
        <f>O869*H869</f>
        <v>0</v>
      </c>
      <c r="Q869" s="231">
        <v>0.00010000000000000001</v>
      </c>
      <c r="R869" s="231">
        <f>Q869*H869</f>
        <v>0.0082000000000000007</v>
      </c>
      <c r="S869" s="231">
        <v>0</v>
      </c>
      <c r="T869" s="232">
        <f>S869*H869</f>
        <v>0</v>
      </c>
      <c r="AR869" s="233" t="s">
        <v>173</v>
      </c>
      <c r="AT869" s="233" t="s">
        <v>170</v>
      </c>
      <c r="AU869" s="233" t="s">
        <v>134</v>
      </c>
      <c r="AY869" s="17" t="s">
        <v>125</v>
      </c>
      <c r="BE869" s="234">
        <f>IF(N869="základní",J869,0)</f>
        <v>0</v>
      </c>
      <c r="BF869" s="234">
        <f>IF(N869="snížená",J869,0)</f>
        <v>0</v>
      </c>
      <c r="BG869" s="234">
        <f>IF(N869="zákl. přenesená",J869,0)</f>
        <v>0</v>
      </c>
      <c r="BH869" s="234">
        <f>IF(N869="sníž. přenesená",J869,0)</f>
        <v>0</v>
      </c>
      <c r="BI869" s="234">
        <f>IF(N869="nulová",J869,0)</f>
        <v>0</v>
      </c>
      <c r="BJ869" s="17" t="s">
        <v>134</v>
      </c>
      <c r="BK869" s="234">
        <f>ROUND(I869*H869,0)</f>
        <v>0</v>
      </c>
      <c r="BL869" s="17" t="s">
        <v>161</v>
      </c>
      <c r="BM869" s="233" t="s">
        <v>1939</v>
      </c>
    </row>
    <row r="870" s="1" customFormat="1" ht="24" customHeight="1">
      <c r="B870" s="38"/>
      <c r="C870" s="223" t="s">
        <v>1940</v>
      </c>
      <c r="D870" s="223" t="s">
        <v>128</v>
      </c>
      <c r="E870" s="224" t="s">
        <v>1941</v>
      </c>
      <c r="F870" s="225" t="s">
        <v>1942</v>
      </c>
      <c r="G870" s="226" t="s">
        <v>211</v>
      </c>
      <c r="H870" s="227">
        <v>2150</v>
      </c>
      <c r="I870" s="228"/>
      <c r="J870" s="227">
        <f>ROUND(I870*H870,0)</f>
        <v>0</v>
      </c>
      <c r="K870" s="225" t="s">
        <v>132</v>
      </c>
      <c r="L870" s="43"/>
      <c r="M870" s="229" t="s">
        <v>1</v>
      </c>
      <c r="N870" s="230" t="s">
        <v>40</v>
      </c>
      <c r="O870" s="86"/>
      <c r="P870" s="231">
        <f>O870*H870</f>
        <v>0</v>
      </c>
      <c r="Q870" s="231">
        <v>0</v>
      </c>
      <c r="R870" s="231">
        <f>Q870*H870</f>
        <v>0</v>
      </c>
      <c r="S870" s="231">
        <v>0</v>
      </c>
      <c r="T870" s="232">
        <f>S870*H870</f>
        <v>0</v>
      </c>
      <c r="AR870" s="233" t="s">
        <v>161</v>
      </c>
      <c r="AT870" s="233" t="s">
        <v>128</v>
      </c>
      <c r="AU870" s="233" t="s">
        <v>134</v>
      </c>
      <c r="AY870" s="17" t="s">
        <v>125</v>
      </c>
      <c r="BE870" s="234">
        <f>IF(N870="základní",J870,0)</f>
        <v>0</v>
      </c>
      <c r="BF870" s="234">
        <f>IF(N870="snížená",J870,0)</f>
        <v>0</v>
      </c>
      <c r="BG870" s="234">
        <f>IF(N870="zákl. přenesená",J870,0)</f>
        <v>0</v>
      </c>
      <c r="BH870" s="234">
        <f>IF(N870="sníž. přenesená",J870,0)</f>
        <v>0</v>
      </c>
      <c r="BI870" s="234">
        <f>IF(N870="nulová",J870,0)</f>
        <v>0</v>
      </c>
      <c r="BJ870" s="17" t="s">
        <v>134</v>
      </c>
      <c r="BK870" s="234">
        <f>ROUND(I870*H870,0)</f>
        <v>0</v>
      </c>
      <c r="BL870" s="17" t="s">
        <v>161</v>
      </c>
      <c r="BM870" s="233" t="s">
        <v>1943</v>
      </c>
    </row>
    <row r="871" s="1" customFormat="1" ht="16.5" customHeight="1">
      <c r="B871" s="38"/>
      <c r="C871" s="247" t="s">
        <v>1944</v>
      </c>
      <c r="D871" s="247" t="s">
        <v>170</v>
      </c>
      <c r="E871" s="248" t="s">
        <v>1945</v>
      </c>
      <c r="F871" s="249" t="s">
        <v>1946</v>
      </c>
      <c r="G871" s="250" t="s">
        <v>211</v>
      </c>
      <c r="H871" s="251">
        <v>2150</v>
      </c>
      <c r="I871" s="252"/>
      <c r="J871" s="251">
        <f>ROUND(I871*H871,0)</f>
        <v>0</v>
      </c>
      <c r="K871" s="249" t="s">
        <v>132</v>
      </c>
      <c r="L871" s="253"/>
      <c r="M871" s="254" t="s">
        <v>1</v>
      </c>
      <c r="N871" s="255" t="s">
        <v>40</v>
      </c>
      <c r="O871" s="86"/>
      <c r="P871" s="231">
        <f>O871*H871</f>
        <v>0</v>
      </c>
      <c r="Q871" s="231">
        <v>0.00012</v>
      </c>
      <c r="R871" s="231">
        <f>Q871*H871</f>
        <v>0.25800000000000001</v>
      </c>
      <c r="S871" s="231">
        <v>0</v>
      </c>
      <c r="T871" s="232">
        <f>S871*H871</f>
        <v>0</v>
      </c>
      <c r="AR871" s="233" t="s">
        <v>173</v>
      </c>
      <c r="AT871" s="233" t="s">
        <v>170</v>
      </c>
      <c r="AU871" s="233" t="s">
        <v>134</v>
      </c>
      <c r="AY871" s="17" t="s">
        <v>125</v>
      </c>
      <c r="BE871" s="234">
        <f>IF(N871="základní",J871,0)</f>
        <v>0</v>
      </c>
      <c r="BF871" s="234">
        <f>IF(N871="snížená",J871,0)</f>
        <v>0</v>
      </c>
      <c r="BG871" s="234">
        <f>IF(N871="zákl. přenesená",J871,0)</f>
        <v>0</v>
      </c>
      <c r="BH871" s="234">
        <f>IF(N871="sníž. přenesená",J871,0)</f>
        <v>0</v>
      </c>
      <c r="BI871" s="234">
        <f>IF(N871="nulová",J871,0)</f>
        <v>0</v>
      </c>
      <c r="BJ871" s="17" t="s">
        <v>134</v>
      </c>
      <c r="BK871" s="234">
        <f>ROUND(I871*H871,0)</f>
        <v>0</v>
      </c>
      <c r="BL871" s="17" t="s">
        <v>161</v>
      </c>
      <c r="BM871" s="233" t="s">
        <v>1947</v>
      </c>
    </row>
    <row r="872" s="1" customFormat="1" ht="24" customHeight="1">
      <c r="B872" s="38"/>
      <c r="C872" s="223" t="s">
        <v>1948</v>
      </c>
      <c r="D872" s="223" t="s">
        <v>128</v>
      </c>
      <c r="E872" s="224" t="s">
        <v>1949</v>
      </c>
      <c r="F872" s="225" t="s">
        <v>1950</v>
      </c>
      <c r="G872" s="226" t="s">
        <v>211</v>
      </c>
      <c r="H872" s="227">
        <v>3124</v>
      </c>
      <c r="I872" s="228"/>
      <c r="J872" s="227">
        <f>ROUND(I872*H872,0)</f>
        <v>0</v>
      </c>
      <c r="K872" s="225" t="s">
        <v>132</v>
      </c>
      <c r="L872" s="43"/>
      <c r="M872" s="229" t="s">
        <v>1</v>
      </c>
      <c r="N872" s="230" t="s">
        <v>40</v>
      </c>
      <c r="O872" s="86"/>
      <c r="P872" s="231">
        <f>O872*H872</f>
        <v>0</v>
      </c>
      <c r="Q872" s="231">
        <v>0</v>
      </c>
      <c r="R872" s="231">
        <f>Q872*H872</f>
        <v>0</v>
      </c>
      <c r="S872" s="231">
        <v>0</v>
      </c>
      <c r="T872" s="232">
        <f>S872*H872</f>
        <v>0</v>
      </c>
      <c r="AR872" s="233" t="s">
        <v>161</v>
      </c>
      <c r="AT872" s="233" t="s">
        <v>128</v>
      </c>
      <c r="AU872" s="233" t="s">
        <v>134</v>
      </c>
      <c r="AY872" s="17" t="s">
        <v>125</v>
      </c>
      <c r="BE872" s="234">
        <f>IF(N872="základní",J872,0)</f>
        <v>0</v>
      </c>
      <c r="BF872" s="234">
        <f>IF(N872="snížená",J872,0)</f>
        <v>0</v>
      </c>
      <c r="BG872" s="234">
        <f>IF(N872="zákl. přenesená",J872,0)</f>
        <v>0</v>
      </c>
      <c r="BH872" s="234">
        <f>IF(N872="sníž. přenesená",J872,0)</f>
        <v>0</v>
      </c>
      <c r="BI872" s="234">
        <f>IF(N872="nulová",J872,0)</f>
        <v>0</v>
      </c>
      <c r="BJ872" s="17" t="s">
        <v>134</v>
      </c>
      <c r="BK872" s="234">
        <f>ROUND(I872*H872,0)</f>
        <v>0</v>
      </c>
      <c r="BL872" s="17" t="s">
        <v>161</v>
      </c>
      <c r="BM872" s="233" t="s">
        <v>1951</v>
      </c>
    </row>
    <row r="873" s="1" customFormat="1" ht="16.5" customHeight="1">
      <c r="B873" s="38"/>
      <c r="C873" s="247" t="s">
        <v>1952</v>
      </c>
      <c r="D873" s="247" t="s">
        <v>170</v>
      </c>
      <c r="E873" s="248" t="s">
        <v>1953</v>
      </c>
      <c r="F873" s="249" t="s">
        <v>1954</v>
      </c>
      <c r="G873" s="250" t="s">
        <v>211</v>
      </c>
      <c r="H873" s="251">
        <v>3124</v>
      </c>
      <c r="I873" s="252"/>
      <c r="J873" s="251">
        <f>ROUND(I873*H873,0)</f>
        <v>0</v>
      </c>
      <c r="K873" s="249" t="s">
        <v>132</v>
      </c>
      <c r="L873" s="253"/>
      <c r="M873" s="254" t="s">
        <v>1</v>
      </c>
      <c r="N873" s="255" t="s">
        <v>40</v>
      </c>
      <c r="O873" s="86"/>
      <c r="P873" s="231">
        <f>O873*H873</f>
        <v>0</v>
      </c>
      <c r="Q873" s="231">
        <v>0.00017000000000000001</v>
      </c>
      <c r="R873" s="231">
        <f>Q873*H873</f>
        <v>0.53108</v>
      </c>
      <c r="S873" s="231">
        <v>0</v>
      </c>
      <c r="T873" s="232">
        <f>S873*H873</f>
        <v>0</v>
      </c>
      <c r="AR873" s="233" t="s">
        <v>173</v>
      </c>
      <c r="AT873" s="233" t="s">
        <v>170</v>
      </c>
      <c r="AU873" s="233" t="s">
        <v>134</v>
      </c>
      <c r="AY873" s="17" t="s">
        <v>125</v>
      </c>
      <c r="BE873" s="234">
        <f>IF(N873="základní",J873,0)</f>
        <v>0</v>
      </c>
      <c r="BF873" s="234">
        <f>IF(N873="snížená",J873,0)</f>
        <v>0</v>
      </c>
      <c r="BG873" s="234">
        <f>IF(N873="zákl. přenesená",J873,0)</f>
        <v>0</v>
      </c>
      <c r="BH873" s="234">
        <f>IF(N873="sníž. přenesená",J873,0)</f>
        <v>0</v>
      </c>
      <c r="BI873" s="234">
        <f>IF(N873="nulová",J873,0)</f>
        <v>0</v>
      </c>
      <c r="BJ873" s="17" t="s">
        <v>134</v>
      </c>
      <c r="BK873" s="234">
        <f>ROUND(I873*H873,0)</f>
        <v>0</v>
      </c>
      <c r="BL873" s="17" t="s">
        <v>161</v>
      </c>
      <c r="BM873" s="233" t="s">
        <v>1955</v>
      </c>
    </row>
    <row r="874" s="1" customFormat="1" ht="24" customHeight="1">
      <c r="B874" s="38"/>
      <c r="C874" s="223" t="s">
        <v>1956</v>
      </c>
      <c r="D874" s="223" t="s">
        <v>128</v>
      </c>
      <c r="E874" s="224" t="s">
        <v>1957</v>
      </c>
      <c r="F874" s="225" t="s">
        <v>1958</v>
      </c>
      <c r="G874" s="226" t="s">
        <v>211</v>
      </c>
      <c r="H874" s="227">
        <v>28</v>
      </c>
      <c r="I874" s="228"/>
      <c r="J874" s="227">
        <f>ROUND(I874*H874,0)</f>
        <v>0</v>
      </c>
      <c r="K874" s="225" t="s">
        <v>132</v>
      </c>
      <c r="L874" s="43"/>
      <c r="M874" s="229" t="s">
        <v>1</v>
      </c>
      <c r="N874" s="230" t="s">
        <v>40</v>
      </c>
      <c r="O874" s="86"/>
      <c r="P874" s="231">
        <f>O874*H874</f>
        <v>0</v>
      </c>
      <c r="Q874" s="231">
        <v>0</v>
      </c>
      <c r="R874" s="231">
        <f>Q874*H874</f>
        <v>0</v>
      </c>
      <c r="S874" s="231">
        <v>0</v>
      </c>
      <c r="T874" s="232">
        <f>S874*H874</f>
        <v>0</v>
      </c>
      <c r="AR874" s="233" t="s">
        <v>161</v>
      </c>
      <c r="AT874" s="233" t="s">
        <v>128</v>
      </c>
      <c r="AU874" s="233" t="s">
        <v>134</v>
      </c>
      <c r="AY874" s="17" t="s">
        <v>125</v>
      </c>
      <c r="BE874" s="234">
        <f>IF(N874="základní",J874,0)</f>
        <v>0</v>
      </c>
      <c r="BF874" s="234">
        <f>IF(N874="snížená",J874,0)</f>
        <v>0</v>
      </c>
      <c r="BG874" s="234">
        <f>IF(N874="zákl. přenesená",J874,0)</f>
        <v>0</v>
      </c>
      <c r="BH874" s="234">
        <f>IF(N874="sníž. přenesená",J874,0)</f>
        <v>0</v>
      </c>
      <c r="BI874" s="234">
        <f>IF(N874="nulová",J874,0)</f>
        <v>0</v>
      </c>
      <c r="BJ874" s="17" t="s">
        <v>134</v>
      </c>
      <c r="BK874" s="234">
        <f>ROUND(I874*H874,0)</f>
        <v>0</v>
      </c>
      <c r="BL874" s="17" t="s">
        <v>161</v>
      </c>
      <c r="BM874" s="233" t="s">
        <v>1959</v>
      </c>
    </row>
    <row r="875" s="1" customFormat="1" ht="16.5" customHeight="1">
      <c r="B875" s="38"/>
      <c r="C875" s="247" t="s">
        <v>1960</v>
      </c>
      <c r="D875" s="247" t="s">
        <v>170</v>
      </c>
      <c r="E875" s="248" t="s">
        <v>1961</v>
      </c>
      <c r="F875" s="249" t="s">
        <v>1962</v>
      </c>
      <c r="G875" s="250" t="s">
        <v>211</v>
      </c>
      <c r="H875" s="251">
        <v>28</v>
      </c>
      <c r="I875" s="252"/>
      <c r="J875" s="251">
        <f>ROUND(I875*H875,0)</f>
        <v>0</v>
      </c>
      <c r="K875" s="249" t="s">
        <v>132</v>
      </c>
      <c r="L875" s="253"/>
      <c r="M875" s="254" t="s">
        <v>1</v>
      </c>
      <c r="N875" s="255" t="s">
        <v>40</v>
      </c>
      <c r="O875" s="86"/>
      <c r="P875" s="231">
        <f>O875*H875</f>
        <v>0</v>
      </c>
      <c r="Q875" s="231">
        <v>0.00157</v>
      </c>
      <c r="R875" s="231">
        <f>Q875*H875</f>
        <v>0.043959999999999999</v>
      </c>
      <c r="S875" s="231">
        <v>0</v>
      </c>
      <c r="T875" s="232">
        <f>S875*H875</f>
        <v>0</v>
      </c>
      <c r="AR875" s="233" t="s">
        <v>173</v>
      </c>
      <c r="AT875" s="233" t="s">
        <v>170</v>
      </c>
      <c r="AU875" s="233" t="s">
        <v>134</v>
      </c>
      <c r="AY875" s="17" t="s">
        <v>125</v>
      </c>
      <c r="BE875" s="234">
        <f>IF(N875="základní",J875,0)</f>
        <v>0</v>
      </c>
      <c r="BF875" s="234">
        <f>IF(N875="snížená",J875,0)</f>
        <v>0</v>
      </c>
      <c r="BG875" s="234">
        <f>IF(N875="zákl. přenesená",J875,0)</f>
        <v>0</v>
      </c>
      <c r="BH875" s="234">
        <f>IF(N875="sníž. přenesená",J875,0)</f>
        <v>0</v>
      </c>
      <c r="BI875" s="234">
        <f>IF(N875="nulová",J875,0)</f>
        <v>0</v>
      </c>
      <c r="BJ875" s="17" t="s">
        <v>134</v>
      </c>
      <c r="BK875" s="234">
        <f>ROUND(I875*H875,0)</f>
        <v>0</v>
      </c>
      <c r="BL875" s="17" t="s">
        <v>161</v>
      </c>
      <c r="BM875" s="233" t="s">
        <v>1963</v>
      </c>
    </row>
    <row r="876" s="1" customFormat="1" ht="24" customHeight="1">
      <c r="B876" s="38"/>
      <c r="C876" s="223" t="s">
        <v>1964</v>
      </c>
      <c r="D876" s="223" t="s">
        <v>128</v>
      </c>
      <c r="E876" s="224" t="s">
        <v>1965</v>
      </c>
      <c r="F876" s="225" t="s">
        <v>1966</v>
      </c>
      <c r="G876" s="226" t="s">
        <v>211</v>
      </c>
      <c r="H876" s="227">
        <v>218</v>
      </c>
      <c r="I876" s="228"/>
      <c r="J876" s="227">
        <f>ROUND(I876*H876,0)</f>
        <v>0</v>
      </c>
      <c r="K876" s="225" t="s">
        <v>132</v>
      </c>
      <c r="L876" s="43"/>
      <c r="M876" s="229" t="s">
        <v>1</v>
      </c>
      <c r="N876" s="230" t="s">
        <v>40</v>
      </c>
      <c r="O876" s="86"/>
      <c r="P876" s="231">
        <f>O876*H876</f>
        <v>0</v>
      </c>
      <c r="Q876" s="231">
        <v>0</v>
      </c>
      <c r="R876" s="231">
        <f>Q876*H876</f>
        <v>0</v>
      </c>
      <c r="S876" s="231">
        <v>0</v>
      </c>
      <c r="T876" s="232">
        <f>S876*H876</f>
        <v>0</v>
      </c>
      <c r="AR876" s="233" t="s">
        <v>161</v>
      </c>
      <c r="AT876" s="233" t="s">
        <v>128</v>
      </c>
      <c r="AU876" s="233" t="s">
        <v>134</v>
      </c>
      <c r="AY876" s="17" t="s">
        <v>125</v>
      </c>
      <c r="BE876" s="234">
        <f>IF(N876="základní",J876,0)</f>
        <v>0</v>
      </c>
      <c r="BF876" s="234">
        <f>IF(N876="snížená",J876,0)</f>
        <v>0</v>
      </c>
      <c r="BG876" s="234">
        <f>IF(N876="zákl. přenesená",J876,0)</f>
        <v>0</v>
      </c>
      <c r="BH876" s="234">
        <f>IF(N876="sníž. přenesená",J876,0)</f>
        <v>0</v>
      </c>
      <c r="BI876" s="234">
        <f>IF(N876="nulová",J876,0)</f>
        <v>0</v>
      </c>
      <c r="BJ876" s="17" t="s">
        <v>134</v>
      </c>
      <c r="BK876" s="234">
        <f>ROUND(I876*H876,0)</f>
        <v>0</v>
      </c>
      <c r="BL876" s="17" t="s">
        <v>161</v>
      </c>
      <c r="BM876" s="233" t="s">
        <v>1967</v>
      </c>
    </row>
    <row r="877" s="1" customFormat="1" ht="16.5" customHeight="1">
      <c r="B877" s="38"/>
      <c r="C877" s="247" t="s">
        <v>1968</v>
      </c>
      <c r="D877" s="247" t="s">
        <v>170</v>
      </c>
      <c r="E877" s="248" t="s">
        <v>1969</v>
      </c>
      <c r="F877" s="249" t="s">
        <v>1970</v>
      </c>
      <c r="G877" s="250" t="s">
        <v>211</v>
      </c>
      <c r="H877" s="251">
        <v>218</v>
      </c>
      <c r="I877" s="252"/>
      <c r="J877" s="251">
        <f>ROUND(I877*H877,0)</f>
        <v>0</v>
      </c>
      <c r="K877" s="249" t="s">
        <v>132</v>
      </c>
      <c r="L877" s="253"/>
      <c r="M877" s="254" t="s">
        <v>1</v>
      </c>
      <c r="N877" s="255" t="s">
        <v>40</v>
      </c>
      <c r="O877" s="86"/>
      <c r="P877" s="231">
        <f>O877*H877</f>
        <v>0</v>
      </c>
      <c r="Q877" s="231">
        <v>0.00025000000000000001</v>
      </c>
      <c r="R877" s="231">
        <f>Q877*H877</f>
        <v>0.0545</v>
      </c>
      <c r="S877" s="231">
        <v>0</v>
      </c>
      <c r="T877" s="232">
        <f>S877*H877</f>
        <v>0</v>
      </c>
      <c r="AR877" s="233" t="s">
        <v>173</v>
      </c>
      <c r="AT877" s="233" t="s">
        <v>170</v>
      </c>
      <c r="AU877" s="233" t="s">
        <v>134</v>
      </c>
      <c r="AY877" s="17" t="s">
        <v>125</v>
      </c>
      <c r="BE877" s="234">
        <f>IF(N877="základní",J877,0)</f>
        <v>0</v>
      </c>
      <c r="BF877" s="234">
        <f>IF(N877="snížená",J877,0)</f>
        <v>0</v>
      </c>
      <c r="BG877" s="234">
        <f>IF(N877="zákl. přenesená",J877,0)</f>
        <v>0</v>
      </c>
      <c r="BH877" s="234">
        <f>IF(N877="sníž. přenesená",J877,0)</f>
        <v>0</v>
      </c>
      <c r="BI877" s="234">
        <f>IF(N877="nulová",J877,0)</f>
        <v>0</v>
      </c>
      <c r="BJ877" s="17" t="s">
        <v>134</v>
      </c>
      <c r="BK877" s="234">
        <f>ROUND(I877*H877,0)</f>
        <v>0</v>
      </c>
      <c r="BL877" s="17" t="s">
        <v>161</v>
      </c>
      <c r="BM877" s="233" t="s">
        <v>1971</v>
      </c>
    </row>
    <row r="878" s="1" customFormat="1" ht="24" customHeight="1">
      <c r="B878" s="38"/>
      <c r="C878" s="223" t="s">
        <v>1972</v>
      </c>
      <c r="D878" s="223" t="s">
        <v>128</v>
      </c>
      <c r="E878" s="224" t="s">
        <v>1973</v>
      </c>
      <c r="F878" s="225" t="s">
        <v>1974</v>
      </c>
      <c r="G878" s="226" t="s">
        <v>211</v>
      </c>
      <c r="H878" s="227">
        <v>278</v>
      </c>
      <c r="I878" s="228"/>
      <c r="J878" s="227">
        <f>ROUND(I878*H878,0)</f>
        <v>0</v>
      </c>
      <c r="K878" s="225" t="s">
        <v>132</v>
      </c>
      <c r="L878" s="43"/>
      <c r="M878" s="229" t="s">
        <v>1</v>
      </c>
      <c r="N878" s="230" t="s">
        <v>40</v>
      </c>
      <c r="O878" s="86"/>
      <c r="P878" s="231">
        <f>O878*H878</f>
        <v>0</v>
      </c>
      <c r="Q878" s="231">
        <v>0</v>
      </c>
      <c r="R878" s="231">
        <f>Q878*H878</f>
        <v>0</v>
      </c>
      <c r="S878" s="231">
        <v>0</v>
      </c>
      <c r="T878" s="232">
        <f>S878*H878</f>
        <v>0</v>
      </c>
      <c r="AR878" s="233" t="s">
        <v>161</v>
      </c>
      <c r="AT878" s="233" t="s">
        <v>128</v>
      </c>
      <c r="AU878" s="233" t="s">
        <v>134</v>
      </c>
      <c r="AY878" s="17" t="s">
        <v>125</v>
      </c>
      <c r="BE878" s="234">
        <f>IF(N878="základní",J878,0)</f>
        <v>0</v>
      </c>
      <c r="BF878" s="234">
        <f>IF(N878="snížená",J878,0)</f>
        <v>0</v>
      </c>
      <c r="BG878" s="234">
        <f>IF(N878="zákl. přenesená",J878,0)</f>
        <v>0</v>
      </c>
      <c r="BH878" s="234">
        <f>IF(N878="sníž. přenesená",J878,0)</f>
        <v>0</v>
      </c>
      <c r="BI878" s="234">
        <f>IF(N878="nulová",J878,0)</f>
        <v>0</v>
      </c>
      <c r="BJ878" s="17" t="s">
        <v>134</v>
      </c>
      <c r="BK878" s="234">
        <f>ROUND(I878*H878,0)</f>
        <v>0</v>
      </c>
      <c r="BL878" s="17" t="s">
        <v>161</v>
      </c>
      <c r="BM878" s="233" t="s">
        <v>1975</v>
      </c>
    </row>
    <row r="879" s="1" customFormat="1" ht="16.5" customHeight="1">
      <c r="B879" s="38"/>
      <c r="C879" s="247" t="s">
        <v>1976</v>
      </c>
      <c r="D879" s="247" t="s">
        <v>170</v>
      </c>
      <c r="E879" s="248" t="s">
        <v>1977</v>
      </c>
      <c r="F879" s="249" t="s">
        <v>1978</v>
      </c>
      <c r="G879" s="250" t="s">
        <v>211</v>
      </c>
      <c r="H879" s="251">
        <v>278</v>
      </c>
      <c r="I879" s="252"/>
      <c r="J879" s="251">
        <f>ROUND(I879*H879,0)</f>
        <v>0</v>
      </c>
      <c r="K879" s="249" t="s">
        <v>132</v>
      </c>
      <c r="L879" s="253"/>
      <c r="M879" s="254" t="s">
        <v>1</v>
      </c>
      <c r="N879" s="255" t="s">
        <v>40</v>
      </c>
      <c r="O879" s="86"/>
      <c r="P879" s="231">
        <f>O879*H879</f>
        <v>0</v>
      </c>
      <c r="Q879" s="231">
        <v>0.00052999999999999998</v>
      </c>
      <c r="R879" s="231">
        <f>Q879*H879</f>
        <v>0.14734</v>
      </c>
      <c r="S879" s="231">
        <v>0</v>
      </c>
      <c r="T879" s="232">
        <f>S879*H879</f>
        <v>0</v>
      </c>
      <c r="AR879" s="233" t="s">
        <v>173</v>
      </c>
      <c r="AT879" s="233" t="s">
        <v>170</v>
      </c>
      <c r="AU879" s="233" t="s">
        <v>134</v>
      </c>
      <c r="AY879" s="17" t="s">
        <v>125</v>
      </c>
      <c r="BE879" s="234">
        <f>IF(N879="základní",J879,0)</f>
        <v>0</v>
      </c>
      <c r="BF879" s="234">
        <f>IF(N879="snížená",J879,0)</f>
        <v>0</v>
      </c>
      <c r="BG879" s="234">
        <f>IF(N879="zákl. přenesená",J879,0)</f>
        <v>0</v>
      </c>
      <c r="BH879" s="234">
        <f>IF(N879="sníž. přenesená",J879,0)</f>
        <v>0</v>
      </c>
      <c r="BI879" s="234">
        <f>IF(N879="nulová",J879,0)</f>
        <v>0</v>
      </c>
      <c r="BJ879" s="17" t="s">
        <v>134</v>
      </c>
      <c r="BK879" s="234">
        <f>ROUND(I879*H879,0)</f>
        <v>0</v>
      </c>
      <c r="BL879" s="17" t="s">
        <v>161</v>
      </c>
      <c r="BM879" s="233" t="s">
        <v>1979</v>
      </c>
    </row>
    <row r="880" s="1" customFormat="1" ht="24" customHeight="1">
      <c r="B880" s="38"/>
      <c r="C880" s="223" t="s">
        <v>1980</v>
      </c>
      <c r="D880" s="223" t="s">
        <v>128</v>
      </c>
      <c r="E880" s="224" t="s">
        <v>1981</v>
      </c>
      <c r="F880" s="225" t="s">
        <v>1982</v>
      </c>
      <c r="G880" s="226" t="s">
        <v>238</v>
      </c>
      <c r="H880" s="227">
        <v>654</v>
      </c>
      <c r="I880" s="228"/>
      <c r="J880" s="227">
        <f>ROUND(I880*H880,0)</f>
        <v>0</v>
      </c>
      <c r="K880" s="225" t="s">
        <v>132</v>
      </c>
      <c r="L880" s="43"/>
      <c r="M880" s="229" t="s">
        <v>1</v>
      </c>
      <c r="N880" s="230" t="s">
        <v>40</v>
      </c>
      <c r="O880" s="86"/>
      <c r="P880" s="231">
        <f>O880*H880</f>
        <v>0</v>
      </c>
      <c r="Q880" s="231">
        <v>0</v>
      </c>
      <c r="R880" s="231">
        <f>Q880*H880</f>
        <v>0</v>
      </c>
      <c r="S880" s="231">
        <v>0</v>
      </c>
      <c r="T880" s="232">
        <f>S880*H880</f>
        <v>0</v>
      </c>
      <c r="AR880" s="233" t="s">
        <v>161</v>
      </c>
      <c r="AT880" s="233" t="s">
        <v>128</v>
      </c>
      <c r="AU880" s="233" t="s">
        <v>134</v>
      </c>
      <c r="AY880" s="17" t="s">
        <v>125</v>
      </c>
      <c r="BE880" s="234">
        <f>IF(N880="základní",J880,0)</f>
        <v>0</v>
      </c>
      <c r="BF880" s="234">
        <f>IF(N880="snížená",J880,0)</f>
        <v>0</v>
      </c>
      <c r="BG880" s="234">
        <f>IF(N880="zákl. přenesená",J880,0)</f>
        <v>0</v>
      </c>
      <c r="BH880" s="234">
        <f>IF(N880="sníž. přenesená",J880,0)</f>
        <v>0</v>
      </c>
      <c r="BI880" s="234">
        <f>IF(N880="nulová",J880,0)</f>
        <v>0</v>
      </c>
      <c r="BJ880" s="17" t="s">
        <v>134</v>
      </c>
      <c r="BK880" s="234">
        <f>ROUND(I880*H880,0)</f>
        <v>0</v>
      </c>
      <c r="BL880" s="17" t="s">
        <v>161</v>
      </c>
      <c r="BM880" s="233" t="s">
        <v>1983</v>
      </c>
    </row>
    <row r="881" s="1" customFormat="1" ht="16.5" customHeight="1">
      <c r="B881" s="38"/>
      <c r="C881" s="223" t="s">
        <v>1984</v>
      </c>
      <c r="D881" s="223" t="s">
        <v>128</v>
      </c>
      <c r="E881" s="224" t="s">
        <v>1985</v>
      </c>
      <c r="F881" s="225" t="s">
        <v>1986</v>
      </c>
      <c r="G881" s="226" t="s">
        <v>238</v>
      </c>
      <c r="H881" s="227">
        <v>96</v>
      </c>
      <c r="I881" s="228"/>
      <c r="J881" s="227">
        <f>ROUND(I881*H881,0)</f>
        <v>0</v>
      </c>
      <c r="K881" s="225" t="s">
        <v>132</v>
      </c>
      <c r="L881" s="43"/>
      <c r="M881" s="229" t="s">
        <v>1</v>
      </c>
      <c r="N881" s="230" t="s">
        <v>40</v>
      </c>
      <c r="O881" s="86"/>
      <c r="P881" s="231">
        <f>O881*H881</f>
        <v>0</v>
      </c>
      <c r="Q881" s="231">
        <v>0</v>
      </c>
      <c r="R881" s="231">
        <f>Q881*H881</f>
        <v>0</v>
      </c>
      <c r="S881" s="231">
        <v>0</v>
      </c>
      <c r="T881" s="232">
        <f>S881*H881</f>
        <v>0</v>
      </c>
      <c r="AR881" s="233" t="s">
        <v>161</v>
      </c>
      <c r="AT881" s="233" t="s">
        <v>128</v>
      </c>
      <c r="AU881" s="233" t="s">
        <v>134</v>
      </c>
      <c r="AY881" s="17" t="s">
        <v>125</v>
      </c>
      <c r="BE881" s="234">
        <f>IF(N881="základní",J881,0)</f>
        <v>0</v>
      </c>
      <c r="BF881" s="234">
        <f>IF(N881="snížená",J881,0)</f>
        <v>0</v>
      </c>
      <c r="BG881" s="234">
        <f>IF(N881="zákl. přenesená",J881,0)</f>
        <v>0</v>
      </c>
      <c r="BH881" s="234">
        <f>IF(N881="sníž. přenesená",J881,0)</f>
        <v>0</v>
      </c>
      <c r="BI881" s="234">
        <f>IF(N881="nulová",J881,0)</f>
        <v>0</v>
      </c>
      <c r="BJ881" s="17" t="s">
        <v>134</v>
      </c>
      <c r="BK881" s="234">
        <f>ROUND(I881*H881,0)</f>
        <v>0</v>
      </c>
      <c r="BL881" s="17" t="s">
        <v>161</v>
      </c>
      <c r="BM881" s="233" t="s">
        <v>1987</v>
      </c>
    </row>
    <row r="882" s="1" customFormat="1" ht="24" customHeight="1">
      <c r="B882" s="38"/>
      <c r="C882" s="223" t="s">
        <v>1988</v>
      </c>
      <c r="D882" s="223" t="s">
        <v>128</v>
      </c>
      <c r="E882" s="224" t="s">
        <v>1989</v>
      </c>
      <c r="F882" s="225" t="s">
        <v>1990</v>
      </c>
      <c r="G882" s="226" t="s">
        <v>238</v>
      </c>
      <c r="H882" s="227">
        <v>144</v>
      </c>
      <c r="I882" s="228"/>
      <c r="J882" s="227">
        <f>ROUND(I882*H882,0)</f>
        <v>0</v>
      </c>
      <c r="K882" s="225" t="s">
        <v>132</v>
      </c>
      <c r="L882" s="43"/>
      <c r="M882" s="229" t="s">
        <v>1</v>
      </c>
      <c r="N882" s="230" t="s">
        <v>40</v>
      </c>
      <c r="O882" s="86"/>
      <c r="P882" s="231">
        <f>O882*H882</f>
        <v>0</v>
      </c>
      <c r="Q882" s="231">
        <v>0</v>
      </c>
      <c r="R882" s="231">
        <f>Q882*H882</f>
        <v>0</v>
      </c>
      <c r="S882" s="231">
        <v>0</v>
      </c>
      <c r="T882" s="232">
        <f>S882*H882</f>
        <v>0</v>
      </c>
      <c r="AR882" s="233" t="s">
        <v>161</v>
      </c>
      <c r="AT882" s="233" t="s">
        <v>128</v>
      </c>
      <c r="AU882" s="233" t="s">
        <v>134</v>
      </c>
      <c r="AY882" s="17" t="s">
        <v>125</v>
      </c>
      <c r="BE882" s="234">
        <f>IF(N882="základní",J882,0)</f>
        <v>0</v>
      </c>
      <c r="BF882" s="234">
        <f>IF(N882="snížená",J882,0)</f>
        <v>0</v>
      </c>
      <c r="BG882" s="234">
        <f>IF(N882="zákl. přenesená",J882,0)</f>
        <v>0</v>
      </c>
      <c r="BH882" s="234">
        <f>IF(N882="sníž. přenesená",J882,0)</f>
        <v>0</v>
      </c>
      <c r="BI882" s="234">
        <f>IF(N882="nulová",J882,0)</f>
        <v>0</v>
      </c>
      <c r="BJ882" s="17" t="s">
        <v>134</v>
      </c>
      <c r="BK882" s="234">
        <f>ROUND(I882*H882,0)</f>
        <v>0</v>
      </c>
      <c r="BL882" s="17" t="s">
        <v>161</v>
      </c>
      <c r="BM882" s="233" t="s">
        <v>1991</v>
      </c>
    </row>
    <row r="883" s="1" customFormat="1" ht="24" customHeight="1">
      <c r="B883" s="38"/>
      <c r="C883" s="223" t="s">
        <v>1992</v>
      </c>
      <c r="D883" s="223" t="s">
        <v>128</v>
      </c>
      <c r="E883" s="224" t="s">
        <v>1993</v>
      </c>
      <c r="F883" s="225" t="s">
        <v>1994</v>
      </c>
      <c r="G883" s="226" t="s">
        <v>238</v>
      </c>
      <c r="H883" s="227">
        <v>2</v>
      </c>
      <c r="I883" s="228"/>
      <c r="J883" s="227">
        <f>ROUND(I883*H883,0)</f>
        <v>0</v>
      </c>
      <c r="K883" s="225" t="s">
        <v>132</v>
      </c>
      <c r="L883" s="43"/>
      <c r="M883" s="229" t="s">
        <v>1</v>
      </c>
      <c r="N883" s="230" t="s">
        <v>40</v>
      </c>
      <c r="O883" s="86"/>
      <c r="P883" s="231">
        <f>O883*H883</f>
        <v>0</v>
      </c>
      <c r="Q883" s="231">
        <v>0</v>
      </c>
      <c r="R883" s="231">
        <f>Q883*H883</f>
        <v>0</v>
      </c>
      <c r="S883" s="231">
        <v>0</v>
      </c>
      <c r="T883" s="232">
        <f>S883*H883</f>
        <v>0</v>
      </c>
      <c r="AR883" s="233" t="s">
        <v>161</v>
      </c>
      <c r="AT883" s="233" t="s">
        <v>128</v>
      </c>
      <c r="AU883" s="233" t="s">
        <v>134</v>
      </c>
      <c r="AY883" s="17" t="s">
        <v>125</v>
      </c>
      <c r="BE883" s="234">
        <f>IF(N883="základní",J883,0)</f>
        <v>0</v>
      </c>
      <c r="BF883" s="234">
        <f>IF(N883="snížená",J883,0)</f>
        <v>0</v>
      </c>
      <c r="BG883" s="234">
        <f>IF(N883="zákl. přenesená",J883,0)</f>
        <v>0</v>
      </c>
      <c r="BH883" s="234">
        <f>IF(N883="sníž. přenesená",J883,0)</f>
        <v>0</v>
      </c>
      <c r="BI883" s="234">
        <f>IF(N883="nulová",J883,0)</f>
        <v>0</v>
      </c>
      <c r="BJ883" s="17" t="s">
        <v>134</v>
      </c>
      <c r="BK883" s="234">
        <f>ROUND(I883*H883,0)</f>
        <v>0</v>
      </c>
      <c r="BL883" s="17" t="s">
        <v>161</v>
      </c>
      <c r="BM883" s="233" t="s">
        <v>1995</v>
      </c>
    </row>
    <row r="884" s="1" customFormat="1" ht="24" customHeight="1">
      <c r="B884" s="38"/>
      <c r="C884" s="223" t="s">
        <v>1996</v>
      </c>
      <c r="D884" s="223" t="s">
        <v>128</v>
      </c>
      <c r="E884" s="224" t="s">
        <v>1997</v>
      </c>
      <c r="F884" s="225" t="s">
        <v>1998</v>
      </c>
      <c r="G884" s="226" t="s">
        <v>238</v>
      </c>
      <c r="H884" s="227">
        <v>36</v>
      </c>
      <c r="I884" s="228"/>
      <c r="J884" s="227">
        <f>ROUND(I884*H884,0)</f>
        <v>0</v>
      </c>
      <c r="K884" s="225" t="s">
        <v>132</v>
      </c>
      <c r="L884" s="43"/>
      <c r="M884" s="229" t="s">
        <v>1</v>
      </c>
      <c r="N884" s="230" t="s">
        <v>40</v>
      </c>
      <c r="O884" s="86"/>
      <c r="P884" s="231">
        <f>O884*H884</f>
        <v>0</v>
      </c>
      <c r="Q884" s="231">
        <v>0</v>
      </c>
      <c r="R884" s="231">
        <f>Q884*H884</f>
        <v>0</v>
      </c>
      <c r="S884" s="231">
        <v>0</v>
      </c>
      <c r="T884" s="232">
        <f>S884*H884</f>
        <v>0</v>
      </c>
      <c r="AR884" s="233" t="s">
        <v>161</v>
      </c>
      <c r="AT884" s="233" t="s">
        <v>128</v>
      </c>
      <c r="AU884" s="233" t="s">
        <v>134</v>
      </c>
      <c r="AY884" s="17" t="s">
        <v>125</v>
      </c>
      <c r="BE884" s="234">
        <f>IF(N884="základní",J884,0)</f>
        <v>0</v>
      </c>
      <c r="BF884" s="234">
        <f>IF(N884="snížená",J884,0)</f>
        <v>0</v>
      </c>
      <c r="BG884" s="234">
        <f>IF(N884="zákl. přenesená",J884,0)</f>
        <v>0</v>
      </c>
      <c r="BH884" s="234">
        <f>IF(N884="sníž. přenesená",J884,0)</f>
        <v>0</v>
      </c>
      <c r="BI884" s="234">
        <f>IF(N884="nulová",J884,0)</f>
        <v>0</v>
      </c>
      <c r="BJ884" s="17" t="s">
        <v>134</v>
      </c>
      <c r="BK884" s="234">
        <f>ROUND(I884*H884,0)</f>
        <v>0</v>
      </c>
      <c r="BL884" s="17" t="s">
        <v>161</v>
      </c>
      <c r="BM884" s="233" t="s">
        <v>1999</v>
      </c>
    </row>
    <row r="885" s="1" customFormat="1" ht="24" customHeight="1">
      <c r="B885" s="38"/>
      <c r="C885" s="223" t="s">
        <v>2000</v>
      </c>
      <c r="D885" s="223" t="s">
        <v>128</v>
      </c>
      <c r="E885" s="224" t="s">
        <v>2001</v>
      </c>
      <c r="F885" s="225" t="s">
        <v>2002</v>
      </c>
      <c r="G885" s="226" t="s">
        <v>238</v>
      </c>
      <c r="H885" s="227">
        <v>10</v>
      </c>
      <c r="I885" s="228"/>
      <c r="J885" s="227">
        <f>ROUND(I885*H885,0)</f>
        <v>0</v>
      </c>
      <c r="K885" s="225" t="s">
        <v>132</v>
      </c>
      <c r="L885" s="43"/>
      <c r="M885" s="229" t="s">
        <v>1</v>
      </c>
      <c r="N885" s="230" t="s">
        <v>40</v>
      </c>
      <c r="O885" s="86"/>
      <c r="P885" s="231">
        <f>O885*H885</f>
        <v>0</v>
      </c>
      <c r="Q885" s="231">
        <v>0</v>
      </c>
      <c r="R885" s="231">
        <f>Q885*H885</f>
        <v>0</v>
      </c>
      <c r="S885" s="231">
        <v>0</v>
      </c>
      <c r="T885" s="232">
        <f>S885*H885</f>
        <v>0</v>
      </c>
      <c r="AR885" s="233" t="s">
        <v>161</v>
      </c>
      <c r="AT885" s="233" t="s">
        <v>128</v>
      </c>
      <c r="AU885" s="233" t="s">
        <v>134</v>
      </c>
      <c r="AY885" s="17" t="s">
        <v>125</v>
      </c>
      <c r="BE885" s="234">
        <f>IF(N885="základní",J885,0)</f>
        <v>0</v>
      </c>
      <c r="BF885" s="234">
        <f>IF(N885="snížená",J885,0)</f>
        <v>0</v>
      </c>
      <c r="BG885" s="234">
        <f>IF(N885="zákl. přenesená",J885,0)</f>
        <v>0</v>
      </c>
      <c r="BH885" s="234">
        <f>IF(N885="sníž. přenesená",J885,0)</f>
        <v>0</v>
      </c>
      <c r="BI885" s="234">
        <f>IF(N885="nulová",J885,0)</f>
        <v>0</v>
      </c>
      <c r="BJ885" s="17" t="s">
        <v>134</v>
      </c>
      <c r="BK885" s="234">
        <f>ROUND(I885*H885,0)</f>
        <v>0</v>
      </c>
      <c r="BL885" s="17" t="s">
        <v>161</v>
      </c>
      <c r="BM885" s="233" t="s">
        <v>2003</v>
      </c>
    </row>
    <row r="886" s="1" customFormat="1" ht="16.5" customHeight="1">
      <c r="B886" s="38"/>
      <c r="C886" s="247" t="s">
        <v>2004</v>
      </c>
      <c r="D886" s="247" t="s">
        <v>170</v>
      </c>
      <c r="E886" s="248" t="s">
        <v>2005</v>
      </c>
      <c r="F886" s="249" t="s">
        <v>2006</v>
      </c>
      <c r="G886" s="250" t="s">
        <v>2007</v>
      </c>
      <c r="H886" s="251">
        <v>0</v>
      </c>
      <c r="I886" s="252"/>
      <c r="J886" s="251">
        <f>ROUND(I886*H886,0)</f>
        <v>0</v>
      </c>
      <c r="K886" s="249" t="s">
        <v>1</v>
      </c>
      <c r="L886" s="253"/>
      <c r="M886" s="254" t="s">
        <v>1</v>
      </c>
      <c r="N886" s="255" t="s">
        <v>40</v>
      </c>
      <c r="O886" s="86"/>
      <c r="P886" s="231">
        <f>O886*H886</f>
        <v>0</v>
      </c>
      <c r="Q886" s="231">
        <v>0</v>
      </c>
      <c r="R886" s="231">
        <f>Q886*H886</f>
        <v>0</v>
      </c>
      <c r="S886" s="231">
        <v>0</v>
      </c>
      <c r="T886" s="232">
        <f>S886*H886</f>
        <v>0</v>
      </c>
      <c r="AR886" s="233" t="s">
        <v>173</v>
      </c>
      <c r="AT886" s="233" t="s">
        <v>170</v>
      </c>
      <c r="AU886" s="233" t="s">
        <v>134</v>
      </c>
      <c r="AY886" s="17" t="s">
        <v>125</v>
      </c>
      <c r="BE886" s="234">
        <f>IF(N886="základní",J886,0)</f>
        <v>0</v>
      </c>
      <c r="BF886" s="234">
        <f>IF(N886="snížená",J886,0)</f>
        <v>0</v>
      </c>
      <c r="BG886" s="234">
        <f>IF(N886="zákl. přenesená",J886,0)</f>
        <v>0</v>
      </c>
      <c r="BH886" s="234">
        <f>IF(N886="sníž. přenesená",J886,0)</f>
        <v>0</v>
      </c>
      <c r="BI886" s="234">
        <f>IF(N886="nulová",J886,0)</f>
        <v>0</v>
      </c>
      <c r="BJ886" s="17" t="s">
        <v>134</v>
      </c>
      <c r="BK886" s="234">
        <f>ROUND(I886*H886,0)</f>
        <v>0</v>
      </c>
      <c r="BL886" s="17" t="s">
        <v>161</v>
      </c>
      <c r="BM886" s="233" t="s">
        <v>2008</v>
      </c>
    </row>
    <row r="887" s="12" customFormat="1">
      <c r="B887" s="235"/>
      <c r="C887" s="236"/>
      <c r="D887" s="237" t="s">
        <v>143</v>
      </c>
      <c r="E887" s="236"/>
      <c r="F887" s="238" t="s">
        <v>2009</v>
      </c>
      <c r="G887" s="236"/>
      <c r="H887" s="239">
        <v>0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AT887" s="245" t="s">
        <v>143</v>
      </c>
      <c r="AU887" s="245" t="s">
        <v>134</v>
      </c>
      <c r="AV887" s="12" t="s">
        <v>134</v>
      </c>
      <c r="AW887" s="12" t="s">
        <v>4</v>
      </c>
      <c r="AX887" s="12" t="s">
        <v>8</v>
      </c>
      <c r="AY887" s="245" t="s">
        <v>125</v>
      </c>
    </row>
    <row r="888" s="1" customFormat="1" ht="16.5" customHeight="1">
      <c r="B888" s="38"/>
      <c r="C888" s="247" t="s">
        <v>2010</v>
      </c>
      <c r="D888" s="247" t="s">
        <v>170</v>
      </c>
      <c r="E888" s="248" t="s">
        <v>2011</v>
      </c>
      <c r="F888" s="249" t="s">
        <v>2012</v>
      </c>
      <c r="G888" s="250" t="s">
        <v>238</v>
      </c>
      <c r="H888" s="251">
        <v>2</v>
      </c>
      <c r="I888" s="252"/>
      <c r="J888" s="251">
        <f>ROUND(I888*H888,0)</f>
        <v>0</v>
      </c>
      <c r="K888" s="249" t="s">
        <v>1</v>
      </c>
      <c r="L888" s="253"/>
      <c r="M888" s="254" t="s">
        <v>1</v>
      </c>
      <c r="N888" s="255" t="s">
        <v>40</v>
      </c>
      <c r="O888" s="86"/>
      <c r="P888" s="231">
        <f>O888*H888</f>
        <v>0</v>
      </c>
      <c r="Q888" s="231">
        <v>0</v>
      </c>
      <c r="R888" s="231">
        <f>Q888*H888</f>
        <v>0</v>
      </c>
      <c r="S888" s="231">
        <v>0</v>
      </c>
      <c r="T888" s="232">
        <f>S888*H888</f>
        <v>0</v>
      </c>
      <c r="AR888" s="233" t="s">
        <v>173</v>
      </c>
      <c r="AT888" s="233" t="s">
        <v>170</v>
      </c>
      <c r="AU888" s="233" t="s">
        <v>134</v>
      </c>
      <c r="AY888" s="17" t="s">
        <v>125</v>
      </c>
      <c r="BE888" s="234">
        <f>IF(N888="základní",J888,0)</f>
        <v>0</v>
      </c>
      <c r="BF888" s="234">
        <f>IF(N888="snížená",J888,0)</f>
        <v>0</v>
      </c>
      <c r="BG888" s="234">
        <f>IF(N888="zákl. přenesená",J888,0)</f>
        <v>0</v>
      </c>
      <c r="BH888" s="234">
        <f>IF(N888="sníž. přenesená",J888,0)</f>
        <v>0</v>
      </c>
      <c r="BI888" s="234">
        <f>IF(N888="nulová",J888,0)</f>
        <v>0</v>
      </c>
      <c r="BJ888" s="17" t="s">
        <v>134</v>
      </c>
      <c r="BK888" s="234">
        <f>ROUND(I888*H888,0)</f>
        <v>0</v>
      </c>
      <c r="BL888" s="17" t="s">
        <v>161</v>
      </c>
      <c r="BM888" s="233" t="s">
        <v>2013</v>
      </c>
    </row>
    <row r="889" s="1" customFormat="1" ht="24" customHeight="1">
      <c r="B889" s="38"/>
      <c r="C889" s="223" t="s">
        <v>2014</v>
      </c>
      <c r="D889" s="223" t="s">
        <v>128</v>
      </c>
      <c r="E889" s="224" t="s">
        <v>2015</v>
      </c>
      <c r="F889" s="225" t="s">
        <v>2016</v>
      </c>
      <c r="G889" s="226" t="s">
        <v>238</v>
      </c>
      <c r="H889" s="227">
        <v>1</v>
      </c>
      <c r="I889" s="228"/>
      <c r="J889" s="227">
        <f>ROUND(I889*H889,0)</f>
        <v>0</v>
      </c>
      <c r="K889" s="225" t="s">
        <v>132</v>
      </c>
      <c r="L889" s="43"/>
      <c r="M889" s="229" t="s">
        <v>1</v>
      </c>
      <c r="N889" s="230" t="s">
        <v>40</v>
      </c>
      <c r="O889" s="86"/>
      <c r="P889" s="231">
        <f>O889*H889</f>
        <v>0</v>
      </c>
      <c r="Q889" s="231">
        <v>0</v>
      </c>
      <c r="R889" s="231">
        <f>Q889*H889</f>
        <v>0</v>
      </c>
      <c r="S889" s="231">
        <v>0</v>
      </c>
      <c r="T889" s="232">
        <f>S889*H889</f>
        <v>0</v>
      </c>
      <c r="AR889" s="233" t="s">
        <v>161</v>
      </c>
      <c r="AT889" s="233" t="s">
        <v>128</v>
      </c>
      <c r="AU889" s="233" t="s">
        <v>134</v>
      </c>
      <c r="AY889" s="17" t="s">
        <v>125</v>
      </c>
      <c r="BE889" s="234">
        <f>IF(N889="základní",J889,0)</f>
        <v>0</v>
      </c>
      <c r="BF889" s="234">
        <f>IF(N889="snížená",J889,0)</f>
        <v>0</v>
      </c>
      <c r="BG889" s="234">
        <f>IF(N889="zákl. přenesená",J889,0)</f>
        <v>0</v>
      </c>
      <c r="BH889" s="234">
        <f>IF(N889="sníž. přenesená",J889,0)</f>
        <v>0</v>
      </c>
      <c r="BI889" s="234">
        <f>IF(N889="nulová",J889,0)</f>
        <v>0</v>
      </c>
      <c r="BJ889" s="17" t="s">
        <v>134</v>
      </c>
      <c r="BK889" s="234">
        <f>ROUND(I889*H889,0)</f>
        <v>0</v>
      </c>
      <c r="BL889" s="17" t="s">
        <v>161</v>
      </c>
      <c r="BM889" s="233" t="s">
        <v>2017</v>
      </c>
    </row>
    <row r="890" s="1" customFormat="1" ht="24" customHeight="1">
      <c r="B890" s="38"/>
      <c r="C890" s="247" t="s">
        <v>2018</v>
      </c>
      <c r="D890" s="247" t="s">
        <v>170</v>
      </c>
      <c r="E890" s="248" t="s">
        <v>2019</v>
      </c>
      <c r="F890" s="249" t="s">
        <v>2020</v>
      </c>
      <c r="G890" s="250" t="s">
        <v>238</v>
      </c>
      <c r="H890" s="251">
        <v>1</v>
      </c>
      <c r="I890" s="252"/>
      <c r="J890" s="251">
        <f>ROUND(I890*H890,0)</f>
        <v>0</v>
      </c>
      <c r="K890" s="249" t="s">
        <v>132</v>
      </c>
      <c r="L890" s="253"/>
      <c r="M890" s="254" t="s">
        <v>1</v>
      </c>
      <c r="N890" s="255" t="s">
        <v>40</v>
      </c>
      <c r="O890" s="86"/>
      <c r="P890" s="231">
        <f>O890*H890</f>
        <v>0</v>
      </c>
      <c r="Q890" s="231">
        <v>0.012999999999999999</v>
      </c>
      <c r="R890" s="231">
        <f>Q890*H890</f>
        <v>0.012999999999999999</v>
      </c>
      <c r="S890" s="231">
        <v>0</v>
      </c>
      <c r="T890" s="232">
        <f>S890*H890</f>
        <v>0</v>
      </c>
      <c r="AR890" s="233" t="s">
        <v>173</v>
      </c>
      <c r="AT890" s="233" t="s">
        <v>170</v>
      </c>
      <c r="AU890" s="233" t="s">
        <v>134</v>
      </c>
      <c r="AY890" s="17" t="s">
        <v>125</v>
      </c>
      <c r="BE890" s="234">
        <f>IF(N890="základní",J890,0)</f>
        <v>0</v>
      </c>
      <c r="BF890" s="234">
        <f>IF(N890="snížená",J890,0)</f>
        <v>0</v>
      </c>
      <c r="BG890" s="234">
        <f>IF(N890="zákl. přenesená",J890,0)</f>
        <v>0</v>
      </c>
      <c r="BH890" s="234">
        <f>IF(N890="sníž. přenesená",J890,0)</f>
        <v>0</v>
      </c>
      <c r="BI890" s="234">
        <f>IF(N890="nulová",J890,0)</f>
        <v>0</v>
      </c>
      <c r="BJ890" s="17" t="s">
        <v>134</v>
      </c>
      <c r="BK890" s="234">
        <f>ROUND(I890*H890,0)</f>
        <v>0</v>
      </c>
      <c r="BL890" s="17" t="s">
        <v>161</v>
      </c>
      <c r="BM890" s="233" t="s">
        <v>2021</v>
      </c>
    </row>
    <row r="891" s="1" customFormat="1" ht="24" customHeight="1">
      <c r="B891" s="38"/>
      <c r="C891" s="223" t="s">
        <v>2022</v>
      </c>
      <c r="D891" s="223" t="s">
        <v>128</v>
      </c>
      <c r="E891" s="224" t="s">
        <v>2023</v>
      </c>
      <c r="F891" s="225" t="s">
        <v>2024</v>
      </c>
      <c r="G891" s="226" t="s">
        <v>238</v>
      </c>
      <c r="H891" s="227">
        <v>1</v>
      </c>
      <c r="I891" s="228"/>
      <c r="J891" s="227">
        <f>ROUND(I891*H891,0)</f>
        <v>0</v>
      </c>
      <c r="K891" s="225" t="s">
        <v>132</v>
      </c>
      <c r="L891" s="43"/>
      <c r="M891" s="229" t="s">
        <v>1</v>
      </c>
      <c r="N891" s="230" t="s">
        <v>40</v>
      </c>
      <c r="O891" s="86"/>
      <c r="P891" s="231">
        <f>O891*H891</f>
        <v>0</v>
      </c>
      <c r="Q891" s="231">
        <v>0</v>
      </c>
      <c r="R891" s="231">
        <f>Q891*H891</f>
        <v>0</v>
      </c>
      <c r="S891" s="231">
        <v>0</v>
      </c>
      <c r="T891" s="232">
        <f>S891*H891</f>
        <v>0</v>
      </c>
      <c r="AR891" s="233" t="s">
        <v>161</v>
      </c>
      <c r="AT891" s="233" t="s">
        <v>128</v>
      </c>
      <c r="AU891" s="233" t="s">
        <v>134</v>
      </c>
      <c r="AY891" s="17" t="s">
        <v>125</v>
      </c>
      <c r="BE891" s="234">
        <f>IF(N891="základní",J891,0)</f>
        <v>0</v>
      </c>
      <c r="BF891" s="234">
        <f>IF(N891="snížená",J891,0)</f>
        <v>0</v>
      </c>
      <c r="BG891" s="234">
        <f>IF(N891="zákl. přenesená",J891,0)</f>
        <v>0</v>
      </c>
      <c r="BH891" s="234">
        <f>IF(N891="sníž. přenesená",J891,0)</f>
        <v>0</v>
      </c>
      <c r="BI891" s="234">
        <f>IF(N891="nulová",J891,0)</f>
        <v>0</v>
      </c>
      <c r="BJ891" s="17" t="s">
        <v>134</v>
      </c>
      <c r="BK891" s="234">
        <f>ROUND(I891*H891,0)</f>
        <v>0</v>
      </c>
      <c r="BL891" s="17" t="s">
        <v>161</v>
      </c>
      <c r="BM891" s="233" t="s">
        <v>2025</v>
      </c>
    </row>
    <row r="892" s="1" customFormat="1" ht="16.5" customHeight="1">
      <c r="B892" s="38"/>
      <c r="C892" s="247" t="s">
        <v>2026</v>
      </c>
      <c r="D892" s="247" t="s">
        <v>170</v>
      </c>
      <c r="E892" s="248" t="s">
        <v>2027</v>
      </c>
      <c r="F892" s="249" t="s">
        <v>2028</v>
      </c>
      <c r="G892" s="250" t="s">
        <v>238</v>
      </c>
      <c r="H892" s="251">
        <v>1</v>
      </c>
      <c r="I892" s="252"/>
      <c r="J892" s="251">
        <f>ROUND(I892*H892,0)</f>
        <v>0</v>
      </c>
      <c r="K892" s="249" t="s">
        <v>1</v>
      </c>
      <c r="L892" s="253"/>
      <c r="M892" s="254" t="s">
        <v>1</v>
      </c>
      <c r="N892" s="255" t="s">
        <v>40</v>
      </c>
      <c r="O892" s="86"/>
      <c r="P892" s="231">
        <f>O892*H892</f>
        <v>0</v>
      </c>
      <c r="Q892" s="231">
        <v>0</v>
      </c>
      <c r="R892" s="231">
        <f>Q892*H892</f>
        <v>0</v>
      </c>
      <c r="S892" s="231">
        <v>0</v>
      </c>
      <c r="T892" s="232">
        <f>S892*H892</f>
        <v>0</v>
      </c>
      <c r="AR892" s="233" t="s">
        <v>173</v>
      </c>
      <c r="AT892" s="233" t="s">
        <v>170</v>
      </c>
      <c r="AU892" s="233" t="s">
        <v>134</v>
      </c>
      <c r="AY892" s="17" t="s">
        <v>125</v>
      </c>
      <c r="BE892" s="234">
        <f>IF(N892="základní",J892,0)</f>
        <v>0</v>
      </c>
      <c r="BF892" s="234">
        <f>IF(N892="snížená",J892,0)</f>
        <v>0</v>
      </c>
      <c r="BG892" s="234">
        <f>IF(N892="zákl. přenesená",J892,0)</f>
        <v>0</v>
      </c>
      <c r="BH892" s="234">
        <f>IF(N892="sníž. přenesená",J892,0)</f>
        <v>0</v>
      </c>
      <c r="BI892" s="234">
        <f>IF(N892="nulová",J892,0)</f>
        <v>0</v>
      </c>
      <c r="BJ892" s="17" t="s">
        <v>134</v>
      </c>
      <c r="BK892" s="234">
        <f>ROUND(I892*H892,0)</f>
        <v>0</v>
      </c>
      <c r="BL892" s="17" t="s">
        <v>161</v>
      </c>
      <c r="BM892" s="233" t="s">
        <v>2029</v>
      </c>
    </row>
    <row r="893" s="1" customFormat="1" ht="24" customHeight="1">
      <c r="B893" s="38"/>
      <c r="C893" s="223" t="s">
        <v>2030</v>
      </c>
      <c r="D893" s="223" t="s">
        <v>128</v>
      </c>
      <c r="E893" s="224" t="s">
        <v>2031</v>
      </c>
      <c r="F893" s="225" t="s">
        <v>2032</v>
      </c>
      <c r="G893" s="226" t="s">
        <v>238</v>
      </c>
      <c r="H893" s="227">
        <v>20</v>
      </c>
      <c r="I893" s="228"/>
      <c r="J893" s="227">
        <f>ROUND(I893*H893,0)</f>
        <v>0</v>
      </c>
      <c r="K893" s="225" t="s">
        <v>132</v>
      </c>
      <c r="L893" s="43"/>
      <c r="M893" s="229" t="s">
        <v>1</v>
      </c>
      <c r="N893" s="230" t="s">
        <v>40</v>
      </c>
      <c r="O893" s="86"/>
      <c r="P893" s="231">
        <f>O893*H893</f>
        <v>0</v>
      </c>
      <c r="Q893" s="231">
        <v>0</v>
      </c>
      <c r="R893" s="231">
        <f>Q893*H893</f>
        <v>0</v>
      </c>
      <c r="S893" s="231">
        <v>0</v>
      </c>
      <c r="T893" s="232">
        <f>S893*H893</f>
        <v>0</v>
      </c>
      <c r="AR893" s="233" t="s">
        <v>161</v>
      </c>
      <c r="AT893" s="233" t="s">
        <v>128</v>
      </c>
      <c r="AU893" s="233" t="s">
        <v>134</v>
      </c>
      <c r="AY893" s="17" t="s">
        <v>125</v>
      </c>
      <c r="BE893" s="234">
        <f>IF(N893="základní",J893,0)</f>
        <v>0</v>
      </c>
      <c r="BF893" s="234">
        <f>IF(N893="snížená",J893,0)</f>
        <v>0</v>
      </c>
      <c r="BG893" s="234">
        <f>IF(N893="zákl. přenesená",J893,0)</f>
        <v>0</v>
      </c>
      <c r="BH893" s="234">
        <f>IF(N893="sníž. přenesená",J893,0)</f>
        <v>0</v>
      </c>
      <c r="BI893" s="234">
        <f>IF(N893="nulová",J893,0)</f>
        <v>0</v>
      </c>
      <c r="BJ893" s="17" t="s">
        <v>134</v>
      </c>
      <c r="BK893" s="234">
        <f>ROUND(I893*H893,0)</f>
        <v>0</v>
      </c>
      <c r="BL893" s="17" t="s">
        <v>161</v>
      </c>
      <c r="BM893" s="233" t="s">
        <v>2033</v>
      </c>
    </row>
    <row r="894" s="1" customFormat="1" ht="16.5" customHeight="1">
      <c r="B894" s="38"/>
      <c r="C894" s="247" t="s">
        <v>2034</v>
      </c>
      <c r="D894" s="247" t="s">
        <v>170</v>
      </c>
      <c r="E894" s="248" t="s">
        <v>2035</v>
      </c>
      <c r="F894" s="249" t="s">
        <v>2036</v>
      </c>
      <c r="G894" s="250" t="s">
        <v>238</v>
      </c>
      <c r="H894" s="251">
        <v>20</v>
      </c>
      <c r="I894" s="252"/>
      <c r="J894" s="251">
        <f>ROUND(I894*H894,0)</f>
        <v>0</v>
      </c>
      <c r="K894" s="249" t="s">
        <v>1</v>
      </c>
      <c r="L894" s="253"/>
      <c r="M894" s="254" t="s">
        <v>1</v>
      </c>
      <c r="N894" s="255" t="s">
        <v>40</v>
      </c>
      <c r="O894" s="86"/>
      <c r="P894" s="231">
        <f>O894*H894</f>
        <v>0</v>
      </c>
      <c r="Q894" s="231">
        <v>0</v>
      </c>
      <c r="R894" s="231">
        <f>Q894*H894</f>
        <v>0</v>
      </c>
      <c r="S894" s="231">
        <v>0</v>
      </c>
      <c r="T894" s="232">
        <f>S894*H894</f>
        <v>0</v>
      </c>
      <c r="AR894" s="233" t="s">
        <v>173</v>
      </c>
      <c r="AT894" s="233" t="s">
        <v>170</v>
      </c>
      <c r="AU894" s="233" t="s">
        <v>134</v>
      </c>
      <c r="AY894" s="17" t="s">
        <v>125</v>
      </c>
      <c r="BE894" s="234">
        <f>IF(N894="základní",J894,0)</f>
        <v>0</v>
      </c>
      <c r="BF894" s="234">
        <f>IF(N894="snížená",J894,0)</f>
        <v>0</v>
      </c>
      <c r="BG894" s="234">
        <f>IF(N894="zákl. přenesená",J894,0)</f>
        <v>0</v>
      </c>
      <c r="BH894" s="234">
        <f>IF(N894="sníž. přenesená",J894,0)</f>
        <v>0</v>
      </c>
      <c r="BI894" s="234">
        <f>IF(N894="nulová",J894,0)</f>
        <v>0</v>
      </c>
      <c r="BJ894" s="17" t="s">
        <v>134</v>
      </c>
      <c r="BK894" s="234">
        <f>ROUND(I894*H894,0)</f>
        <v>0</v>
      </c>
      <c r="BL894" s="17" t="s">
        <v>161</v>
      </c>
      <c r="BM894" s="233" t="s">
        <v>2037</v>
      </c>
    </row>
    <row r="895" s="1" customFormat="1" ht="24" customHeight="1">
      <c r="B895" s="38"/>
      <c r="C895" s="223" t="s">
        <v>2038</v>
      </c>
      <c r="D895" s="223" t="s">
        <v>128</v>
      </c>
      <c r="E895" s="224" t="s">
        <v>2039</v>
      </c>
      <c r="F895" s="225" t="s">
        <v>2040</v>
      </c>
      <c r="G895" s="226" t="s">
        <v>238</v>
      </c>
      <c r="H895" s="227">
        <v>52</v>
      </c>
      <c r="I895" s="228"/>
      <c r="J895" s="227">
        <f>ROUND(I895*H895,0)</f>
        <v>0</v>
      </c>
      <c r="K895" s="225" t="s">
        <v>132</v>
      </c>
      <c r="L895" s="43"/>
      <c r="M895" s="229" t="s">
        <v>1</v>
      </c>
      <c r="N895" s="230" t="s">
        <v>40</v>
      </c>
      <c r="O895" s="86"/>
      <c r="P895" s="231">
        <f>O895*H895</f>
        <v>0</v>
      </c>
      <c r="Q895" s="231">
        <v>0</v>
      </c>
      <c r="R895" s="231">
        <f>Q895*H895</f>
        <v>0</v>
      </c>
      <c r="S895" s="231">
        <v>0</v>
      </c>
      <c r="T895" s="232">
        <f>S895*H895</f>
        <v>0</v>
      </c>
      <c r="AR895" s="233" t="s">
        <v>161</v>
      </c>
      <c r="AT895" s="233" t="s">
        <v>128</v>
      </c>
      <c r="AU895" s="233" t="s">
        <v>134</v>
      </c>
      <c r="AY895" s="17" t="s">
        <v>125</v>
      </c>
      <c r="BE895" s="234">
        <f>IF(N895="základní",J895,0)</f>
        <v>0</v>
      </c>
      <c r="BF895" s="234">
        <f>IF(N895="snížená",J895,0)</f>
        <v>0</v>
      </c>
      <c r="BG895" s="234">
        <f>IF(N895="zákl. přenesená",J895,0)</f>
        <v>0</v>
      </c>
      <c r="BH895" s="234">
        <f>IF(N895="sníž. přenesená",J895,0)</f>
        <v>0</v>
      </c>
      <c r="BI895" s="234">
        <f>IF(N895="nulová",J895,0)</f>
        <v>0</v>
      </c>
      <c r="BJ895" s="17" t="s">
        <v>134</v>
      </c>
      <c r="BK895" s="234">
        <f>ROUND(I895*H895,0)</f>
        <v>0</v>
      </c>
      <c r="BL895" s="17" t="s">
        <v>161</v>
      </c>
      <c r="BM895" s="233" t="s">
        <v>2041</v>
      </c>
    </row>
    <row r="896" s="1" customFormat="1" ht="16.5" customHeight="1">
      <c r="B896" s="38"/>
      <c r="C896" s="247" t="s">
        <v>2042</v>
      </c>
      <c r="D896" s="247" t="s">
        <v>170</v>
      </c>
      <c r="E896" s="248" t="s">
        <v>2043</v>
      </c>
      <c r="F896" s="249" t="s">
        <v>2044</v>
      </c>
      <c r="G896" s="250" t="s">
        <v>238</v>
      </c>
      <c r="H896" s="251">
        <v>52</v>
      </c>
      <c r="I896" s="252"/>
      <c r="J896" s="251">
        <f>ROUND(I896*H896,0)</f>
        <v>0</v>
      </c>
      <c r="K896" s="249" t="s">
        <v>132</v>
      </c>
      <c r="L896" s="253"/>
      <c r="M896" s="254" t="s">
        <v>1</v>
      </c>
      <c r="N896" s="255" t="s">
        <v>40</v>
      </c>
      <c r="O896" s="86"/>
      <c r="P896" s="231">
        <f>O896*H896</f>
        <v>0</v>
      </c>
      <c r="Q896" s="231">
        <v>2.0000000000000002E-05</v>
      </c>
      <c r="R896" s="231">
        <f>Q896*H896</f>
        <v>0.0010400000000000001</v>
      </c>
      <c r="S896" s="231">
        <v>0</v>
      </c>
      <c r="T896" s="232">
        <f>S896*H896</f>
        <v>0</v>
      </c>
      <c r="AR896" s="233" t="s">
        <v>173</v>
      </c>
      <c r="AT896" s="233" t="s">
        <v>170</v>
      </c>
      <c r="AU896" s="233" t="s">
        <v>134</v>
      </c>
      <c r="AY896" s="17" t="s">
        <v>125</v>
      </c>
      <c r="BE896" s="234">
        <f>IF(N896="základní",J896,0)</f>
        <v>0</v>
      </c>
      <c r="BF896" s="234">
        <f>IF(N896="snížená",J896,0)</f>
        <v>0</v>
      </c>
      <c r="BG896" s="234">
        <f>IF(N896="zákl. přenesená",J896,0)</f>
        <v>0</v>
      </c>
      <c r="BH896" s="234">
        <f>IF(N896="sníž. přenesená",J896,0)</f>
        <v>0</v>
      </c>
      <c r="BI896" s="234">
        <f>IF(N896="nulová",J896,0)</f>
        <v>0</v>
      </c>
      <c r="BJ896" s="17" t="s">
        <v>134</v>
      </c>
      <c r="BK896" s="234">
        <f>ROUND(I896*H896,0)</f>
        <v>0</v>
      </c>
      <c r="BL896" s="17" t="s">
        <v>161</v>
      </c>
      <c r="BM896" s="233" t="s">
        <v>2045</v>
      </c>
    </row>
    <row r="897" s="1" customFormat="1" ht="24" customHeight="1">
      <c r="B897" s="38"/>
      <c r="C897" s="223" t="s">
        <v>2046</v>
      </c>
      <c r="D897" s="223" t="s">
        <v>128</v>
      </c>
      <c r="E897" s="224" t="s">
        <v>2047</v>
      </c>
      <c r="F897" s="225" t="s">
        <v>2048</v>
      </c>
      <c r="G897" s="226" t="s">
        <v>238</v>
      </c>
      <c r="H897" s="227">
        <v>14</v>
      </c>
      <c r="I897" s="228"/>
      <c r="J897" s="227">
        <f>ROUND(I897*H897,0)</f>
        <v>0</v>
      </c>
      <c r="K897" s="225" t="s">
        <v>132</v>
      </c>
      <c r="L897" s="43"/>
      <c r="M897" s="229" t="s">
        <v>1</v>
      </c>
      <c r="N897" s="230" t="s">
        <v>40</v>
      </c>
      <c r="O897" s="86"/>
      <c r="P897" s="231">
        <f>O897*H897</f>
        <v>0</v>
      </c>
      <c r="Q897" s="231">
        <v>0</v>
      </c>
      <c r="R897" s="231">
        <f>Q897*H897</f>
        <v>0</v>
      </c>
      <c r="S897" s="231">
        <v>0</v>
      </c>
      <c r="T897" s="232">
        <f>S897*H897</f>
        <v>0</v>
      </c>
      <c r="AR897" s="233" t="s">
        <v>161</v>
      </c>
      <c r="AT897" s="233" t="s">
        <v>128</v>
      </c>
      <c r="AU897" s="233" t="s">
        <v>134</v>
      </c>
      <c r="AY897" s="17" t="s">
        <v>125</v>
      </c>
      <c r="BE897" s="234">
        <f>IF(N897="základní",J897,0)</f>
        <v>0</v>
      </c>
      <c r="BF897" s="234">
        <f>IF(N897="snížená",J897,0)</f>
        <v>0</v>
      </c>
      <c r="BG897" s="234">
        <f>IF(N897="zákl. přenesená",J897,0)</f>
        <v>0</v>
      </c>
      <c r="BH897" s="234">
        <f>IF(N897="sníž. přenesená",J897,0)</f>
        <v>0</v>
      </c>
      <c r="BI897" s="234">
        <f>IF(N897="nulová",J897,0)</f>
        <v>0</v>
      </c>
      <c r="BJ897" s="17" t="s">
        <v>134</v>
      </c>
      <c r="BK897" s="234">
        <f>ROUND(I897*H897,0)</f>
        <v>0</v>
      </c>
      <c r="BL897" s="17" t="s">
        <v>161</v>
      </c>
      <c r="BM897" s="233" t="s">
        <v>2049</v>
      </c>
    </row>
    <row r="898" s="1" customFormat="1" ht="24" customHeight="1">
      <c r="B898" s="38"/>
      <c r="C898" s="247" t="s">
        <v>2050</v>
      </c>
      <c r="D898" s="247" t="s">
        <v>170</v>
      </c>
      <c r="E898" s="248" t="s">
        <v>2051</v>
      </c>
      <c r="F898" s="249" t="s">
        <v>2052</v>
      </c>
      <c r="G898" s="250" t="s">
        <v>238</v>
      </c>
      <c r="H898" s="251">
        <v>14</v>
      </c>
      <c r="I898" s="252"/>
      <c r="J898" s="251">
        <f>ROUND(I898*H898,0)</f>
        <v>0</v>
      </c>
      <c r="K898" s="249" t="s">
        <v>132</v>
      </c>
      <c r="L898" s="253"/>
      <c r="M898" s="254" t="s">
        <v>1</v>
      </c>
      <c r="N898" s="255" t="s">
        <v>40</v>
      </c>
      <c r="O898" s="86"/>
      <c r="P898" s="231">
        <f>O898*H898</f>
        <v>0</v>
      </c>
      <c r="Q898" s="231">
        <v>6.9999999999999994E-05</v>
      </c>
      <c r="R898" s="231">
        <f>Q898*H898</f>
        <v>0.00097999999999999997</v>
      </c>
      <c r="S898" s="231">
        <v>0</v>
      </c>
      <c r="T898" s="232">
        <f>S898*H898</f>
        <v>0</v>
      </c>
      <c r="AR898" s="233" t="s">
        <v>173</v>
      </c>
      <c r="AT898" s="233" t="s">
        <v>170</v>
      </c>
      <c r="AU898" s="233" t="s">
        <v>134</v>
      </c>
      <c r="AY898" s="17" t="s">
        <v>125</v>
      </c>
      <c r="BE898" s="234">
        <f>IF(N898="základní",J898,0)</f>
        <v>0</v>
      </c>
      <c r="BF898" s="234">
        <f>IF(N898="snížená",J898,0)</f>
        <v>0</v>
      </c>
      <c r="BG898" s="234">
        <f>IF(N898="zákl. přenesená",J898,0)</f>
        <v>0</v>
      </c>
      <c r="BH898" s="234">
        <f>IF(N898="sníž. přenesená",J898,0)</f>
        <v>0</v>
      </c>
      <c r="BI898" s="234">
        <f>IF(N898="nulová",J898,0)</f>
        <v>0</v>
      </c>
      <c r="BJ898" s="17" t="s">
        <v>134</v>
      </c>
      <c r="BK898" s="234">
        <f>ROUND(I898*H898,0)</f>
        <v>0</v>
      </c>
      <c r="BL898" s="17" t="s">
        <v>161</v>
      </c>
      <c r="BM898" s="233" t="s">
        <v>2053</v>
      </c>
    </row>
    <row r="899" s="1" customFormat="1" ht="24" customHeight="1">
      <c r="B899" s="38"/>
      <c r="C899" s="223" t="s">
        <v>2054</v>
      </c>
      <c r="D899" s="223" t="s">
        <v>128</v>
      </c>
      <c r="E899" s="224" t="s">
        <v>2055</v>
      </c>
      <c r="F899" s="225" t="s">
        <v>2056</v>
      </c>
      <c r="G899" s="226" t="s">
        <v>238</v>
      </c>
      <c r="H899" s="227">
        <v>32</v>
      </c>
      <c r="I899" s="228"/>
      <c r="J899" s="227">
        <f>ROUND(I899*H899,0)</f>
        <v>0</v>
      </c>
      <c r="K899" s="225" t="s">
        <v>132</v>
      </c>
      <c r="L899" s="43"/>
      <c r="M899" s="229" t="s">
        <v>1</v>
      </c>
      <c r="N899" s="230" t="s">
        <v>40</v>
      </c>
      <c r="O899" s="86"/>
      <c r="P899" s="231">
        <f>O899*H899</f>
        <v>0</v>
      </c>
      <c r="Q899" s="231">
        <v>0</v>
      </c>
      <c r="R899" s="231">
        <f>Q899*H899</f>
        <v>0</v>
      </c>
      <c r="S899" s="231">
        <v>0</v>
      </c>
      <c r="T899" s="232">
        <f>S899*H899</f>
        <v>0</v>
      </c>
      <c r="AR899" s="233" t="s">
        <v>161</v>
      </c>
      <c r="AT899" s="233" t="s">
        <v>128</v>
      </c>
      <c r="AU899" s="233" t="s">
        <v>134</v>
      </c>
      <c r="AY899" s="17" t="s">
        <v>125</v>
      </c>
      <c r="BE899" s="234">
        <f>IF(N899="základní",J899,0)</f>
        <v>0</v>
      </c>
      <c r="BF899" s="234">
        <f>IF(N899="snížená",J899,0)</f>
        <v>0</v>
      </c>
      <c r="BG899" s="234">
        <f>IF(N899="zákl. přenesená",J899,0)</f>
        <v>0</v>
      </c>
      <c r="BH899" s="234">
        <f>IF(N899="sníž. přenesená",J899,0)</f>
        <v>0</v>
      </c>
      <c r="BI899" s="234">
        <f>IF(N899="nulová",J899,0)</f>
        <v>0</v>
      </c>
      <c r="BJ899" s="17" t="s">
        <v>134</v>
      </c>
      <c r="BK899" s="234">
        <f>ROUND(I899*H899,0)</f>
        <v>0</v>
      </c>
      <c r="BL899" s="17" t="s">
        <v>161</v>
      </c>
      <c r="BM899" s="233" t="s">
        <v>2057</v>
      </c>
    </row>
    <row r="900" s="1" customFormat="1" ht="24" customHeight="1">
      <c r="B900" s="38"/>
      <c r="C900" s="247" t="s">
        <v>2058</v>
      </c>
      <c r="D900" s="247" t="s">
        <v>170</v>
      </c>
      <c r="E900" s="248" t="s">
        <v>2051</v>
      </c>
      <c r="F900" s="249" t="s">
        <v>2052</v>
      </c>
      <c r="G900" s="250" t="s">
        <v>238</v>
      </c>
      <c r="H900" s="251">
        <v>32</v>
      </c>
      <c r="I900" s="252"/>
      <c r="J900" s="251">
        <f>ROUND(I900*H900,0)</f>
        <v>0</v>
      </c>
      <c r="K900" s="249" t="s">
        <v>132</v>
      </c>
      <c r="L900" s="253"/>
      <c r="M900" s="254" t="s">
        <v>1</v>
      </c>
      <c r="N900" s="255" t="s">
        <v>40</v>
      </c>
      <c r="O900" s="86"/>
      <c r="P900" s="231">
        <f>O900*H900</f>
        <v>0</v>
      </c>
      <c r="Q900" s="231">
        <v>6.9999999999999994E-05</v>
      </c>
      <c r="R900" s="231">
        <f>Q900*H900</f>
        <v>0.0022399999999999998</v>
      </c>
      <c r="S900" s="231">
        <v>0</v>
      </c>
      <c r="T900" s="232">
        <f>S900*H900</f>
        <v>0</v>
      </c>
      <c r="AR900" s="233" t="s">
        <v>173</v>
      </c>
      <c r="AT900" s="233" t="s">
        <v>170</v>
      </c>
      <c r="AU900" s="233" t="s">
        <v>134</v>
      </c>
      <c r="AY900" s="17" t="s">
        <v>125</v>
      </c>
      <c r="BE900" s="234">
        <f>IF(N900="základní",J900,0)</f>
        <v>0</v>
      </c>
      <c r="BF900" s="234">
        <f>IF(N900="snížená",J900,0)</f>
        <v>0</v>
      </c>
      <c r="BG900" s="234">
        <f>IF(N900="zákl. přenesená",J900,0)</f>
        <v>0</v>
      </c>
      <c r="BH900" s="234">
        <f>IF(N900="sníž. přenesená",J900,0)</f>
        <v>0</v>
      </c>
      <c r="BI900" s="234">
        <f>IF(N900="nulová",J900,0)</f>
        <v>0</v>
      </c>
      <c r="BJ900" s="17" t="s">
        <v>134</v>
      </c>
      <c r="BK900" s="234">
        <f>ROUND(I900*H900,0)</f>
        <v>0</v>
      </c>
      <c r="BL900" s="17" t="s">
        <v>161</v>
      </c>
      <c r="BM900" s="233" t="s">
        <v>2059</v>
      </c>
    </row>
    <row r="901" s="1" customFormat="1" ht="24" customHeight="1">
      <c r="B901" s="38"/>
      <c r="C901" s="223" t="s">
        <v>2060</v>
      </c>
      <c r="D901" s="223" t="s">
        <v>128</v>
      </c>
      <c r="E901" s="224" t="s">
        <v>2061</v>
      </c>
      <c r="F901" s="225" t="s">
        <v>2062</v>
      </c>
      <c r="G901" s="226" t="s">
        <v>238</v>
      </c>
      <c r="H901" s="227">
        <v>12</v>
      </c>
      <c r="I901" s="228"/>
      <c r="J901" s="227">
        <f>ROUND(I901*H901,0)</f>
        <v>0</v>
      </c>
      <c r="K901" s="225" t="s">
        <v>132</v>
      </c>
      <c r="L901" s="43"/>
      <c r="M901" s="229" t="s">
        <v>1</v>
      </c>
      <c r="N901" s="230" t="s">
        <v>40</v>
      </c>
      <c r="O901" s="86"/>
      <c r="P901" s="231">
        <f>O901*H901</f>
        <v>0</v>
      </c>
      <c r="Q901" s="231">
        <v>0</v>
      </c>
      <c r="R901" s="231">
        <f>Q901*H901</f>
        <v>0</v>
      </c>
      <c r="S901" s="231">
        <v>0</v>
      </c>
      <c r="T901" s="232">
        <f>S901*H901</f>
        <v>0</v>
      </c>
      <c r="AR901" s="233" t="s">
        <v>161</v>
      </c>
      <c r="AT901" s="233" t="s">
        <v>128</v>
      </c>
      <c r="AU901" s="233" t="s">
        <v>134</v>
      </c>
      <c r="AY901" s="17" t="s">
        <v>125</v>
      </c>
      <c r="BE901" s="234">
        <f>IF(N901="základní",J901,0)</f>
        <v>0</v>
      </c>
      <c r="BF901" s="234">
        <f>IF(N901="snížená",J901,0)</f>
        <v>0</v>
      </c>
      <c r="BG901" s="234">
        <f>IF(N901="zákl. přenesená",J901,0)</f>
        <v>0</v>
      </c>
      <c r="BH901" s="234">
        <f>IF(N901="sníž. přenesená",J901,0)</f>
        <v>0</v>
      </c>
      <c r="BI901" s="234">
        <f>IF(N901="nulová",J901,0)</f>
        <v>0</v>
      </c>
      <c r="BJ901" s="17" t="s">
        <v>134</v>
      </c>
      <c r="BK901" s="234">
        <f>ROUND(I901*H901,0)</f>
        <v>0</v>
      </c>
      <c r="BL901" s="17" t="s">
        <v>161</v>
      </c>
      <c r="BM901" s="233" t="s">
        <v>2063</v>
      </c>
    </row>
    <row r="902" s="1" customFormat="1" ht="16.5" customHeight="1">
      <c r="B902" s="38"/>
      <c r="C902" s="247" t="s">
        <v>2064</v>
      </c>
      <c r="D902" s="247" t="s">
        <v>170</v>
      </c>
      <c r="E902" s="248" t="s">
        <v>2065</v>
      </c>
      <c r="F902" s="249" t="s">
        <v>2066</v>
      </c>
      <c r="G902" s="250" t="s">
        <v>238</v>
      </c>
      <c r="H902" s="251">
        <v>12</v>
      </c>
      <c r="I902" s="252"/>
      <c r="J902" s="251">
        <f>ROUND(I902*H902,0)</f>
        <v>0</v>
      </c>
      <c r="K902" s="249" t="s">
        <v>132</v>
      </c>
      <c r="L902" s="253"/>
      <c r="M902" s="254" t="s">
        <v>1</v>
      </c>
      <c r="N902" s="255" t="s">
        <v>40</v>
      </c>
      <c r="O902" s="86"/>
      <c r="P902" s="231">
        <f>O902*H902</f>
        <v>0</v>
      </c>
      <c r="Q902" s="231">
        <v>6.0000000000000002E-05</v>
      </c>
      <c r="R902" s="231">
        <f>Q902*H902</f>
        <v>0.00072000000000000005</v>
      </c>
      <c r="S902" s="231">
        <v>0</v>
      </c>
      <c r="T902" s="232">
        <f>S902*H902</f>
        <v>0</v>
      </c>
      <c r="AR902" s="233" t="s">
        <v>173</v>
      </c>
      <c r="AT902" s="233" t="s">
        <v>170</v>
      </c>
      <c r="AU902" s="233" t="s">
        <v>134</v>
      </c>
      <c r="AY902" s="17" t="s">
        <v>125</v>
      </c>
      <c r="BE902" s="234">
        <f>IF(N902="základní",J902,0)</f>
        <v>0</v>
      </c>
      <c r="BF902" s="234">
        <f>IF(N902="snížená",J902,0)</f>
        <v>0</v>
      </c>
      <c r="BG902" s="234">
        <f>IF(N902="zákl. přenesená",J902,0)</f>
        <v>0</v>
      </c>
      <c r="BH902" s="234">
        <f>IF(N902="sníž. přenesená",J902,0)</f>
        <v>0</v>
      </c>
      <c r="BI902" s="234">
        <f>IF(N902="nulová",J902,0)</f>
        <v>0</v>
      </c>
      <c r="BJ902" s="17" t="s">
        <v>134</v>
      </c>
      <c r="BK902" s="234">
        <f>ROUND(I902*H902,0)</f>
        <v>0</v>
      </c>
      <c r="BL902" s="17" t="s">
        <v>161</v>
      </c>
      <c r="BM902" s="233" t="s">
        <v>2067</v>
      </c>
    </row>
    <row r="903" s="1" customFormat="1" ht="24" customHeight="1">
      <c r="B903" s="38"/>
      <c r="C903" s="223" t="s">
        <v>2068</v>
      </c>
      <c r="D903" s="223" t="s">
        <v>128</v>
      </c>
      <c r="E903" s="224" t="s">
        <v>2069</v>
      </c>
      <c r="F903" s="225" t="s">
        <v>2070</v>
      </c>
      <c r="G903" s="226" t="s">
        <v>238</v>
      </c>
      <c r="H903" s="227">
        <v>9</v>
      </c>
      <c r="I903" s="228"/>
      <c r="J903" s="227">
        <f>ROUND(I903*H903,0)</f>
        <v>0</v>
      </c>
      <c r="K903" s="225" t="s">
        <v>132</v>
      </c>
      <c r="L903" s="43"/>
      <c r="M903" s="229" t="s">
        <v>1</v>
      </c>
      <c r="N903" s="230" t="s">
        <v>40</v>
      </c>
      <c r="O903" s="86"/>
      <c r="P903" s="231">
        <f>O903*H903</f>
        <v>0</v>
      </c>
      <c r="Q903" s="231">
        <v>0</v>
      </c>
      <c r="R903" s="231">
        <f>Q903*H903</f>
        <v>0</v>
      </c>
      <c r="S903" s="231">
        <v>0</v>
      </c>
      <c r="T903" s="232">
        <f>S903*H903</f>
        <v>0</v>
      </c>
      <c r="AR903" s="233" t="s">
        <v>161</v>
      </c>
      <c r="AT903" s="233" t="s">
        <v>128</v>
      </c>
      <c r="AU903" s="233" t="s">
        <v>134</v>
      </c>
      <c r="AY903" s="17" t="s">
        <v>125</v>
      </c>
      <c r="BE903" s="234">
        <f>IF(N903="základní",J903,0)</f>
        <v>0</v>
      </c>
      <c r="BF903" s="234">
        <f>IF(N903="snížená",J903,0)</f>
        <v>0</v>
      </c>
      <c r="BG903" s="234">
        <f>IF(N903="zákl. přenesená",J903,0)</f>
        <v>0</v>
      </c>
      <c r="BH903" s="234">
        <f>IF(N903="sníž. přenesená",J903,0)</f>
        <v>0</v>
      </c>
      <c r="BI903" s="234">
        <f>IF(N903="nulová",J903,0)</f>
        <v>0</v>
      </c>
      <c r="BJ903" s="17" t="s">
        <v>134</v>
      </c>
      <c r="BK903" s="234">
        <f>ROUND(I903*H903,0)</f>
        <v>0</v>
      </c>
      <c r="BL903" s="17" t="s">
        <v>161</v>
      </c>
      <c r="BM903" s="233" t="s">
        <v>2071</v>
      </c>
    </row>
    <row r="904" s="1" customFormat="1" ht="16.5" customHeight="1">
      <c r="B904" s="38"/>
      <c r="C904" s="247" t="s">
        <v>2072</v>
      </c>
      <c r="D904" s="247" t="s">
        <v>170</v>
      </c>
      <c r="E904" s="248" t="s">
        <v>2073</v>
      </c>
      <c r="F904" s="249" t="s">
        <v>2074</v>
      </c>
      <c r="G904" s="250" t="s">
        <v>238</v>
      </c>
      <c r="H904" s="251">
        <v>9</v>
      </c>
      <c r="I904" s="252"/>
      <c r="J904" s="251">
        <f>ROUND(I904*H904,0)</f>
        <v>0</v>
      </c>
      <c r="K904" s="249" t="s">
        <v>132</v>
      </c>
      <c r="L904" s="253"/>
      <c r="M904" s="254" t="s">
        <v>1</v>
      </c>
      <c r="N904" s="255" t="s">
        <v>40</v>
      </c>
      <c r="O904" s="86"/>
      <c r="P904" s="231">
        <f>O904*H904</f>
        <v>0</v>
      </c>
      <c r="Q904" s="231">
        <v>5.0000000000000002E-05</v>
      </c>
      <c r="R904" s="231">
        <f>Q904*H904</f>
        <v>0.00045000000000000004</v>
      </c>
      <c r="S904" s="231">
        <v>0</v>
      </c>
      <c r="T904" s="232">
        <f>S904*H904</f>
        <v>0</v>
      </c>
      <c r="AR904" s="233" t="s">
        <v>173</v>
      </c>
      <c r="AT904" s="233" t="s">
        <v>170</v>
      </c>
      <c r="AU904" s="233" t="s">
        <v>134</v>
      </c>
      <c r="AY904" s="17" t="s">
        <v>125</v>
      </c>
      <c r="BE904" s="234">
        <f>IF(N904="základní",J904,0)</f>
        <v>0</v>
      </c>
      <c r="BF904" s="234">
        <f>IF(N904="snížená",J904,0)</f>
        <v>0</v>
      </c>
      <c r="BG904" s="234">
        <f>IF(N904="zákl. přenesená",J904,0)</f>
        <v>0</v>
      </c>
      <c r="BH904" s="234">
        <f>IF(N904="sníž. přenesená",J904,0)</f>
        <v>0</v>
      </c>
      <c r="BI904" s="234">
        <f>IF(N904="nulová",J904,0)</f>
        <v>0</v>
      </c>
      <c r="BJ904" s="17" t="s">
        <v>134</v>
      </c>
      <c r="BK904" s="234">
        <f>ROUND(I904*H904,0)</f>
        <v>0</v>
      </c>
      <c r="BL904" s="17" t="s">
        <v>161</v>
      </c>
      <c r="BM904" s="233" t="s">
        <v>2075</v>
      </c>
    </row>
    <row r="905" s="1" customFormat="1" ht="24" customHeight="1">
      <c r="B905" s="38"/>
      <c r="C905" s="223" t="s">
        <v>2076</v>
      </c>
      <c r="D905" s="223" t="s">
        <v>128</v>
      </c>
      <c r="E905" s="224" t="s">
        <v>2077</v>
      </c>
      <c r="F905" s="225" t="s">
        <v>2078</v>
      </c>
      <c r="G905" s="226" t="s">
        <v>238</v>
      </c>
      <c r="H905" s="227">
        <v>24</v>
      </c>
      <c r="I905" s="228"/>
      <c r="J905" s="227">
        <f>ROUND(I905*H905,0)</f>
        <v>0</v>
      </c>
      <c r="K905" s="225" t="s">
        <v>132</v>
      </c>
      <c r="L905" s="43"/>
      <c r="M905" s="229" t="s">
        <v>1</v>
      </c>
      <c r="N905" s="230" t="s">
        <v>40</v>
      </c>
      <c r="O905" s="86"/>
      <c r="P905" s="231">
        <f>O905*H905</f>
        <v>0</v>
      </c>
      <c r="Q905" s="231">
        <v>0</v>
      </c>
      <c r="R905" s="231">
        <f>Q905*H905</f>
        <v>0</v>
      </c>
      <c r="S905" s="231">
        <v>0</v>
      </c>
      <c r="T905" s="232">
        <f>S905*H905</f>
        <v>0</v>
      </c>
      <c r="AR905" s="233" t="s">
        <v>161</v>
      </c>
      <c r="AT905" s="233" t="s">
        <v>128</v>
      </c>
      <c r="AU905" s="233" t="s">
        <v>134</v>
      </c>
      <c r="AY905" s="17" t="s">
        <v>125</v>
      </c>
      <c r="BE905" s="234">
        <f>IF(N905="základní",J905,0)</f>
        <v>0</v>
      </c>
      <c r="BF905" s="234">
        <f>IF(N905="snížená",J905,0)</f>
        <v>0</v>
      </c>
      <c r="BG905" s="234">
        <f>IF(N905="zákl. přenesená",J905,0)</f>
        <v>0</v>
      </c>
      <c r="BH905" s="234">
        <f>IF(N905="sníž. přenesená",J905,0)</f>
        <v>0</v>
      </c>
      <c r="BI905" s="234">
        <f>IF(N905="nulová",J905,0)</f>
        <v>0</v>
      </c>
      <c r="BJ905" s="17" t="s">
        <v>134</v>
      </c>
      <c r="BK905" s="234">
        <f>ROUND(I905*H905,0)</f>
        <v>0</v>
      </c>
      <c r="BL905" s="17" t="s">
        <v>161</v>
      </c>
      <c r="BM905" s="233" t="s">
        <v>2079</v>
      </c>
    </row>
    <row r="906" s="1" customFormat="1" ht="24" customHeight="1">
      <c r="B906" s="38"/>
      <c r="C906" s="247" t="s">
        <v>2080</v>
      </c>
      <c r="D906" s="247" t="s">
        <v>170</v>
      </c>
      <c r="E906" s="248" t="s">
        <v>2081</v>
      </c>
      <c r="F906" s="249" t="s">
        <v>2082</v>
      </c>
      <c r="G906" s="250" t="s">
        <v>238</v>
      </c>
      <c r="H906" s="251">
        <v>24</v>
      </c>
      <c r="I906" s="252"/>
      <c r="J906" s="251">
        <f>ROUND(I906*H906,0)</f>
        <v>0</v>
      </c>
      <c r="K906" s="249" t="s">
        <v>132</v>
      </c>
      <c r="L906" s="253"/>
      <c r="M906" s="254" t="s">
        <v>1</v>
      </c>
      <c r="N906" s="255" t="s">
        <v>40</v>
      </c>
      <c r="O906" s="86"/>
      <c r="P906" s="231">
        <f>O906*H906</f>
        <v>0</v>
      </c>
      <c r="Q906" s="231">
        <v>5.0000000000000002E-05</v>
      </c>
      <c r="R906" s="231">
        <f>Q906*H906</f>
        <v>0.0012000000000000001</v>
      </c>
      <c r="S906" s="231">
        <v>0</v>
      </c>
      <c r="T906" s="232">
        <f>S906*H906</f>
        <v>0</v>
      </c>
      <c r="AR906" s="233" t="s">
        <v>173</v>
      </c>
      <c r="AT906" s="233" t="s">
        <v>170</v>
      </c>
      <c r="AU906" s="233" t="s">
        <v>134</v>
      </c>
      <c r="AY906" s="17" t="s">
        <v>125</v>
      </c>
      <c r="BE906" s="234">
        <f>IF(N906="základní",J906,0)</f>
        <v>0</v>
      </c>
      <c r="BF906" s="234">
        <f>IF(N906="snížená",J906,0)</f>
        <v>0</v>
      </c>
      <c r="BG906" s="234">
        <f>IF(N906="zákl. přenesená",J906,0)</f>
        <v>0</v>
      </c>
      <c r="BH906" s="234">
        <f>IF(N906="sníž. přenesená",J906,0)</f>
        <v>0</v>
      </c>
      <c r="BI906" s="234">
        <f>IF(N906="nulová",J906,0)</f>
        <v>0</v>
      </c>
      <c r="BJ906" s="17" t="s">
        <v>134</v>
      </c>
      <c r="BK906" s="234">
        <f>ROUND(I906*H906,0)</f>
        <v>0</v>
      </c>
      <c r="BL906" s="17" t="s">
        <v>161</v>
      </c>
      <c r="BM906" s="233" t="s">
        <v>2083</v>
      </c>
    </row>
    <row r="907" s="1" customFormat="1" ht="24" customHeight="1">
      <c r="B907" s="38"/>
      <c r="C907" s="223" t="s">
        <v>2084</v>
      </c>
      <c r="D907" s="223" t="s">
        <v>128</v>
      </c>
      <c r="E907" s="224" t="s">
        <v>2085</v>
      </c>
      <c r="F907" s="225" t="s">
        <v>2086</v>
      </c>
      <c r="G907" s="226" t="s">
        <v>238</v>
      </c>
      <c r="H907" s="227">
        <v>24</v>
      </c>
      <c r="I907" s="228"/>
      <c r="J907" s="227">
        <f>ROUND(I907*H907,0)</f>
        <v>0</v>
      </c>
      <c r="K907" s="225" t="s">
        <v>132</v>
      </c>
      <c r="L907" s="43"/>
      <c r="M907" s="229" t="s">
        <v>1</v>
      </c>
      <c r="N907" s="230" t="s">
        <v>40</v>
      </c>
      <c r="O907" s="86"/>
      <c r="P907" s="231">
        <f>O907*H907</f>
        <v>0</v>
      </c>
      <c r="Q907" s="231">
        <v>0</v>
      </c>
      <c r="R907" s="231">
        <f>Q907*H907</f>
        <v>0</v>
      </c>
      <c r="S907" s="231">
        <v>0</v>
      </c>
      <c r="T907" s="232">
        <f>S907*H907</f>
        <v>0</v>
      </c>
      <c r="AR907" s="233" t="s">
        <v>161</v>
      </c>
      <c r="AT907" s="233" t="s">
        <v>128</v>
      </c>
      <c r="AU907" s="233" t="s">
        <v>134</v>
      </c>
      <c r="AY907" s="17" t="s">
        <v>125</v>
      </c>
      <c r="BE907" s="234">
        <f>IF(N907="základní",J907,0)</f>
        <v>0</v>
      </c>
      <c r="BF907" s="234">
        <f>IF(N907="snížená",J907,0)</f>
        <v>0</v>
      </c>
      <c r="BG907" s="234">
        <f>IF(N907="zákl. přenesená",J907,0)</f>
        <v>0</v>
      </c>
      <c r="BH907" s="234">
        <f>IF(N907="sníž. přenesená",J907,0)</f>
        <v>0</v>
      </c>
      <c r="BI907" s="234">
        <f>IF(N907="nulová",J907,0)</f>
        <v>0</v>
      </c>
      <c r="BJ907" s="17" t="s">
        <v>134</v>
      </c>
      <c r="BK907" s="234">
        <f>ROUND(I907*H907,0)</f>
        <v>0</v>
      </c>
      <c r="BL907" s="17" t="s">
        <v>161</v>
      </c>
      <c r="BM907" s="233" t="s">
        <v>2087</v>
      </c>
    </row>
    <row r="908" s="1" customFormat="1" ht="16.5" customHeight="1">
      <c r="B908" s="38"/>
      <c r="C908" s="247" t="s">
        <v>2088</v>
      </c>
      <c r="D908" s="247" t="s">
        <v>170</v>
      </c>
      <c r="E908" s="248" t="s">
        <v>2089</v>
      </c>
      <c r="F908" s="249" t="s">
        <v>2090</v>
      </c>
      <c r="G908" s="250" t="s">
        <v>238</v>
      </c>
      <c r="H908" s="251">
        <v>24</v>
      </c>
      <c r="I908" s="252"/>
      <c r="J908" s="251">
        <f>ROUND(I908*H908,0)</f>
        <v>0</v>
      </c>
      <c r="K908" s="249" t="s">
        <v>132</v>
      </c>
      <c r="L908" s="253"/>
      <c r="M908" s="254" t="s">
        <v>1</v>
      </c>
      <c r="N908" s="255" t="s">
        <v>40</v>
      </c>
      <c r="O908" s="86"/>
      <c r="P908" s="231">
        <f>O908*H908</f>
        <v>0</v>
      </c>
      <c r="Q908" s="231">
        <v>6.0000000000000002E-05</v>
      </c>
      <c r="R908" s="231">
        <f>Q908*H908</f>
        <v>0.0014400000000000001</v>
      </c>
      <c r="S908" s="231">
        <v>0</v>
      </c>
      <c r="T908" s="232">
        <f>S908*H908</f>
        <v>0</v>
      </c>
      <c r="AR908" s="233" t="s">
        <v>173</v>
      </c>
      <c r="AT908" s="233" t="s">
        <v>170</v>
      </c>
      <c r="AU908" s="233" t="s">
        <v>134</v>
      </c>
      <c r="AY908" s="17" t="s">
        <v>125</v>
      </c>
      <c r="BE908" s="234">
        <f>IF(N908="základní",J908,0)</f>
        <v>0</v>
      </c>
      <c r="BF908" s="234">
        <f>IF(N908="snížená",J908,0)</f>
        <v>0</v>
      </c>
      <c r="BG908" s="234">
        <f>IF(N908="zákl. přenesená",J908,0)</f>
        <v>0</v>
      </c>
      <c r="BH908" s="234">
        <f>IF(N908="sníž. přenesená",J908,0)</f>
        <v>0</v>
      </c>
      <c r="BI908" s="234">
        <f>IF(N908="nulová",J908,0)</f>
        <v>0</v>
      </c>
      <c r="BJ908" s="17" t="s">
        <v>134</v>
      </c>
      <c r="BK908" s="234">
        <f>ROUND(I908*H908,0)</f>
        <v>0</v>
      </c>
      <c r="BL908" s="17" t="s">
        <v>161</v>
      </c>
      <c r="BM908" s="233" t="s">
        <v>2091</v>
      </c>
    </row>
    <row r="909" s="1" customFormat="1" ht="24" customHeight="1">
      <c r="B909" s="38"/>
      <c r="C909" s="223" t="s">
        <v>2092</v>
      </c>
      <c r="D909" s="223" t="s">
        <v>128</v>
      </c>
      <c r="E909" s="224" t="s">
        <v>2093</v>
      </c>
      <c r="F909" s="225" t="s">
        <v>2094</v>
      </c>
      <c r="G909" s="226" t="s">
        <v>238</v>
      </c>
      <c r="H909" s="227">
        <v>146</v>
      </c>
      <c r="I909" s="228"/>
      <c r="J909" s="227">
        <f>ROUND(I909*H909,0)</f>
        <v>0</v>
      </c>
      <c r="K909" s="225" t="s">
        <v>132</v>
      </c>
      <c r="L909" s="43"/>
      <c r="M909" s="229" t="s">
        <v>1</v>
      </c>
      <c r="N909" s="230" t="s">
        <v>40</v>
      </c>
      <c r="O909" s="86"/>
      <c r="P909" s="231">
        <f>O909*H909</f>
        <v>0</v>
      </c>
      <c r="Q909" s="231">
        <v>0</v>
      </c>
      <c r="R909" s="231">
        <f>Q909*H909</f>
        <v>0</v>
      </c>
      <c r="S909" s="231">
        <v>0</v>
      </c>
      <c r="T909" s="232">
        <f>S909*H909</f>
        <v>0</v>
      </c>
      <c r="AR909" s="233" t="s">
        <v>161</v>
      </c>
      <c r="AT909" s="233" t="s">
        <v>128</v>
      </c>
      <c r="AU909" s="233" t="s">
        <v>134</v>
      </c>
      <c r="AY909" s="17" t="s">
        <v>125</v>
      </c>
      <c r="BE909" s="234">
        <f>IF(N909="základní",J909,0)</f>
        <v>0</v>
      </c>
      <c r="BF909" s="234">
        <f>IF(N909="snížená",J909,0)</f>
        <v>0</v>
      </c>
      <c r="BG909" s="234">
        <f>IF(N909="zákl. přenesená",J909,0)</f>
        <v>0</v>
      </c>
      <c r="BH909" s="234">
        <f>IF(N909="sníž. přenesená",J909,0)</f>
        <v>0</v>
      </c>
      <c r="BI909" s="234">
        <f>IF(N909="nulová",J909,0)</f>
        <v>0</v>
      </c>
      <c r="BJ909" s="17" t="s">
        <v>134</v>
      </c>
      <c r="BK909" s="234">
        <f>ROUND(I909*H909,0)</f>
        <v>0</v>
      </c>
      <c r="BL909" s="17" t="s">
        <v>161</v>
      </c>
      <c r="BM909" s="233" t="s">
        <v>2095</v>
      </c>
    </row>
    <row r="910" s="1" customFormat="1" ht="16.5" customHeight="1">
      <c r="B910" s="38"/>
      <c r="C910" s="247" t="s">
        <v>2096</v>
      </c>
      <c r="D910" s="247" t="s">
        <v>170</v>
      </c>
      <c r="E910" s="248" t="s">
        <v>2097</v>
      </c>
      <c r="F910" s="249" t="s">
        <v>2098</v>
      </c>
      <c r="G910" s="250" t="s">
        <v>238</v>
      </c>
      <c r="H910" s="251">
        <v>146</v>
      </c>
      <c r="I910" s="252"/>
      <c r="J910" s="251">
        <f>ROUND(I910*H910,0)</f>
        <v>0</v>
      </c>
      <c r="K910" s="249" t="s">
        <v>132</v>
      </c>
      <c r="L910" s="253"/>
      <c r="M910" s="254" t="s">
        <v>1</v>
      </c>
      <c r="N910" s="255" t="s">
        <v>40</v>
      </c>
      <c r="O910" s="86"/>
      <c r="P910" s="231">
        <f>O910*H910</f>
        <v>0</v>
      </c>
      <c r="Q910" s="231">
        <v>6.0000000000000002E-05</v>
      </c>
      <c r="R910" s="231">
        <f>Q910*H910</f>
        <v>0.0087600000000000004</v>
      </c>
      <c r="S910" s="231">
        <v>0</v>
      </c>
      <c r="T910" s="232">
        <f>S910*H910</f>
        <v>0</v>
      </c>
      <c r="AR910" s="233" t="s">
        <v>173</v>
      </c>
      <c r="AT910" s="233" t="s">
        <v>170</v>
      </c>
      <c r="AU910" s="233" t="s">
        <v>134</v>
      </c>
      <c r="AY910" s="17" t="s">
        <v>125</v>
      </c>
      <c r="BE910" s="234">
        <f>IF(N910="základní",J910,0)</f>
        <v>0</v>
      </c>
      <c r="BF910" s="234">
        <f>IF(N910="snížená",J910,0)</f>
        <v>0</v>
      </c>
      <c r="BG910" s="234">
        <f>IF(N910="zákl. přenesená",J910,0)</f>
        <v>0</v>
      </c>
      <c r="BH910" s="234">
        <f>IF(N910="sníž. přenesená",J910,0)</f>
        <v>0</v>
      </c>
      <c r="BI910" s="234">
        <f>IF(N910="nulová",J910,0)</f>
        <v>0</v>
      </c>
      <c r="BJ910" s="17" t="s">
        <v>134</v>
      </c>
      <c r="BK910" s="234">
        <f>ROUND(I910*H910,0)</f>
        <v>0</v>
      </c>
      <c r="BL910" s="17" t="s">
        <v>161</v>
      </c>
      <c r="BM910" s="233" t="s">
        <v>2099</v>
      </c>
    </row>
    <row r="911" s="1" customFormat="1" ht="16.5" customHeight="1">
      <c r="B911" s="38"/>
      <c r="C911" s="247" t="s">
        <v>2100</v>
      </c>
      <c r="D911" s="247" t="s">
        <v>170</v>
      </c>
      <c r="E911" s="248" t="s">
        <v>2101</v>
      </c>
      <c r="F911" s="249" t="s">
        <v>2102</v>
      </c>
      <c r="G911" s="250" t="s">
        <v>238</v>
      </c>
      <c r="H911" s="251">
        <v>12</v>
      </c>
      <c r="I911" s="252"/>
      <c r="J911" s="251">
        <f>ROUND(I911*H911,0)</f>
        <v>0</v>
      </c>
      <c r="K911" s="249" t="s">
        <v>1</v>
      </c>
      <c r="L911" s="253"/>
      <c r="M911" s="254" t="s">
        <v>1</v>
      </c>
      <c r="N911" s="255" t="s">
        <v>40</v>
      </c>
      <c r="O911" s="86"/>
      <c r="P911" s="231">
        <f>O911*H911</f>
        <v>0</v>
      </c>
      <c r="Q911" s="231">
        <v>0</v>
      </c>
      <c r="R911" s="231">
        <f>Q911*H911</f>
        <v>0</v>
      </c>
      <c r="S911" s="231">
        <v>0</v>
      </c>
      <c r="T911" s="232">
        <f>S911*H911</f>
        <v>0</v>
      </c>
      <c r="AR911" s="233" t="s">
        <v>173</v>
      </c>
      <c r="AT911" s="233" t="s">
        <v>170</v>
      </c>
      <c r="AU911" s="233" t="s">
        <v>134</v>
      </c>
      <c r="AY911" s="17" t="s">
        <v>125</v>
      </c>
      <c r="BE911" s="234">
        <f>IF(N911="základní",J911,0)</f>
        <v>0</v>
      </c>
      <c r="BF911" s="234">
        <f>IF(N911="snížená",J911,0)</f>
        <v>0</v>
      </c>
      <c r="BG911" s="234">
        <f>IF(N911="zákl. přenesená",J911,0)</f>
        <v>0</v>
      </c>
      <c r="BH911" s="234">
        <f>IF(N911="sníž. přenesená",J911,0)</f>
        <v>0</v>
      </c>
      <c r="BI911" s="234">
        <f>IF(N911="nulová",J911,0)</f>
        <v>0</v>
      </c>
      <c r="BJ911" s="17" t="s">
        <v>134</v>
      </c>
      <c r="BK911" s="234">
        <f>ROUND(I911*H911,0)</f>
        <v>0</v>
      </c>
      <c r="BL911" s="17" t="s">
        <v>161</v>
      </c>
      <c r="BM911" s="233" t="s">
        <v>2103</v>
      </c>
    </row>
    <row r="912" s="1" customFormat="1" ht="24" customHeight="1">
      <c r="B912" s="38"/>
      <c r="C912" s="223" t="s">
        <v>2104</v>
      </c>
      <c r="D912" s="223" t="s">
        <v>128</v>
      </c>
      <c r="E912" s="224" t="s">
        <v>2105</v>
      </c>
      <c r="F912" s="225" t="s">
        <v>2106</v>
      </c>
      <c r="G912" s="226" t="s">
        <v>238</v>
      </c>
      <c r="H912" s="227">
        <v>78</v>
      </c>
      <c r="I912" s="228"/>
      <c r="J912" s="227">
        <f>ROUND(I912*H912,0)</f>
        <v>0</v>
      </c>
      <c r="K912" s="225" t="s">
        <v>132</v>
      </c>
      <c r="L912" s="43"/>
      <c r="M912" s="229" t="s">
        <v>1</v>
      </c>
      <c r="N912" s="230" t="s">
        <v>40</v>
      </c>
      <c r="O912" s="86"/>
      <c r="P912" s="231">
        <f>O912*H912</f>
        <v>0</v>
      </c>
      <c r="Q912" s="231">
        <v>0</v>
      </c>
      <c r="R912" s="231">
        <f>Q912*H912</f>
        <v>0</v>
      </c>
      <c r="S912" s="231">
        <v>0</v>
      </c>
      <c r="T912" s="232">
        <f>S912*H912</f>
        <v>0</v>
      </c>
      <c r="AR912" s="233" t="s">
        <v>161</v>
      </c>
      <c r="AT912" s="233" t="s">
        <v>128</v>
      </c>
      <c r="AU912" s="233" t="s">
        <v>134</v>
      </c>
      <c r="AY912" s="17" t="s">
        <v>125</v>
      </c>
      <c r="BE912" s="234">
        <f>IF(N912="základní",J912,0)</f>
        <v>0</v>
      </c>
      <c r="BF912" s="234">
        <f>IF(N912="snížená",J912,0)</f>
        <v>0</v>
      </c>
      <c r="BG912" s="234">
        <f>IF(N912="zákl. přenesená",J912,0)</f>
        <v>0</v>
      </c>
      <c r="BH912" s="234">
        <f>IF(N912="sníž. přenesená",J912,0)</f>
        <v>0</v>
      </c>
      <c r="BI912" s="234">
        <f>IF(N912="nulová",J912,0)</f>
        <v>0</v>
      </c>
      <c r="BJ912" s="17" t="s">
        <v>134</v>
      </c>
      <c r="BK912" s="234">
        <f>ROUND(I912*H912,0)</f>
        <v>0</v>
      </c>
      <c r="BL912" s="17" t="s">
        <v>161</v>
      </c>
      <c r="BM912" s="233" t="s">
        <v>2107</v>
      </c>
    </row>
    <row r="913" s="1" customFormat="1" ht="16.5" customHeight="1">
      <c r="B913" s="38"/>
      <c r="C913" s="247" t="s">
        <v>2108</v>
      </c>
      <c r="D913" s="247" t="s">
        <v>170</v>
      </c>
      <c r="E913" s="248" t="s">
        <v>2109</v>
      </c>
      <c r="F913" s="249" t="s">
        <v>2110</v>
      </c>
      <c r="G913" s="250" t="s">
        <v>238</v>
      </c>
      <c r="H913" s="251">
        <v>78</v>
      </c>
      <c r="I913" s="252"/>
      <c r="J913" s="251">
        <f>ROUND(I913*H913,0)</f>
        <v>0</v>
      </c>
      <c r="K913" s="249" t="s">
        <v>132</v>
      </c>
      <c r="L913" s="253"/>
      <c r="M913" s="254" t="s">
        <v>1</v>
      </c>
      <c r="N913" s="255" t="s">
        <v>40</v>
      </c>
      <c r="O913" s="86"/>
      <c r="P913" s="231">
        <f>O913*H913</f>
        <v>0</v>
      </c>
      <c r="Q913" s="231">
        <v>6.0000000000000002E-05</v>
      </c>
      <c r="R913" s="231">
        <f>Q913*H913</f>
        <v>0.0046800000000000001</v>
      </c>
      <c r="S913" s="231">
        <v>0</v>
      </c>
      <c r="T913" s="232">
        <f>S913*H913</f>
        <v>0</v>
      </c>
      <c r="AR913" s="233" t="s">
        <v>173</v>
      </c>
      <c r="AT913" s="233" t="s">
        <v>170</v>
      </c>
      <c r="AU913" s="233" t="s">
        <v>134</v>
      </c>
      <c r="AY913" s="17" t="s">
        <v>125</v>
      </c>
      <c r="BE913" s="234">
        <f>IF(N913="základní",J913,0)</f>
        <v>0</v>
      </c>
      <c r="BF913" s="234">
        <f>IF(N913="snížená",J913,0)</f>
        <v>0</v>
      </c>
      <c r="BG913" s="234">
        <f>IF(N913="zákl. přenesená",J913,0)</f>
        <v>0</v>
      </c>
      <c r="BH913" s="234">
        <f>IF(N913="sníž. přenesená",J913,0)</f>
        <v>0</v>
      </c>
      <c r="BI913" s="234">
        <f>IF(N913="nulová",J913,0)</f>
        <v>0</v>
      </c>
      <c r="BJ913" s="17" t="s">
        <v>134</v>
      </c>
      <c r="BK913" s="234">
        <f>ROUND(I913*H913,0)</f>
        <v>0</v>
      </c>
      <c r="BL913" s="17" t="s">
        <v>161</v>
      </c>
      <c r="BM913" s="233" t="s">
        <v>2111</v>
      </c>
    </row>
    <row r="914" s="1" customFormat="1" ht="16.5" customHeight="1">
      <c r="B914" s="38"/>
      <c r="C914" s="247" t="s">
        <v>2112</v>
      </c>
      <c r="D914" s="247" t="s">
        <v>170</v>
      </c>
      <c r="E914" s="248" t="s">
        <v>2113</v>
      </c>
      <c r="F914" s="249" t="s">
        <v>2114</v>
      </c>
      <c r="G914" s="250" t="s">
        <v>238</v>
      </c>
      <c r="H914" s="251">
        <v>12</v>
      </c>
      <c r="I914" s="252"/>
      <c r="J914" s="251">
        <f>ROUND(I914*H914,0)</f>
        <v>0</v>
      </c>
      <c r="K914" s="249" t="s">
        <v>1</v>
      </c>
      <c r="L914" s="253"/>
      <c r="M914" s="254" t="s">
        <v>1</v>
      </c>
      <c r="N914" s="255" t="s">
        <v>40</v>
      </c>
      <c r="O914" s="86"/>
      <c r="P914" s="231">
        <f>O914*H914</f>
        <v>0</v>
      </c>
      <c r="Q914" s="231">
        <v>0</v>
      </c>
      <c r="R914" s="231">
        <f>Q914*H914</f>
        <v>0</v>
      </c>
      <c r="S914" s="231">
        <v>0</v>
      </c>
      <c r="T914" s="232">
        <f>S914*H914</f>
        <v>0</v>
      </c>
      <c r="AR914" s="233" t="s">
        <v>173</v>
      </c>
      <c r="AT914" s="233" t="s">
        <v>170</v>
      </c>
      <c r="AU914" s="233" t="s">
        <v>134</v>
      </c>
      <c r="AY914" s="17" t="s">
        <v>125</v>
      </c>
      <c r="BE914" s="234">
        <f>IF(N914="základní",J914,0)</f>
        <v>0</v>
      </c>
      <c r="BF914" s="234">
        <f>IF(N914="snížená",J914,0)</f>
        <v>0</v>
      </c>
      <c r="BG914" s="234">
        <f>IF(N914="zákl. přenesená",J914,0)</f>
        <v>0</v>
      </c>
      <c r="BH914" s="234">
        <f>IF(N914="sníž. přenesená",J914,0)</f>
        <v>0</v>
      </c>
      <c r="BI914" s="234">
        <f>IF(N914="nulová",J914,0)</f>
        <v>0</v>
      </c>
      <c r="BJ914" s="17" t="s">
        <v>134</v>
      </c>
      <c r="BK914" s="234">
        <f>ROUND(I914*H914,0)</f>
        <v>0</v>
      </c>
      <c r="BL914" s="17" t="s">
        <v>161</v>
      </c>
      <c r="BM914" s="233" t="s">
        <v>2115</v>
      </c>
    </row>
    <row r="915" s="1" customFormat="1" ht="24" customHeight="1">
      <c r="B915" s="38"/>
      <c r="C915" s="223" t="s">
        <v>2116</v>
      </c>
      <c r="D915" s="223" t="s">
        <v>128</v>
      </c>
      <c r="E915" s="224" t="s">
        <v>2117</v>
      </c>
      <c r="F915" s="225" t="s">
        <v>2118</v>
      </c>
      <c r="G915" s="226" t="s">
        <v>238</v>
      </c>
      <c r="H915" s="227">
        <v>10</v>
      </c>
      <c r="I915" s="228"/>
      <c r="J915" s="227">
        <f>ROUND(I915*H915,0)</f>
        <v>0</v>
      </c>
      <c r="K915" s="225" t="s">
        <v>132</v>
      </c>
      <c r="L915" s="43"/>
      <c r="M915" s="229" t="s">
        <v>1</v>
      </c>
      <c r="N915" s="230" t="s">
        <v>40</v>
      </c>
      <c r="O915" s="86"/>
      <c r="P915" s="231">
        <f>O915*H915</f>
        <v>0</v>
      </c>
      <c r="Q915" s="231">
        <v>0</v>
      </c>
      <c r="R915" s="231">
        <f>Q915*H915</f>
        <v>0</v>
      </c>
      <c r="S915" s="231">
        <v>0</v>
      </c>
      <c r="T915" s="232">
        <f>S915*H915</f>
        <v>0</v>
      </c>
      <c r="AR915" s="233" t="s">
        <v>161</v>
      </c>
      <c r="AT915" s="233" t="s">
        <v>128</v>
      </c>
      <c r="AU915" s="233" t="s">
        <v>134</v>
      </c>
      <c r="AY915" s="17" t="s">
        <v>125</v>
      </c>
      <c r="BE915" s="234">
        <f>IF(N915="základní",J915,0)</f>
        <v>0</v>
      </c>
      <c r="BF915" s="234">
        <f>IF(N915="snížená",J915,0)</f>
        <v>0</v>
      </c>
      <c r="BG915" s="234">
        <f>IF(N915="zákl. přenesená",J915,0)</f>
        <v>0</v>
      </c>
      <c r="BH915" s="234">
        <f>IF(N915="sníž. přenesená",J915,0)</f>
        <v>0</v>
      </c>
      <c r="BI915" s="234">
        <f>IF(N915="nulová",J915,0)</f>
        <v>0</v>
      </c>
      <c r="BJ915" s="17" t="s">
        <v>134</v>
      </c>
      <c r="BK915" s="234">
        <f>ROUND(I915*H915,0)</f>
        <v>0</v>
      </c>
      <c r="BL915" s="17" t="s">
        <v>161</v>
      </c>
      <c r="BM915" s="233" t="s">
        <v>2119</v>
      </c>
    </row>
    <row r="916" s="1" customFormat="1" ht="24" customHeight="1">
      <c r="B916" s="38"/>
      <c r="C916" s="247" t="s">
        <v>2120</v>
      </c>
      <c r="D916" s="247" t="s">
        <v>170</v>
      </c>
      <c r="E916" s="248" t="s">
        <v>2121</v>
      </c>
      <c r="F916" s="249" t="s">
        <v>2122</v>
      </c>
      <c r="G916" s="250" t="s">
        <v>238</v>
      </c>
      <c r="H916" s="251">
        <v>10</v>
      </c>
      <c r="I916" s="252"/>
      <c r="J916" s="251">
        <f>ROUND(I916*H916,0)</f>
        <v>0</v>
      </c>
      <c r="K916" s="249" t="s">
        <v>132</v>
      </c>
      <c r="L916" s="253"/>
      <c r="M916" s="254" t="s">
        <v>1</v>
      </c>
      <c r="N916" s="255" t="s">
        <v>40</v>
      </c>
      <c r="O916" s="86"/>
      <c r="P916" s="231">
        <f>O916*H916</f>
        <v>0</v>
      </c>
      <c r="Q916" s="231">
        <v>0.00022000000000000001</v>
      </c>
      <c r="R916" s="231">
        <f>Q916*H916</f>
        <v>0.0022000000000000001</v>
      </c>
      <c r="S916" s="231">
        <v>0</v>
      </c>
      <c r="T916" s="232">
        <f>S916*H916</f>
        <v>0</v>
      </c>
      <c r="AR916" s="233" t="s">
        <v>173</v>
      </c>
      <c r="AT916" s="233" t="s">
        <v>170</v>
      </c>
      <c r="AU916" s="233" t="s">
        <v>134</v>
      </c>
      <c r="AY916" s="17" t="s">
        <v>125</v>
      </c>
      <c r="BE916" s="234">
        <f>IF(N916="základní",J916,0)</f>
        <v>0</v>
      </c>
      <c r="BF916" s="234">
        <f>IF(N916="snížená",J916,0)</f>
        <v>0</v>
      </c>
      <c r="BG916" s="234">
        <f>IF(N916="zákl. přenesená",J916,0)</f>
        <v>0</v>
      </c>
      <c r="BH916" s="234">
        <f>IF(N916="sníž. přenesená",J916,0)</f>
        <v>0</v>
      </c>
      <c r="BI916" s="234">
        <f>IF(N916="nulová",J916,0)</f>
        <v>0</v>
      </c>
      <c r="BJ916" s="17" t="s">
        <v>134</v>
      </c>
      <c r="BK916" s="234">
        <f>ROUND(I916*H916,0)</f>
        <v>0</v>
      </c>
      <c r="BL916" s="17" t="s">
        <v>161</v>
      </c>
      <c r="BM916" s="233" t="s">
        <v>2123</v>
      </c>
    </row>
    <row r="917" s="1" customFormat="1" ht="24" customHeight="1">
      <c r="B917" s="38"/>
      <c r="C917" s="223" t="s">
        <v>2124</v>
      </c>
      <c r="D917" s="223" t="s">
        <v>128</v>
      </c>
      <c r="E917" s="224" t="s">
        <v>2125</v>
      </c>
      <c r="F917" s="225" t="s">
        <v>2126</v>
      </c>
      <c r="G917" s="226" t="s">
        <v>238</v>
      </c>
      <c r="H917" s="227">
        <v>2</v>
      </c>
      <c r="I917" s="228"/>
      <c r="J917" s="227">
        <f>ROUND(I917*H917,0)</f>
        <v>0</v>
      </c>
      <c r="K917" s="225" t="s">
        <v>132</v>
      </c>
      <c r="L917" s="43"/>
      <c r="M917" s="229" t="s">
        <v>1</v>
      </c>
      <c r="N917" s="230" t="s">
        <v>40</v>
      </c>
      <c r="O917" s="86"/>
      <c r="P917" s="231">
        <f>O917*H917</f>
        <v>0</v>
      </c>
      <c r="Q917" s="231">
        <v>0</v>
      </c>
      <c r="R917" s="231">
        <f>Q917*H917</f>
        <v>0</v>
      </c>
      <c r="S917" s="231">
        <v>0</v>
      </c>
      <c r="T917" s="232">
        <f>S917*H917</f>
        <v>0</v>
      </c>
      <c r="AR917" s="233" t="s">
        <v>161</v>
      </c>
      <c r="AT917" s="233" t="s">
        <v>128</v>
      </c>
      <c r="AU917" s="233" t="s">
        <v>134</v>
      </c>
      <c r="AY917" s="17" t="s">
        <v>125</v>
      </c>
      <c r="BE917" s="234">
        <f>IF(N917="základní",J917,0)</f>
        <v>0</v>
      </c>
      <c r="BF917" s="234">
        <f>IF(N917="snížená",J917,0)</f>
        <v>0</v>
      </c>
      <c r="BG917" s="234">
        <f>IF(N917="zákl. přenesená",J917,0)</f>
        <v>0</v>
      </c>
      <c r="BH917" s="234">
        <f>IF(N917="sníž. přenesená",J917,0)</f>
        <v>0</v>
      </c>
      <c r="BI917" s="234">
        <f>IF(N917="nulová",J917,0)</f>
        <v>0</v>
      </c>
      <c r="BJ917" s="17" t="s">
        <v>134</v>
      </c>
      <c r="BK917" s="234">
        <f>ROUND(I917*H917,0)</f>
        <v>0</v>
      </c>
      <c r="BL917" s="17" t="s">
        <v>161</v>
      </c>
      <c r="BM917" s="233" t="s">
        <v>2127</v>
      </c>
    </row>
    <row r="918" s="1" customFormat="1" ht="16.5" customHeight="1">
      <c r="B918" s="38"/>
      <c r="C918" s="247" t="s">
        <v>2128</v>
      </c>
      <c r="D918" s="247" t="s">
        <v>170</v>
      </c>
      <c r="E918" s="248" t="s">
        <v>2129</v>
      </c>
      <c r="F918" s="249" t="s">
        <v>2130</v>
      </c>
      <c r="G918" s="250" t="s">
        <v>238</v>
      </c>
      <c r="H918" s="251">
        <v>2</v>
      </c>
      <c r="I918" s="252"/>
      <c r="J918" s="251">
        <f>ROUND(I918*H918,0)</f>
        <v>0</v>
      </c>
      <c r="K918" s="249" t="s">
        <v>132</v>
      </c>
      <c r="L918" s="253"/>
      <c r="M918" s="254" t="s">
        <v>1</v>
      </c>
      <c r="N918" s="255" t="s">
        <v>40</v>
      </c>
      <c r="O918" s="86"/>
      <c r="P918" s="231">
        <f>O918*H918</f>
        <v>0</v>
      </c>
      <c r="Q918" s="231">
        <v>0.00027999999999999998</v>
      </c>
      <c r="R918" s="231">
        <f>Q918*H918</f>
        <v>0.00055999999999999995</v>
      </c>
      <c r="S918" s="231">
        <v>0</v>
      </c>
      <c r="T918" s="232">
        <f>S918*H918</f>
        <v>0</v>
      </c>
      <c r="AR918" s="233" t="s">
        <v>173</v>
      </c>
      <c r="AT918" s="233" t="s">
        <v>170</v>
      </c>
      <c r="AU918" s="233" t="s">
        <v>134</v>
      </c>
      <c r="AY918" s="17" t="s">
        <v>125</v>
      </c>
      <c r="BE918" s="234">
        <f>IF(N918="základní",J918,0)</f>
        <v>0</v>
      </c>
      <c r="BF918" s="234">
        <f>IF(N918="snížená",J918,0)</f>
        <v>0</v>
      </c>
      <c r="BG918" s="234">
        <f>IF(N918="zákl. přenesená",J918,0)</f>
        <v>0</v>
      </c>
      <c r="BH918" s="234">
        <f>IF(N918="sníž. přenesená",J918,0)</f>
        <v>0</v>
      </c>
      <c r="BI918" s="234">
        <f>IF(N918="nulová",J918,0)</f>
        <v>0</v>
      </c>
      <c r="BJ918" s="17" t="s">
        <v>134</v>
      </c>
      <c r="BK918" s="234">
        <f>ROUND(I918*H918,0)</f>
        <v>0</v>
      </c>
      <c r="BL918" s="17" t="s">
        <v>161</v>
      </c>
      <c r="BM918" s="233" t="s">
        <v>2131</v>
      </c>
    </row>
    <row r="919" s="1" customFormat="1" ht="24" customHeight="1">
      <c r="B919" s="38"/>
      <c r="C919" s="223" t="s">
        <v>2132</v>
      </c>
      <c r="D919" s="223" t="s">
        <v>128</v>
      </c>
      <c r="E919" s="224" t="s">
        <v>2133</v>
      </c>
      <c r="F919" s="225" t="s">
        <v>2134</v>
      </c>
      <c r="G919" s="226" t="s">
        <v>238</v>
      </c>
      <c r="H919" s="227">
        <v>34</v>
      </c>
      <c r="I919" s="228"/>
      <c r="J919" s="227">
        <f>ROUND(I919*H919,0)</f>
        <v>0</v>
      </c>
      <c r="K919" s="225" t="s">
        <v>132</v>
      </c>
      <c r="L919" s="43"/>
      <c r="M919" s="229" t="s">
        <v>1</v>
      </c>
      <c r="N919" s="230" t="s">
        <v>40</v>
      </c>
      <c r="O919" s="86"/>
      <c r="P919" s="231">
        <f>O919*H919</f>
        <v>0</v>
      </c>
      <c r="Q919" s="231">
        <v>0</v>
      </c>
      <c r="R919" s="231">
        <f>Q919*H919</f>
        <v>0</v>
      </c>
      <c r="S919" s="231">
        <v>0</v>
      </c>
      <c r="T919" s="232">
        <f>S919*H919</f>
        <v>0</v>
      </c>
      <c r="AR919" s="233" t="s">
        <v>161</v>
      </c>
      <c r="AT919" s="233" t="s">
        <v>128</v>
      </c>
      <c r="AU919" s="233" t="s">
        <v>134</v>
      </c>
      <c r="AY919" s="17" t="s">
        <v>125</v>
      </c>
      <c r="BE919" s="234">
        <f>IF(N919="základní",J919,0)</f>
        <v>0</v>
      </c>
      <c r="BF919" s="234">
        <f>IF(N919="snížená",J919,0)</f>
        <v>0</v>
      </c>
      <c r="BG919" s="234">
        <f>IF(N919="zákl. přenesená",J919,0)</f>
        <v>0</v>
      </c>
      <c r="BH919" s="234">
        <f>IF(N919="sníž. přenesená",J919,0)</f>
        <v>0</v>
      </c>
      <c r="BI919" s="234">
        <f>IF(N919="nulová",J919,0)</f>
        <v>0</v>
      </c>
      <c r="BJ919" s="17" t="s">
        <v>134</v>
      </c>
      <c r="BK919" s="234">
        <f>ROUND(I919*H919,0)</f>
        <v>0</v>
      </c>
      <c r="BL919" s="17" t="s">
        <v>161</v>
      </c>
      <c r="BM919" s="233" t="s">
        <v>2135</v>
      </c>
    </row>
    <row r="920" s="1" customFormat="1" ht="16.5" customHeight="1">
      <c r="B920" s="38"/>
      <c r="C920" s="247" t="s">
        <v>2136</v>
      </c>
      <c r="D920" s="247" t="s">
        <v>170</v>
      </c>
      <c r="E920" s="248" t="s">
        <v>2137</v>
      </c>
      <c r="F920" s="249" t="s">
        <v>2138</v>
      </c>
      <c r="G920" s="250" t="s">
        <v>238</v>
      </c>
      <c r="H920" s="251">
        <v>12</v>
      </c>
      <c r="I920" s="252"/>
      <c r="J920" s="251">
        <f>ROUND(I920*H920,0)</f>
        <v>0</v>
      </c>
      <c r="K920" s="249" t="s">
        <v>1</v>
      </c>
      <c r="L920" s="253"/>
      <c r="M920" s="254" t="s">
        <v>1</v>
      </c>
      <c r="N920" s="255" t="s">
        <v>40</v>
      </c>
      <c r="O920" s="86"/>
      <c r="P920" s="231">
        <f>O920*H920</f>
        <v>0</v>
      </c>
      <c r="Q920" s="231">
        <v>0</v>
      </c>
      <c r="R920" s="231">
        <f>Q920*H920</f>
        <v>0</v>
      </c>
      <c r="S920" s="231">
        <v>0</v>
      </c>
      <c r="T920" s="232">
        <f>S920*H920</f>
        <v>0</v>
      </c>
      <c r="AR920" s="233" t="s">
        <v>173</v>
      </c>
      <c r="AT920" s="233" t="s">
        <v>170</v>
      </c>
      <c r="AU920" s="233" t="s">
        <v>134</v>
      </c>
      <c r="AY920" s="17" t="s">
        <v>125</v>
      </c>
      <c r="BE920" s="234">
        <f>IF(N920="základní",J920,0)</f>
        <v>0</v>
      </c>
      <c r="BF920" s="234">
        <f>IF(N920="snížená",J920,0)</f>
        <v>0</v>
      </c>
      <c r="BG920" s="234">
        <f>IF(N920="zákl. přenesená",J920,0)</f>
        <v>0</v>
      </c>
      <c r="BH920" s="234">
        <f>IF(N920="sníž. přenesená",J920,0)</f>
        <v>0</v>
      </c>
      <c r="BI920" s="234">
        <f>IF(N920="nulová",J920,0)</f>
        <v>0</v>
      </c>
      <c r="BJ920" s="17" t="s">
        <v>134</v>
      </c>
      <c r="BK920" s="234">
        <f>ROUND(I920*H920,0)</f>
        <v>0</v>
      </c>
      <c r="BL920" s="17" t="s">
        <v>161</v>
      </c>
      <c r="BM920" s="233" t="s">
        <v>2139</v>
      </c>
    </row>
    <row r="921" s="1" customFormat="1" ht="24" customHeight="1">
      <c r="B921" s="38"/>
      <c r="C921" s="247" t="s">
        <v>2140</v>
      </c>
      <c r="D921" s="247" t="s">
        <v>170</v>
      </c>
      <c r="E921" s="248" t="s">
        <v>2141</v>
      </c>
      <c r="F921" s="249" t="s">
        <v>2142</v>
      </c>
      <c r="G921" s="250" t="s">
        <v>238</v>
      </c>
      <c r="H921" s="251">
        <v>4</v>
      </c>
      <c r="I921" s="252"/>
      <c r="J921" s="251">
        <f>ROUND(I921*H921,0)</f>
        <v>0</v>
      </c>
      <c r="K921" s="249" t="s">
        <v>1</v>
      </c>
      <c r="L921" s="253"/>
      <c r="M921" s="254" t="s">
        <v>1</v>
      </c>
      <c r="N921" s="255" t="s">
        <v>40</v>
      </c>
      <c r="O921" s="86"/>
      <c r="P921" s="231">
        <f>O921*H921</f>
        <v>0</v>
      </c>
      <c r="Q921" s="231">
        <v>0</v>
      </c>
      <c r="R921" s="231">
        <f>Q921*H921</f>
        <v>0</v>
      </c>
      <c r="S921" s="231">
        <v>0</v>
      </c>
      <c r="T921" s="232">
        <f>S921*H921</f>
        <v>0</v>
      </c>
      <c r="AR921" s="233" t="s">
        <v>173</v>
      </c>
      <c r="AT921" s="233" t="s">
        <v>170</v>
      </c>
      <c r="AU921" s="233" t="s">
        <v>134</v>
      </c>
      <c r="AY921" s="17" t="s">
        <v>125</v>
      </c>
      <c r="BE921" s="234">
        <f>IF(N921="základní",J921,0)</f>
        <v>0</v>
      </c>
      <c r="BF921" s="234">
        <f>IF(N921="snížená",J921,0)</f>
        <v>0</v>
      </c>
      <c r="BG921" s="234">
        <f>IF(N921="zákl. přenesená",J921,0)</f>
        <v>0</v>
      </c>
      <c r="BH921" s="234">
        <f>IF(N921="sníž. přenesená",J921,0)</f>
        <v>0</v>
      </c>
      <c r="BI921" s="234">
        <f>IF(N921="nulová",J921,0)</f>
        <v>0</v>
      </c>
      <c r="BJ921" s="17" t="s">
        <v>134</v>
      </c>
      <c r="BK921" s="234">
        <f>ROUND(I921*H921,0)</f>
        <v>0</v>
      </c>
      <c r="BL921" s="17" t="s">
        <v>161</v>
      </c>
      <c r="BM921" s="233" t="s">
        <v>2143</v>
      </c>
    </row>
    <row r="922" s="1" customFormat="1" ht="16.5" customHeight="1">
      <c r="B922" s="38"/>
      <c r="C922" s="247" t="s">
        <v>2144</v>
      </c>
      <c r="D922" s="247" t="s">
        <v>170</v>
      </c>
      <c r="E922" s="248" t="s">
        <v>2145</v>
      </c>
      <c r="F922" s="249" t="s">
        <v>2146</v>
      </c>
      <c r="G922" s="250" t="s">
        <v>238</v>
      </c>
      <c r="H922" s="251">
        <v>12</v>
      </c>
      <c r="I922" s="252"/>
      <c r="J922" s="251">
        <f>ROUND(I922*H922,0)</f>
        <v>0</v>
      </c>
      <c r="K922" s="249" t="s">
        <v>1</v>
      </c>
      <c r="L922" s="253"/>
      <c r="M922" s="254" t="s">
        <v>1</v>
      </c>
      <c r="N922" s="255" t="s">
        <v>40</v>
      </c>
      <c r="O922" s="86"/>
      <c r="P922" s="231">
        <f>O922*H922</f>
        <v>0</v>
      </c>
      <c r="Q922" s="231">
        <v>0</v>
      </c>
      <c r="R922" s="231">
        <f>Q922*H922</f>
        <v>0</v>
      </c>
      <c r="S922" s="231">
        <v>0</v>
      </c>
      <c r="T922" s="232">
        <f>S922*H922</f>
        <v>0</v>
      </c>
      <c r="AR922" s="233" t="s">
        <v>173</v>
      </c>
      <c r="AT922" s="233" t="s">
        <v>170</v>
      </c>
      <c r="AU922" s="233" t="s">
        <v>134</v>
      </c>
      <c r="AY922" s="17" t="s">
        <v>125</v>
      </c>
      <c r="BE922" s="234">
        <f>IF(N922="základní",J922,0)</f>
        <v>0</v>
      </c>
      <c r="BF922" s="234">
        <f>IF(N922="snížená",J922,0)</f>
        <v>0</v>
      </c>
      <c r="BG922" s="234">
        <f>IF(N922="zákl. přenesená",J922,0)</f>
        <v>0</v>
      </c>
      <c r="BH922" s="234">
        <f>IF(N922="sníž. přenesená",J922,0)</f>
        <v>0</v>
      </c>
      <c r="BI922" s="234">
        <f>IF(N922="nulová",J922,0)</f>
        <v>0</v>
      </c>
      <c r="BJ922" s="17" t="s">
        <v>134</v>
      </c>
      <c r="BK922" s="234">
        <f>ROUND(I922*H922,0)</f>
        <v>0</v>
      </c>
      <c r="BL922" s="17" t="s">
        <v>161</v>
      </c>
      <c r="BM922" s="233" t="s">
        <v>2147</v>
      </c>
    </row>
    <row r="923" s="1" customFormat="1" ht="16.5" customHeight="1">
      <c r="B923" s="38"/>
      <c r="C923" s="247" t="s">
        <v>2148</v>
      </c>
      <c r="D923" s="247" t="s">
        <v>170</v>
      </c>
      <c r="E923" s="248" t="s">
        <v>2149</v>
      </c>
      <c r="F923" s="249" t="s">
        <v>2150</v>
      </c>
      <c r="G923" s="250" t="s">
        <v>238</v>
      </c>
      <c r="H923" s="251">
        <v>7</v>
      </c>
      <c r="I923" s="252"/>
      <c r="J923" s="251">
        <f>ROUND(I923*H923,0)</f>
        <v>0</v>
      </c>
      <c r="K923" s="249" t="s">
        <v>1</v>
      </c>
      <c r="L923" s="253"/>
      <c r="M923" s="254" t="s">
        <v>1</v>
      </c>
      <c r="N923" s="255" t="s">
        <v>40</v>
      </c>
      <c r="O923" s="86"/>
      <c r="P923" s="231">
        <f>O923*H923</f>
        <v>0</v>
      </c>
      <c r="Q923" s="231">
        <v>0</v>
      </c>
      <c r="R923" s="231">
        <f>Q923*H923</f>
        <v>0</v>
      </c>
      <c r="S923" s="231">
        <v>0</v>
      </c>
      <c r="T923" s="232">
        <f>S923*H923</f>
        <v>0</v>
      </c>
      <c r="AR923" s="233" t="s">
        <v>173</v>
      </c>
      <c r="AT923" s="233" t="s">
        <v>170</v>
      </c>
      <c r="AU923" s="233" t="s">
        <v>134</v>
      </c>
      <c r="AY923" s="17" t="s">
        <v>125</v>
      </c>
      <c r="BE923" s="234">
        <f>IF(N923="základní",J923,0)</f>
        <v>0</v>
      </c>
      <c r="BF923" s="234">
        <f>IF(N923="snížená",J923,0)</f>
        <v>0</v>
      </c>
      <c r="BG923" s="234">
        <f>IF(N923="zákl. přenesená",J923,0)</f>
        <v>0</v>
      </c>
      <c r="BH923" s="234">
        <f>IF(N923="sníž. přenesená",J923,0)</f>
        <v>0</v>
      </c>
      <c r="BI923" s="234">
        <f>IF(N923="nulová",J923,0)</f>
        <v>0</v>
      </c>
      <c r="BJ923" s="17" t="s">
        <v>134</v>
      </c>
      <c r="BK923" s="234">
        <f>ROUND(I923*H923,0)</f>
        <v>0</v>
      </c>
      <c r="BL923" s="17" t="s">
        <v>161</v>
      </c>
      <c r="BM923" s="233" t="s">
        <v>2151</v>
      </c>
    </row>
    <row r="924" s="1" customFormat="1" ht="16.5" customHeight="1">
      <c r="B924" s="38"/>
      <c r="C924" s="247" t="s">
        <v>2152</v>
      </c>
      <c r="D924" s="247" t="s">
        <v>170</v>
      </c>
      <c r="E924" s="248" t="s">
        <v>2153</v>
      </c>
      <c r="F924" s="249" t="s">
        <v>2154</v>
      </c>
      <c r="G924" s="250" t="s">
        <v>238</v>
      </c>
      <c r="H924" s="251">
        <v>14</v>
      </c>
      <c r="I924" s="252"/>
      <c r="J924" s="251">
        <f>ROUND(I924*H924,0)</f>
        <v>0</v>
      </c>
      <c r="K924" s="249" t="s">
        <v>1</v>
      </c>
      <c r="L924" s="253"/>
      <c r="M924" s="254" t="s">
        <v>1</v>
      </c>
      <c r="N924" s="255" t="s">
        <v>40</v>
      </c>
      <c r="O924" s="86"/>
      <c r="P924" s="231">
        <f>O924*H924</f>
        <v>0</v>
      </c>
      <c r="Q924" s="231">
        <v>0</v>
      </c>
      <c r="R924" s="231">
        <f>Q924*H924</f>
        <v>0</v>
      </c>
      <c r="S924" s="231">
        <v>0</v>
      </c>
      <c r="T924" s="232">
        <f>S924*H924</f>
        <v>0</v>
      </c>
      <c r="AR924" s="233" t="s">
        <v>173</v>
      </c>
      <c r="AT924" s="233" t="s">
        <v>170</v>
      </c>
      <c r="AU924" s="233" t="s">
        <v>134</v>
      </c>
      <c r="AY924" s="17" t="s">
        <v>125</v>
      </c>
      <c r="BE924" s="234">
        <f>IF(N924="základní",J924,0)</f>
        <v>0</v>
      </c>
      <c r="BF924" s="234">
        <f>IF(N924="snížená",J924,0)</f>
        <v>0</v>
      </c>
      <c r="BG924" s="234">
        <f>IF(N924="zákl. přenesená",J924,0)</f>
        <v>0</v>
      </c>
      <c r="BH924" s="234">
        <f>IF(N924="sníž. přenesená",J924,0)</f>
        <v>0</v>
      </c>
      <c r="BI924" s="234">
        <f>IF(N924="nulová",J924,0)</f>
        <v>0</v>
      </c>
      <c r="BJ924" s="17" t="s">
        <v>134</v>
      </c>
      <c r="BK924" s="234">
        <f>ROUND(I924*H924,0)</f>
        <v>0</v>
      </c>
      <c r="BL924" s="17" t="s">
        <v>161</v>
      </c>
      <c r="BM924" s="233" t="s">
        <v>2155</v>
      </c>
    </row>
    <row r="925" s="1" customFormat="1" ht="16.5" customHeight="1">
      <c r="B925" s="38"/>
      <c r="C925" s="247" t="s">
        <v>2156</v>
      </c>
      <c r="D925" s="247" t="s">
        <v>170</v>
      </c>
      <c r="E925" s="248" t="s">
        <v>2157</v>
      </c>
      <c r="F925" s="249" t="s">
        <v>2158</v>
      </c>
      <c r="G925" s="250" t="s">
        <v>238</v>
      </c>
      <c r="H925" s="251">
        <v>8</v>
      </c>
      <c r="I925" s="252"/>
      <c r="J925" s="251">
        <f>ROUND(I925*H925,0)</f>
        <v>0</v>
      </c>
      <c r="K925" s="249" t="s">
        <v>1</v>
      </c>
      <c r="L925" s="253"/>
      <c r="M925" s="254" t="s">
        <v>1</v>
      </c>
      <c r="N925" s="255" t="s">
        <v>40</v>
      </c>
      <c r="O925" s="86"/>
      <c r="P925" s="231">
        <f>O925*H925</f>
        <v>0</v>
      </c>
      <c r="Q925" s="231">
        <v>0</v>
      </c>
      <c r="R925" s="231">
        <f>Q925*H925</f>
        <v>0</v>
      </c>
      <c r="S925" s="231">
        <v>0</v>
      </c>
      <c r="T925" s="232">
        <f>S925*H925</f>
        <v>0</v>
      </c>
      <c r="AR925" s="233" t="s">
        <v>173</v>
      </c>
      <c r="AT925" s="233" t="s">
        <v>170</v>
      </c>
      <c r="AU925" s="233" t="s">
        <v>134</v>
      </c>
      <c r="AY925" s="17" t="s">
        <v>125</v>
      </c>
      <c r="BE925" s="234">
        <f>IF(N925="základní",J925,0)</f>
        <v>0</v>
      </c>
      <c r="BF925" s="234">
        <f>IF(N925="snížená",J925,0)</f>
        <v>0</v>
      </c>
      <c r="BG925" s="234">
        <f>IF(N925="zákl. přenesená",J925,0)</f>
        <v>0</v>
      </c>
      <c r="BH925" s="234">
        <f>IF(N925="sníž. přenesená",J925,0)</f>
        <v>0</v>
      </c>
      <c r="BI925" s="234">
        <f>IF(N925="nulová",J925,0)</f>
        <v>0</v>
      </c>
      <c r="BJ925" s="17" t="s">
        <v>134</v>
      </c>
      <c r="BK925" s="234">
        <f>ROUND(I925*H925,0)</f>
        <v>0</v>
      </c>
      <c r="BL925" s="17" t="s">
        <v>161</v>
      </c>
      <c r="BM925" s="233" t="s">
        <v>2159</v>
      </c>
    </row>
    <row r="926" s="1" customFormat="1" ht="16.5" customHeight="1">
      <c r="B926" s="38"/>
      <c r="C926" s="247" t="s">
        <v>2160</v>
      </c>
      <c r="D926" s="247" t="s">
        <v>170</v>
      </c>
      <c r="E926" s="248" t="s">
        <v>2161</v>
      </c>
      <c r="F926" s="249" t="s">
        <v>2162</v>
      </c>
      <c r="G926" s="250" t="s">
        <v>238</v>
      </c>
      <c r="H926" s="251">
        <v>8</v>
      </c>
      <c r="I926" s="252"/>
      <c r="J926" s="251">
        <f>ROUND(I926*H926,0)</f>
        <v>0</v>
      </c>
      <c r="K926" s="249" t="s">
        <v>1</v>
      </c>
      <c r="L926" s="253"/>
      <c r="M926" s="254" t="s">
        <v>1</v>
      </c>
      <c r="N926" s="255" t="s">
        <v>40</v>
      </c>
      <c r="O926" s="86"/>
      <c r="P926" s="231">
        <f>O926*H926</f>
        <v>0</v>
      </c>
      <c r="Q926" s="231">
        <v>0</v>
      </c>
      <c r="R926" s="231">
        <f>Q926*H926</f>
        <v>0</v>
      </c>
      <c r="S926" s="231">
        <v>0</v>
      </c>
      <c r="T926" s="232">
        <f>S926*H926</f>
        <v>0</v>
      </c>
      <c r="AR926" s="233" t="s">
        <v>173</v>
      </c>
      <c r="AT926" s="233" t="s">
        <v>170</v>
      </c>
      <c r="AU926" s="233" t="s">
        <v>134</v>
      </c>
      <c r="AY926" s="17" t="s">
        <v>125</v>
      </c>
      <c r="BE926" s="234">
        <f>IF(N926="základní",J926,0)</f>
        <v>0</v>
      </c>
      <c r="BF926" s="234">
        <f>IF(N926="snížená",J926,0)</f>
        <v>0</v>
      </c>
      <c r="BG926" s="234">
        <f>IF(N926="zákl. přenesená",J926,0)</f>
        <v>0</v>
      </c>
      <c r="BH926" s="234">
        <f>IF(N926="sníž. přenesená",J926,0)</f>
        <v>0</v>
      </c>
      <c r="BI926" s="234">
        <f>IF(N926="nulová",J926,0)</f>
        <v>0</v>
      </c>
      <c r="BJ926" s="17" t="s">
        <v>134</v>
      </c>
      <c r="BK926" s="234">
        <f>ROUND(I926*H926,0)</f>
        <v>0</v>
      </c>
      <c r="BL926" s="17" t="s">
        <v>161</v>
      </c>
      <c r="BM926" s="233" t="s">
        <v>2163</v>
      </c>
    </row>
    <row r="927" s="1" customFormat="1" ht="16.5" customHeight="1">
      <c r="B927" s="38"/>
      <c r="C927" s="247" t="s">
        <v>2164</v>
      </c>
      <c r="D927" s="247" t="s">
        <v>170</v>
      </c>
      <c r="E927" s="248" t="s">
        <v>2165</v>
      </c>
      <c r="F927" s="249" t="s">
        <v>2166</v>
      </c>
      <c r="G927" s="250" t="s">
        <v>238</v>
      </c>
      <c r="H927" s="251">
        <v>2</v>
      </c>
      <c r="I927" s="252"/>
      <c r="J927" s="251">
        <f>ROUND(I927*H927,0)</f>
        <v>0</v>
      </c>
      <c r="K927" s="249" t="s">
        <v>1</v>
      </c>
      <c r="L927" s="253"/>
      <c r="M927" s="254" t="s">
        <v>1</v>
      </c>
      <c r="N927" s="255" t="s">
        <v>40</v>
      </c>
      <c r="O927" s="86"/>
      <c r="P927" s="231">
        <f>O927*H927</f>
        <v>0</v>
      </c>
      <c r="Q927" s="231">
        <v>0</v>
      </c>
      <c r="R927" s="231">
        <f>Q927*H927</f>
        <v>0</v>
      </c>
      <c r="S927" s="231">
        <v>0</v>
      </c>
      <c r="T927" s="232">
        <f>S927*H927</f>
        <v>0</v>
      </c>
      <c r="AR927" s="233" t="s">
        <v>173</v>
      </c>
      <c r="AT927" s="233" t="s">
        <v>170</v>
      </c>
      <c r="AU927" s="233" t="s">
        <v>134</v>
      </c>
      <c r="AY927" s="17" t="s">
        <v>125</v>
      </c>
      <c r="BE927" s="234">
        <f>IF(N927="základní",J927,0)</f>
        <v>0</v>
      </c>
      <c r="BF927" s="234">
        <f>IF(N927="snížená",J927,0)</f>
        <v>0</v>
      </c>
      <c r="BG927" s="234">
        <f>IF(N927="zákl. přenesená",J927,0)</f>
        <v>0</v>
      </c>
      <c r="BH927" s="234">
        <f>IF(N927="sníž. přenesená",J927,0)</f>
        <v>0</v>
      </c>
      <c r="BI927" s="234">
        <f>IF(N927="nulová",J927,0)</f>
        <v>0</v>
      </c>
      <c r="BJ927" s="17" t="s">
        <v>134</v>
      </c>
      <c r="BK927" s="234">
        <f>ROUND(I927*H927,0)</f>
        <v>0</v>
      </c>
      <c r="BL927" s="17" t="s">
        <v>161</v>
      </c>
      <c r="BM927" s="233" t="s">
        <v>2167</v>
      </c>
    </row>
    <row r="928" s="1" customFormat="1" ht="24" customHeight="1">
      <c r="B928" s="38"/>
      <c r="C928" s="223" t="s">
        <v>2168</v>
      </c>
      <c r="D928" s="223" t="s">
        <v>128</v>
      </c>
      <c r="E928" s="224" t="s">
        <v>2169</v>
      </c>
      <c r="F928" s="225" t="s">
        <v>2170</v>
      </c>
      <c r="G928" s="226" t="s">
        <v>238</v>
      </c>
      <c r="H928" s="227">
        <v>12</v>
      </c>
      <c r="I928" s="228"/>
      <c r="J928" s="227">
        <f>ROUND(I928*H928,0)</f>
        <v>0</v>
      </c>
      <c r="K928" s="225" t="s">
        <v>132</v>
      </c>
      <c r="L928" s="43"/>
      <c r="M928" s="229" t="s">
        <v>1</v>
      </c>
      <c r="N928" s="230" t="s">
        <v>40</v>
      </c>
      <c r="O928" s="86"/>
      <c r="P928" s="231">
        <f>O928*H928</f>
        <v>0</v>
      </c>
      <c r="Q928" s="231">
        <v>0</v>
      </c>
      <c r="R928" s="231">
        <f>Q928*H928</f>
        <v>0</v>
      </c>
      <c r="S928" s="231">
        <v>0</v>
      </c>
      <c r="T928" s="232">
        <f>S928*H928</f>
        <v>0</v>
      </c>
      <c r="AR928" s="233" t="s">
        <v>161</v>
      </c>
      <c r="AT928" s="233" t="s">
        <v>128</v>
      </c>
      <c r="AU928" s="233" t="s">
        <v>134</v>
      </c>
      <c r="AY928" s="17" t="s">
        <v>125</v>
      </c>
      <c r="BE928" s="234">
        <f>IF(N928="základní",J928,0)</f>
        <v>0</v>
      </c>
      <c r="BF928" s="234">
        <f>IF(N928="snížená",J928,0)</f>
        <v>0</v>
      </c>
      <c r="BG928" s="234">
        <f>IF(N928="zákl. přenesená",J928,0)</f>
        <v>0</v>
      </c>
      <c r="BH928" s="234">
        <f>IF(N928="sníž. přenesená",J928,0)</f>
        <v>0</v>
      </c>
      <c r="BI928" s="234">
        <f>IF(N928="nulová",J928,0)</f>
        <v>0</v>
      </c>
      <c r="BJ928" s="17" t="s">
        <v>134</v>
      </c>
      <c r="BK928" s="234">
        <f>ROUND(I928*H928,0)</f>
        <v>0</v>
      </c>
      <c r="BL928" s="17" t="s">
        <v>161</v>
      </c>
      <c r="BM928" s="233" t="s">
        <v>2171</v>
      </c>
    </row>
    <row r="929" s="1" customFormat="1" ht="24" customHeight="1">
      <c r="B929" s="38"/>
      <c r="C929" s="223" t="s">
        <v>2172</v>
      </c>
      <c r="D929" s="223" t="s">
        <v>128</v>
      </c>
      <c r="E929" s="224" t="s">
        <v>2173</v>
      </c>
      <c r="F929" s="225" t="s">
        <v>2174</v>
      </c>
      <c r="G929" s="226" t="s">
        <v>238</v>
      </c>
      <c r="H929" s="227">
        <v>14</v>
      </c>
      <c r="I929" s="228"/>
      <c r="J929" s="227">
        <f>ROUND(I929*H929,0)</f>
        <v>0</v>
      </c>
      <c r="K929" s="225" t="s">
        <v>132</v>
      </c>
      <c r="L929" s="43"/>
      <c r="M929" s="229" t="s">
        <v>1</v>
      </c>
      <c r="N929" s="230" t="s">
        <v>40</v>
      </c>
      <c r="O929" s="86"/>
      <c r="P929" s="231">
        <f>O929*H929</f>
        <v>0</v>
      </c>
      <c r="Q929" s="231">
        <v>0</v>
      </c>
      <c r="R929" s="231">
        <f>Q929*H929</f>
        <v>0</v>
      </c>
      <c r="S929" s="231">
        <v>0</v>
      </c>
      <c r="T929" s="232">
        <f>S929*H929</f>
        <v>0</v>
      </c>
      <c r="AR929" s="233" t="s">
        <v>161</v>
      </c>
      <c r="AT929" s="233" t="s">
        <v>128</v>
      </c>
      <c r="AU929" s="233" t="s">
        <v>134</v>
      </c>
      <c r="AY929" s="17" t="s">
        <v>125</v>
      </c>
      <c r="BE929" s="234">
        <f>IF(N929="základní",J929,0)</f>
        <v>0</v>
      </c>
      <c r="BF929" s="234">
        <f>IF(N929="snížená",J929,0)</f>
        <v>0</v>
      </c>
      <c r="BG929" s="234">
        <f>IF(N929="zákl. přenesená",J929,0)</f>
        <v>0</v>
      </c>
      <c r="BH929" s="234">
        <f>IF(N929="sníž. přenesená",J929,0)</f>
        <v>0</v>
      </c>
      <c r="BI929" s="234">
        <f>IF(N929="nulová",J929,0)</f>
        <v>0</v>
      </c>
      <c r="BJ929" s="17" t="s">
        <v>134</v>
      </c>
      <c r="BK929" s="234">
        <f>ROUND(I929*H929,0)</f>
        <v>0</v>
      </c>
      <c r="BL929" s="17" t="s">
        <v>161</v>
      </c>
      <c r="BM929" s="233" t="s">
        <v>2175</v>
      </c>
    </row>
    <row r="930" s="1" customFormat="1" ht="16.5" customHeight="1">
      <c r="B930" s="38"/>
      <c r="C930" s="223" t="s">
        <v>2176</v>
      </c>
      <c r="D930" s="223" t="s">
        <v>128</v>
      </c>
      <c r="E930" s="224" t="s">
        <v>2177</v>
      </c>
      <c r="F930" s="225" t="s">
        <v>2178</v>
      </c>
      <c r="G930" s="226" t="s">
        <v>238</v>
      </c>
      <c r="H930" s="227">
        <v>7</v>
      </c>
      <c r="I930" s="228"/>
      <c r="J930" s="227">
        <f>ROUND(I930*H930,0)</f>
        <v>0</v>
      </c>
      <c r="K930" s="225" t="s">
        <v>132</v>
      </c>
      <c r="L930" s="43"/>
      <c r="M930" s="229" t="s">
        <v>1</v>
      </c>
      <c r="N930" s="230" t="s">
        <v>40</v>
      </c>
      <c r="O930" s="86"/>
      <c r="P930" s="231">
        <f>O930*H930</f>
        <v>0</v>
      </c>
      <c r="Q930" s="231">
        <v>0</v>
      </c>
      <c r="R930" s="231">
        <f>Q930*H930</f>
        <v>0</v>
      </c>
      <c r="S930" s="231">
        <v>0</v>
      </c>
      <c r="T930" s="232">
        <f>S930*H930</f>
        <v>0</v>
      </c>
      <c r="AR930" s="233" t="s">
        <v>161</v>
      </c>
      <c r="AT930" s="233" t="s">
        <v>128</v>
      </c>
      <c r="AU930" s="233" t="s">
        <v>134</v>
      </c>
      <c r="AY930" s="17" t="s">
        <v>125</v>
      </c>
      <c r="BE930" s="234">
        <f>IF(N930="základní",J930,0)</f>
        <v>0</v>
      </c>
      <c r="BF930" s="234">
        <f>IF(N930="snížená",J930,0)</f>
        <v>0</v>
      </c>
      <c r="BG930" s="234">
        <f>IF(N930="zákl. přenesená",J930,0)</f>
        <v>0</v>
      </c>
      <c r="BH930" s="234">
        <f>IF(N930="sníž. přenesená",J930,0)</f>
        <v>0</v>
      </c>
      <c r="BI930" s="234">
        <f>IF(N930="nulová",J930,0)</f>
        <v>0</v>
      </c>
      <c r="BJ930" s="17" t="s">
        <v>134</v>
      </c>
      <c r="BK930" s="234">
        <f>ROUND(I930*H930,0)</f>
        <v>0</v>
      </c>
      <c r="BL930" s="17" t="s">
        <v>161</v>
      </c>
      <c r="BM930" s="233" t="s">
        <v>2179</v>
      </c>
    </row>
    <row r="931" s="1" customFormat="1" ht="24" customHeight="1">
      <c r="B931" s="38"/>
      <c r="C931" s="223" t="s">
        <v>2180</v>
      </c>
      <c r="D931" s="223" t="s">
        <v>128</v>
      </c>
      <c r="E931" s="224" t="s">
        <v>2181</v>
      </c>
      <c r="F931" s="225" t="s">
        <v>2182</v>
      </c>
      <c r="G931" s="226" t="s">
        <v>211</v>
      </c>
      <c r="H931" s="227">
        <v>104</v>
      </c>
      <c r="I931" s="228"/>
      <c r="J931" s="227">
        <f>ROUND(I931*H931,0)</f>
        <v>0</v>
      </c>
      <c r="K931" s="225" t="s">
        <v>132</v>
      </c>
      <c r="L931" s="43"/>
      <c r="M931" s="229" t="s">
        <v>1</v>
      </c>
      <c r="N931" s="230" t="s">
        <v>40</v>
      </c>
      <c r="O931" s="86"/>
      <c r="P931" s="231">
        <f>O931*H931</f>
        <v>0</v>
      </c>
      <c r="Q931" s="231">
        <v>0</v>
      </c>
      <c r="R931" s="231">
        <f>Q931*H931</f>
        <v>0</v>
      </c>
      <c r="S931" s="231">
        <v>0</v>
      </c>
      <c r="T931" s="232">
        <f>S931*H931</f>
        <v>0</v>
      </c>
      <c r="AR931" s="233" t="s">
        <v>161</v>
      </c>
      <c r="AT931" s="233" t="s">
        <v>128</v>
      </c>
      <c r="AU931" s="233" t="s">
        <v>134</v>
      </c>
      <c r="AY931" s="17" t="s">
        <v>125</v>
      </c>
      <c r="BE931" s="234">
        <f>IF(N931="základní",J931,0)</f>
        <v>0</v>
      </c>
      <c r="BF931" s="234">
        <f>IF(N931="snížená",J931,0)</f>
        <v>0</v>
      </c>
      <c r="BG931" s="234">
        <f>IF(N931="zákl. přenesená",J931,0)</f>
        <v>0</v>
      </c>
      <c r="BH931" s="234">
        <f>IF(N931="sníž. přenesená",J931,0)</f>
        <v>0</v>
      </c>
      <c r="BI931" s="234">
        <f>IF(N931="nulová",J931,0)</f>
        <v>0</v>
      </c>
      <c r="BJ931" s="17" t="s">
        <v>134</v>
      </c>
      <c r="BK931" s="234">
        <f>ROUND(I931*H931,0)</f>
        <v>0</v>
      </c>
      <c r="BL931" s="17" t="s">
        <v>161</v>
      </c>
      <c r="BM931" s="233" t="s">
        <v>2183</v>
      </c>
    </row>
    <row r="932" s="1" customFormat="1" ht="16.5" customHeight="1">
      <c r="B932" s="38"/>
      <c r="C932" s="247" t="s">
        <v>2184</v>
      </c>
      <c r="D932" s="247" t="s">
        <v>170</v>
      </c>
      <c r="E932" s="248" t="s">
        <v>2185</v>
      </c>
      <c r="F932" s="249" t="s">
        <v>2186</v>
      </c>
      <c r="G932" s="250" t="s">
        <v>2187</v>
      </c>
      <c r="H932" s="251">
        <v>104</v>
      </c>
      <c r="I932" s="252"/>
      <c r="J932" s="251">
        <f>ROUND(I932*H932,0)</f>
        <v>0</v>
      </c>
      <c r="K932" s="249" t="s">
        <v>132</v>
      </c>
      <c r="L932" s="253"/>
      <c r="M932" s="254" t="s">
        <v>1</v>
      </c>
      <c r="N932" s="255" t="s">
        <v>40</v>
      </c>
      <c r="O932" s="86"/>
      <c r="P932" s="231">
        <f>O932*H932</f>
        <v>0</v>
      </c>
      <c r="Q932" s="231">
        <v>0.001</v>
      </c>
      <c r="R932" s="231">
        <f>Q932*H932</f>
        <v>0.10400000000000001</v>
      </c>
      <c r="S932" s="231">
        <v>0</v>
      </c>
      <c r="T932" s="232">
        <f>S932*H932</f>
        <v>0</v>
      </c>
      <c r="AR932" s="233" t="s">
        <v>173</v>
      </c>
      <c r="AT932" s="233" t="s">
        <v>170</v>
      </c>
      <c r="AU932" s="233" t="s">
        <v>134</v>
      </c>
      <c r="AY932" s="17" t="s">
        <v>125</v>
      </c>
      <c r="BE932" s="234">
        <f>IF(N932="základní",J932,0)</f>
        <v>0</v>
      </c>
      <c r="BF932" s="234">
        <f>IF(N932="snížená",J932,0)</f>
        <v>0</v>
      </c>
      <c r="BG932" s="234">
        <f>IF(N932="zákl. přenesená",J932,0)</f>
        <v>0</v>
      </c>
      <c r="BH932" s="234">
        <f>IF(N932="sníž. přenesená",J932,0)</f>
        <v>0</v>
      </c>
      <c r="BI932" s="234">
        <f>IF(N932="nulová",J932,0)</f>
        <v>0</v>
      </c>
      <c r="BJ932" s="17" t="s">
        <v>134</v>
      </c>
      <c r="BK932" s="234">
        <f>ROUND(I932*H932,0)</f>
        <v>0</v>
      </c>
      <c r="BL932" s="17" t="s">
        <v>161</v>
      </c>
      <c r="BM932" s="233" t="s">
        <v>2188</v>
      </c>
    </row>
    <row r="933" s="1" customFormat="1" ht="24" customHeight="1">
      <c r="B933" s="38"/>
      <c r="C933" s="223" t="s">
        <v>2189</v>
      </c>
      <c r="D933" s="223" t="s">
        <v>128</v>
      </c>
      <c r="E933" s="224" t="s">
        <v>2190</v>
      </c>
      <c r="F933" s="225" t="s">
        <v>2191</v>
      </c>
      <c r="G933" s="226" t="s">
        <v>211</v>
      </c>
      <c r="H933" s="227">
        <v>284</v>
      </c>
      <c r="I933" s="228"/>
      <c r="J933" s="227">
        <f>ROUND(I933*H933,0)</f>
        <v>0</v>
      </c>
      <c r="K933" s="225" t="s">
        <v>132</v>
      </c>
      <c r="L933" s="43"/>
      <c r="M933" s="229" t="s">
        <v>1</v>
      </c>
      <c r="N933" s="230" t="s">
        <v>40</v>
      </c>
      <c r="O933" s="86"/>
      <c r="P933" s="231">
        <f>O933*H933</f>
        <v>0</v>
      </c>
      <c r="Q933" s="231">
        <v>0</v>
      </c>
      <c r="R933" s="231">
        <f>Q933*H933</f>
        <v>0</v>
      </c>
      <c r="S933" s="231">
        <v>0</v>
      </c>
      <c r="T933" s="232">
        <f>S933*H933</f>
        <v>0</v>
      </c>
      <c r="AR933" s="233" t="s">
        <v>161</v>
      </c>
      <c r="AT933" s="233" t="s">
        <v>128</v>
      </c>
      <c r="AU933" s="233" t="s">
        <v>134</v>
      </c>
      <c r="AY933" s="17" t="s">
        <v>125</v>
      </c>
      <c r="BE933" s="234">
        <f>IF(N933="základní",J933,0)</f>
        <v>0</v>
      </c>
      <c r="BF933" s="234">
        <f>IF(N933="snížená",J933,0)</f>
        <v>0</v>
      </c>
      <c r="BG933" s="234">
        <f>IF(N933="zákl. přenesená",J933,0)</f>
        <v>0</v>
      </c>
      <c r="BH933" s="234">
        <f>IF(N933="sníž. přenesená",J933,0)</f>
        <v>0</v>
      </c>
      <c r="BI933" s="234">
        <f>IF(N933="nulová",J933,0)</f>
        <v>0</v>
      </c>
      <c r="BJ933" s="17" t="s">
        <v>134</v>
      </c>
      <c r="BK933" s="234">
        <f>ROUND(I933*H933,0)</f>
        <v>0</v>
      </c>
      <c r="BL933" s="17" t="s">
        <v>161</v>
      </c>
      <c r="BM933" s="233" t="s">
        <v>2192</v>
      </c>
    </row>
    <row r="934" s="1" customFormat="1" ht="16.5" customHeight="1">
      <c r="B934" s="38"/>
      <c r="C934" s="247" t="s">
        <v>2193</v>
      </c>
      <c r="D934" s="247" t="s">
        <v>170</v>
      </c>
      <c r="E934" s="248" t="s">
        <v>2194</v>
      </c>
      <c r="F934" s="249" t="s">
        <v>2195</v>
      </c>
      <c r="G934" s="250" t="s">
        <v>2187</v>
      </c>
      <c r="H934" s="251">
        <v>212</v>
      </c>
      <c r="I934" s="252"/>
      <c r="J934" s="251">
        <f>ROUND(I934*H934,0)</f>
        <v>0</v>
      </c>
      <c r="K934" s="249" t="s">
        <v>132</v>
      </c>
      <c r="L934" s="253"/>
      <c r="M934" s="254" t="s">
        <v>1</v>
      </c>
      <c r="N934" s="255" t="s">
        <v>40</v>
      </c>
      <c r="O934" s="86"/>
      <c r="P934" s="231">
        <f>O934*H934</f>
        <v>0</v>
      </c>
      <c r="Q934" s="231">
        <v>0.001</v>
      </c>
      <c r="R934" s="231">
        <f>Q934*H934</f>
        <v>0.21199999999999999</v>
      </c>
      <c r="S934" s="231">
        <v>0</v>
      </c>
      <c r="T934" s="232">
        <f>S934*H934</f>
        <v>0</v>
      </c>
      <c r="AR934" s="233" t="s">
        <v>173</v>
      </c>
      <c r="AT934" s="233" t="s">
        <v>170</v>
      </c>
      <c r="AU934" s="233" t="s">
        <v>134</v>
      </c>
      <c r="AY934" s="17" t="s">
        <v>125</v>
      </c>
      <c r="BE934" s="234">
        <f>IF(N934="základní",J934,0)</f>
        <v>0</v>
      </c>
      <c r="BF934" s="234">
        <f>IF(N934="snížená",J934,0)</f>
        <v>0</v>
      </c>
      <c r="BG934" s="234">
        <f>IF(N934="zákl. přenesená",J934,0)</f>
        <v>0</v>
      </c>
      <c r="BH934" s="234">
        <f>IF(N934="sníž. přenesená",J934,0)</f>
        <v>0</v>
      </c>
      <c r="BI934" s="234">
        <f>IF(N934="nulová",J934,0)</f>
        <v>0</v>
      </c>
      <c r="BJ934" s="17" t="s">
        <v>134</v>
      </c>
      <c r="BK934" s="234">
        <f>ROUND(I934*H934,0)</f>
        <v>0</v>
      </c>
      <c r="BL934" s="17" t="s">
        <v>161</v>
      </c>
      <c r="BM934" s="233" t="s">
        <v>2196</v>
      </c>
    </row>
    <row r="935" s="1" customFormat="1" ht="16.5" customHeight="1">
      <c r="B935" s="38"/>
      <c r="C935" s="247" t="s">
        <v>2197</v>
      </c>
      <c r="D935" s="247" t="s">
        <v>170</v>
      </c>
      <c r="E935" s="248" t="s">
        <v>2198</v>
      </c>
      <c r="F935" s="249" t="s">
        <v>2199</v>
      </c>
      <c r="G935" s="250" t="s">
        <v>238</v>
      </c>
      <c r="H935" s="251">
        <v>12</v>
      </c>
      <c r="I935" s="252"/>
      <c r="J935" s="251">
        <f>ROUND(I935*H935,0)</f>
        <v>0</v>
      </c>
      <c r="K935" s="249" t="s">
        <v>132</v>
      </c>
      <c r="L935" s="253"/>
      <c r="M935" s="254" t="s">
        <v>1</v>
      </c>
      <c r="N935" s="255" t="s">
        <v>40</v>
      </c>
      <c r="O935" s="86"/>
      <c r="P935" s="231">
        <f>O935*H935</f>
        <v>0</v>
      </c>
      <c r="Q935" s="231">
        <v>0.00032000000000000003</v>
      </c>
      <c r="R935" s="231">
        <f>Q935*H935</f>
        <v>0.0038400000000000005</v>
      </c>
      <c r="S935" s="231">
        <v>0</v>
      </c>
      <c r="T935" s="232">
        <f>S935*H935</f>
        <v>0</v>
      </c>
      <c r="AR935" s="233" t="s">
        <v>173</v>
      </c>
      <c r="AT935" s="233" t="s">
        <v>170</v>
      </c>
      <c r="AU935" s="233" t="s">
        <v>134</v>
      </c>
      <c r="AY935" s="17" t="s">
        <v>125</v>
      </c>
      <c r="BE935" s="234">
        <f>IF(N935="základní",J935,0)</f>
        <v>0</v>
      </c>
      <c r="BF935" s="234">
        <f>IF(N935="snížená",J935,0)</f>
        <v>0</v>
      </c>
      <c r="BG935" s="234">
        <f>IF(N935="zákl. přenesená",J935,0)</f>
        <v>0</v>
      </c>
      <c r="BH935" s="234">
        <f>IF(N935="sníž. přenesená",J935,0)</f>
        <v>0</v>
      </c>
      <c r="BI935" s="234">
        <f>IF(N935="nulová",J935,0)</f>
        <v>0</v>
      </c>
      <c r="BJ935" s="17" t="s">
        <v>134</v>
      </c>
      <c r="BK935" s="234">
        <f>ROUND(I935*H935,0)</f>
        <v>0</v>
      </c>
      <c r="BL935" s="17" t="s">
        <v>161</v>
      </c>
      <c r="BM935" s="233" t="s">
        <v>2200</v>
      </c>
    </row>
    <row r="936" s="1" customFormat="1" ht="16.5" customHeight="1">
      <c r="B936" s="38"/>
      <c r="C936" s="247" t="s">
        <v>2201</v>
      </c>
      <c r="D936" s="247" t="s">
        <v>170</v>
      </c>
      <c r="E936" s="248" t="s">
        <v>2202</v>
      </c>
      <c r="F936" s="249" t="s">
        <v>2203</v>
      </c>
      <c r="G936" s="250" t="s">
        <v>238</v>
      </c>
      <c r="H936" s="251">
        <v>94</v>
      </c>
      <c r="I936" s="252"/>
      <c r="J936" s="251">
        <f>ROUND(I936*H936,0)</f>
        <v>0</v>
      </c>
      <c r="K936" s="249" t="s">
        <v>132</v>
      </c>
      <c r="L936" s="253"/>
      <c r="M936" s="254" t="s">
        <v>1</v>
      </c>
      <c r="N936" s="255" t="s">
        <v>40</v>
      </c>
      <c r="O936" s="86"/>
      <c r="P936" s="231">
        <f>O936*H936</f>
        <v>0</v>
      </c>
      <c r="Q936" s="231">
        <v>0.00013999999999999999</v>
      </c>
      <c r="R936" s="231">
        <f>Q936*H936</f>
        <v>0.013159999999999998</v>
      </c>
      <c r="S936" s="231">
        <v>0</v>
      </c>
      <c r="T936" s="232">
        <f>S936*H936</f>
        <v>0</v>
      </c>
      <c r="AR936" s="233" t="s">
        <v>173</v>
      </c>
      <c r="AT936" s="233" t="s">
        <v>170</v>
      </c>
      <c r="AU936" s="233" t="s">
        <v>134</v>
      </c>
      <c r="AY936" s="17" t="s">
        <v>125</v>
      </c>
      <c r="BE936" s="234">
        <f>IF(N936="základní",J936,0)</f>
        <v>0</v>
      </c>
      <c r="BF936" s="234">
        <f>IF(N936="snížená",J936,0)</f>
        <v>0</v>
      </c>
      <c r="BG936" s="234">
        <f>IF(N936="zákl. přenesená",J936,0)</f>
        <v>0</v>
      </c>
      <c r="BH936" s="234">
        <f>IF(N936="sníž. přenesená",J936,0)</f>
        <v>0</v>
      </c>
      <c r="BI936" s="234">
        <f>IF(N936="nulová",J936,0)</f>
        <v>0</v>
      </c>
      <c r="BJ936" s="17" t="s">
        <v>134</v>
      </c>
      <c r="BK936" s="234">
        <f>ROUND(I936*H936,0)</f>
        <v>0</v>
      </c>
      <c r="BL936" s="17" t="s">
        <v>161</v>
      </c>
      <c r="BM936" s="233" t="s">
        <v>2204</v>
      </c>
    </row>
    <row r="937" s="1" customFormat="1" ht="16.5" customHeight="1">
      <c r="B937" s="38"/>
      <c r="C937" s="247" t="s">
        <v>2205</v>
      </c>
      <c r="D937" s="247" t="s">
        <v>170</v>
      </c>
      <c r="E937" s="248" t="s">
        <v>2206</v>
      </c>
      <c r="F937" s="249" t="s">
        <v>2207</v>
      </c>
      <c r="G937" s="250" t="s">
        <v>238</v>
      </c>
      <c r="H937" s="251">
        <v>358</v>
      </c>
      <c r="I937" s="252"/>
      <c r="J937" s="251">
        <f>ROUND(I937*H937,0)</f>
        <v>0</v>
      </c>
      <c r="K937" s="249" t="s">
        <v>132</v>
      </c>
      <c r="L937" s="253"/>
      <c r="M937" s="254" t="s">
        <v>1</v>
      </c>
      <c r="N937" s="255" t="s">
        <v>40</v>
      </c>
      <c r="O937" s="86"/>
      <c r="P937" s="231">
        <f>O937*H937</f>
        <v>0</v>
      </c>
      <c r="Q937" s="231">
        <v>0.00021000000000000001</v>
      </c>
      <c r="R937" s="231">
        <f>Q937*H937</f>
        <v>0.075179999999999997</v>
      </c>
      <c r="S937" s="231">
        <v>0</v>
      </c>
      <c r="T937" s="232">
        <f>S937*H937</f>
        <v>0</v>
      </c>
      <c r="AR937" s="233" t="s">
        <v>173</v>
      </c>
      <c r="AT937" s="233" t="s">
        <v>170</v>
      </c>
      <c r="AU937" s="233" t="s">
        <v>134</v>
      </c>
      <c r="AY937" s="17" t="s">
        <v>125</v>
      </c>
      <c r="BE937" s="234">
        <f>IF(N937="základní",J937,0)</f>
        <v>0</v>
      </c>
      <c r="BF937" s="234">
        <f>IF(N937="snížená",J937,0)</f>
        <v>0</v>
      </c>
      <c r="BG937" s="234">
        <f>IF(N937="zákl. přenesená",J937,0)</f>
        <v>0</v>
      </c>
      <c r="BH937" s="234">
        <f>IF(N937="sníž. přenesená",J937,0)</f>
        <v>0</v>
      </c>
      <c r="BI937" s="234">
        <f>IF(N937="nulová",J937,0)</f>
        <v>0</v>
      </c>
      <c r="BJ937" s="17" t="s">
        <v>134</v>
      </c>
      <c r="BK937" s="234">
        <f>ROUND(I937*H937,0)</f>
        <v>0</v>
      </c>
      <c r="BL937" s="17" t="s">
        <v>161</v>
      </c>
      <c r="BM937" s="233" t="s">
        <v>2208</v>
      </c>
    </row>
    <row r="938" s="1" customFormat="1" ht="16.5" customHeight="1">
      <c r="B938" s="38"/>
      <c r="C938" s="223" t="s">
        <v>2209</v>
      </c>
      <c r="D938" s="223" t="s">
        <v>128</v>
      </c>
      <c r="E938" s="224" t="s">
        <v>2210</v>
      </c>
      <c r="F938" s="225" t="s">
        <v>2211</v>
      </c>
      <c r="G938" s="226" t="s">
        <v>238</v>
      </c>
      <c r="H938" s="227">
        <v>68</v>
      </c>
      <c r="I938" s="228"/>
      <c r="J938" s="227">
        <f>ROUND(I938*H938,0)</f>
        <v>0</v>
      </c>
      <c r="K938" s="225" t="s">
        <v>132</v>
      </c>
      <c r="L938" s="43"/>
      <c r="M938" s="229" t="s">
        <v>1</v>
      </c>
      <c r="N938" s="230" t="s">
        <v>40</v>
      </c>
      <c r="O938" s="86"/>
      <c r="P938" s="231">
        <f>O938*H938</f>
        <v>0</v>
      </c>
      <c r="Q938" s="231">
        <v>0</v>
      </c>
      <c r="R938" s="231">
        <f>Q938*H938</f>
        <v>0</v>
      </c>
      <c r="S938" s="231">
        <v>0</v>
      </c>
      <c r="T938" s="232">
        <f>S938*H938</f>
        <v>0</v>
      </c>
      <c r="AR938" s="233" t="s">
        <v>161</v>
      </c>
      <c r="AT938" s="233" t="s">
        <v>128</v>
      </c>
      <c r="AU938" s="233" t="s">
        <v>134</v>
      </c>
      <c r="AY938" s="17" t="s">
        <v>125</v>
      </c>
      <c r="BE938" s="234">
        <f>IF(N938="základní",J938,0)</f>
        <v>0</v>
      </c>
      <c r="BF938" s="234">
        <f>IF(N938="snížená",J938,0)</f>
        <v>0</v>
      </c>
      <c r="BG938" s="234">
        <f>IF(N938="zákl. přenesená",J938,0)</f>
        <v>0</v>
      </c>
      <c r="BH938" s="234">
        <f>IF(N938="sníž. přenesená",J938,0)</f>
        <v>0</v>
      </c>
      <c r="BI938" s="234">
        <f>IF(N938="nulová",J938,0)</f>
        <v>0</v>
      </c>
      <c r="BJ938" s="17" t="s">
        <v>134</v>
      </c>
      <c r="BK938" s="234">
        <f>ROUND(I938*H938,0)</f>
        <v>0</v>
      </c>
      <c r="BL938" s="17" t="s">
        <v>161</v>
      </c>
      <c r="BM938" s="233" t="s">
        <v>2212</v>
      </c>
    </row>
    <row r="939" s="1" customFormat="1" ht="16.5" customHeight="1">
      <c r="B939" s="38"/>
      <c r="C939" s="247" t="s">
        <v>2213</v>
      </c>
      <c r="D939" s="247" t="s">
        <v>170</v>
      </c>
      <c r="E939" s="248" t="s">
        <v>2214</v>
      </c>
      <c r="F939" s="249" t="s">
        <v>2215</v>
      </c>
      <c r="G939" s="250" t="s">
        <v>238</v>
      </c>
      <c r="H939" s="251">
        <v>12</v>
      </c>
      <c r="I939" s="252"/>
      <c r="J939" s="251">
        <f>ROUND(I939*H939,0)</f>
        <v>0</v>
      </c>
      <c r="K939" s="249" t="s">
        <v>132</v>
      </c>
      <c r="L939" s="253"/>
      <c r="M939" s="254" t="s">
        <v>1</v>
      </c>
      <c r="N939" s="255" t="s">
        <v>40</v>
      </c>
      <c r="O939" s="86"/>
      <c r="P939" s="231">
        <f>O939*H939</f>
        <v>0</v>
      </c>
      <c r="Q939" s="231">
        <v>0.00042999999999999999</v>
      </c>
      <c r="R939" s="231">
        <f>Q939*H939</f>
        <v>0.0051599999999999997</v>
      </c>
      <c r="S939" s="231">
        <v>0</v>
      </c>
      <c r="T939" s="232">
        <f>S939*H939</f>
        <v>0</v>
      </c>
      <c r="AR939" s="233" t="s">
        <v>173</v>
      </c>
      <c r="AT939" s="233" t="s">
        <v>170</v>
      </c>
      <c r="AU939" s="233" t="s">
        <v>134</v>
      </c>
      <c r="AY939" s="17" t="s">
        <v>125</v>
      </c>
      <c r="BE939" s="234">
        <f>IF(N939="základní",J939,0)</f>
        <v>0</v>
      </c>
      <c r="BF939" s="234">
        <f>IF(N939="snížená",J939,0)</f>
        <v>0</v>
      </c>
      <c r="BG939" s="234">
        <f>IF(N939="zákl. přenesená",J939,0)</f>
        <v>0</v>
      </c>
      <c r="BH939" s="234">
        <f>IF(N939="sníž. přenesená",J939,0)</f>
        <v>0</v>
      </c>
      <c r="BI939" s="234">
        <f>IF(N939="nulová",J939,0)</f>
        <v>0</v>
      </c>
      <c r="BJ939" s="17" t="s">
        <v>134</v>
      </c>
      <c r="BK939" s="234">
        <f>ROUND(I939*H939,0)</f>
        <v>0</v>
      </c>
      <c r="BL939" s="17" t="s">
        <v>161</v>
      </c>
      <c r="BM939" s="233" t="s">
        <v>2216</v>
      </c>
    </row>
    <row r="940" s="1" customFormat="1" ht="16.5" customHeight="1">
      <c r="B940" s="38"/>
      <c r="C940" s="247" t="s">
        <v>2217</v>
      </c>
      <c r="D940" s="247" t="s">
        <v>170</v>
      </c>
      <c r="E940" s="248" t="s">
        <v>2218</v>
      </c>
      <c r="F940" s="249" t="s">
        <v>2219</v>
      </c>
      <c r="G940" s="250" t="s">
        <v>238</v>
      </c>
      <c r="H940" s="251">
        <v>16</v>
      </c>
      <c r="I940" s="252"/>
      <c r="J940" s="251">
        <f>ROUND(I940*H940,0)</f>
        <v>0</v>
      </c>
      <c r="K940" s="249" t="s">
        <v>132</v>
      </c>
      <c r="L940" s="253"/>
      <c r="M940" s="254" t="s">
        <v>1</v>
      </c>
      <c r="N940" s="255" t="s">
        <v>40</v>
      </c>
      <c r="O940" s="86"/>
      <c r="P940" s="231">
        <f>O940*H940</f>
        <v>0</v>
      </c>
      <c r="Q940" s="231">
        <v>0.00016000000000000001</v>
      </c>
      <c r="R940" s="231">
        <f>Q940*H940</f>
        <v>0.0025600000000000002</v>
      </c>
      <c r="S940" s="231">
        <v>0</v>
      </c>
      <c r="T940" s="232">
        <f>S940*H940</f>
        <v>0</v>
      </c>
      <c r="AR940" s="233" t="s">
        <v>173</v>
      </c>
      <c r="AT940" s="233" t="s">
        <v>170</v>
      </c>
      <c r="AU940" s="233" t="s">
        <v>134</v>
      </c>
      <c r="AY940" s="17" t="s">
        <v>125</v>
      </c>
      <c r="BE940" s="234">
        <f>IF(N940="základní",J940,0)</f>
        <v>0</v>
      </c>
      <c r="BF940" s="234">
        <f>IF(N940="snížená",J940,0)</f>
        <v>0</v>
      </c>
      <c r="BG940" s="234">
        <f>IF(N940="zákl. přenesená",J940,0)</f>
        <v>0</v>
      </c>
      <c r="BH940" s="234">
        <f>IF(N940="sníž. přenesená",J940,0)</f>
        <v>0</v>
      </c>
      <c r="BI940" s="234">
        <f>IF(N940="nulová",J940,0)</f>
        <v>0</v>
      </c>
      <c r="BJ940" s="17" t="s">
        <v>134</v>
      </c>
      <c r="BK940" s="234">
        <f>ROUND(I940*H940,0)</f>
        <v>0</v>
      </c>
      <c r="BL940" s="17" t="s">
        <v>161</v>
      </c>
      <c r="BM940" s="233" t="s">
        <v>2220</v>
      </c>
    </row>
    <row r="941" s="1" customFormat="1" ht="16.5" customHeight="1">
      <c r="B941" s="38"/>
      <c r="C941" s="247" t="s">
        <v>2221</v>
      </c>
      <c r="D941" s="247" t="s">
        <v>170</v>
      </c>
      <c r="E941" s="248" t="s">
        <v>2222</v>
      </c>
      <c r="F941" s="249" t="s">
        <v>2223</v>
      </c>
      <c r="G941" s="250" t="s">
        <v>238</v>
      </c>
      <c r="H941" s="251">
        <v>8</v>
      </c>
      <c r="I941" s="252"/>
      <c r="J941" s="251">
        <f>ROUND(I941*H941,0)</f>
        <v>0</v>
      </c>
      <c r="K941" s="249" t="s">
        <v>132</v>
      </c>
      <c r="L941" s="253"/>
      <c r="M941" s="254" t="s">
        <v>1</v>
      </c>
      <c r="N941" s="255" t="s">
        <v>40</v>
      </c>
      <c r="O941" s="86"/>
      <c r="P941" s="231">
        <f>O941*H941</f>
        <v>0</v>
      </c>
      <c r="Q941" s="231">
        <v>9.0000000000000006E-05</v>
      </c>
      <c r="R941" s="231">
        <f>Q941*H941</f>
        <v>0.00072000000000000005</v>
      </c>
      <c r="S941" s="231">
        <v>0</v>
      </c>
      <c r="T941" s="232">
        <f>S941*H941</f>
        <v>0</v>
      </c>
      <c r="AR941" s="233" t="s">
        <v>173</v>
      </c>
      <c r="AT941" s="233" t="s">
        <v>170</v>
      </c>
      <c r="AU941" s="233" t="s">
        <v>134</v>
      </c>
      <c r="AY941" s="17" t="s">
        <v>125</v>
      </c>
      <c r="BE941" s="234">
        <f>IF(N941="základní",J941,0)</f>
        <v>0</v>
      </c>
      <c r="BF941" s="234">
        <f>IF(N941="snížená",J941,0)</f>
        <v>0</v>
      </c>
      <c r="BG941" s="234">
        <f>IF(N941="zákl. přenesená",J941,0)</f>
        <v>0</v>
      </c>
      <c r="BH941" s="234">
        <f>IF(N941="sníž. přenesená",J941,0)</f>
        <v>0</v>
      </c>
      <c r="BI941" s="234">
        <f>IF(N941="nulová",J941,0)</f>
        <v>0</v>
      </c>
      <c r="BJ941" s="17" t="s">
        <v>134</v>
      </c>
      <c r="BK941" s="234">
        <f>ROUND(I941*H941,0)</f>
        <v>0</v>
      </c>
      <c r="BL941" s="17" t="s">
        <v>161</v>
      </c>
      <c r="BM941" s="233" t="s">
        <v>2224</v>
      </c>
    </row>
    <row r="942" s="1" customFormat="1" ht="24" customHeight="1">
      <c r="B942" s="38"/>
      <c r="C942" s="247" t="s">
        <v>2225</v>
      </c>
      <c r="D942" s="247" t="s">
        <v>170</v>
      </c>
      <c r="E942" s="248" t="s">
        <v>2226</v>
      </c>
      <c r="F942" s="249" t="s">
        <v>2227</v>
      </c>
      <c r="G942" s="250" t="s">
        <v>238</v>
      </c>
      <c r="H942" s="251">
        <v>8</v>
      </c>
      <c r="I942" s="252"/>
      <c r="J942" s="251">
        <f>ROUND(I942*H942,0)</f>
        <v>0</v>
      </c>
      <c r="K942" s="249" t="s">
        <v>132</v>
      </c>
      <c r="L942" s="253"/>
      <c r="M942" s="254" t="s">
        <v>1</v>
      </c>
      <c r="N942" s="255" t="s">
        <v>40</v>
      </c>
      <c r="O942" s="86"/>
      <c r="P942" s="231">
        <f>O942*H942</f>
        <v>0</v>
      </c>
      <c r="Q942" s="231">
        <v>0.00025999999999999998</v>
      </c>
      <c r="R942" s="231">
        <f>Q942*H942</f>
        <v>0.0020799999999999998</v>
      </c>
      <c r="S942" s="231">
        <v>0</v>
      </c>
      <c r="T942" s="232">
        <f>S942*H942</f>
        <v>0</v>
      </c>
      <c r="AR942" s="233" t="s">
        <v>173</v>
      </c>
      <c r="AT942" s="233" t="s">
        <v>170</v>
      </c>
      <c r="AU942" s="233" t="s">
        <v>134</v>
      </c>
      <c r="AY942" s="17" t="s">
        <v>125</v>
      </c>
      <c r="BE942" s="234">
        <f>IF(N942="základní",J942,0)</f>
        <v>0</v>
      </c>
      <c r="BF942" s="234">
        <f>IF(N942="snížená",J942,0)</f>
        <v>0</v>
      </c>
      <c r="BG942" s="234">
        <f>IF(N942="zákl. přenesená",J942,0)</f>
        <v>0</v>
      </c>
      <c r="BH942" s="234">
        <f>IF(N942="sníž. přenesená",J942,0)</f>
        <v>0</v>
      </c>
      <c r="BI942" s="234">
        <f>IF(N942="nulová",J942,0)</f>
        <v>0</v>
      </c>
      <c r="BJ942" s="17" t="s">
        <v>134</v>
      </c>
      <c r="BK942" s="234">
        <f>ROUND(I942*H942,0)</f>
        <v>0</v>
      </c>
      <c r="BL942" s="17" t="s">
        <v>161</v>
      </c>
      <c r="BM942" s="233" t="s">
        <v>2228</v>
      </c>
    </row>
    <row r="943" s="1" customFormat="1" ht="24" customHeight="1">
      <c r="B943" s="38"/>
      <c r="C943" s="247" t="s">
        <v>2229</v>
      </c>
      <c r="D943" s="247" t="s">
        <v>170</v>
      </c>
      <c r="E943" s="248" t="s">
        <v>2230</v>
      </c>
      <c r="F943" s="249" t="s">
        <v>2231</v>
      </c>
      <c r="G943" s="250" t="s">
        <v>238</v>
      </c>
      <c r="H943" s="251">
        <v>14</v>
      </c>
      <c r="I943" s="252"/>
      <c r="J943" s="251">
        <f>ROUND(I943*H943,0)</f>
        <v>0</v>
      </c>
      <c r="K943" s="249" t="s">
        <v>132</v>
      </c>
      <c r="L943" s="253"/>
      <c r="M943" s="254" t="s">
        <v>1</v>
      </c>
      <c r="N943" s="255" t="s">
        <v>40</v>
      </c>
      <c r="O943" s="86"/>
      <c r="P943" s="231">
        <f>O943*H943</f>
        <v>0</v>
      </c>
      <c r="Q943" s="231">
        <v>0.00069999999999999999</v>
      </c>
      <c r="R943" s="231">
        <f>Q943*H943</f>
        <v>0.0097999999999999997</v>
      </c>
      <c r="S943" s="231">
        <v>0</v>
      </c>
      <c r="T943" s="232">
        <f>S943*H943</f>
        <v>0</v>
      </c>
      <c r="AR943" s="233" t="s">
        <v>173</v>
      </c>
      <c r="AT943" s="233" t="s">
        <v>170</v>
      </c>
      <c r="AU943" s="233" t="s">
        <v>134</v>
      </c>
      <c r="AY943" s="17" t="s">
        <v>125</v>
      </c>
      <c r="BE943" s="234">
        <f>IF(N943="základní",J943,0)</f>
        <v>0</v>
      </c>
      <c r="BF943" s="234">
        <f>IF(N943="snížená",J943,0)</f>
        <v>0</v>
      </c>
      <c r="BG943" s="234">
        <f>IF(N943="zákl. přenesená",J943,0)</f>
        <v>0</v>
      </c>
      <c r="BH943" s="234">
        <f>IF(N943="sníž. přenesená",J943,0)</f>
        <v>0</v>
      </c>
      <c r="BI943" s="234">
        <f>IF(N943="nulová",J943,0)</f>
        <v>0</v>
      </c>
      <c r="BJ943" s="17" t="s">
        <v>134</v>
      </c>
      <c r="BK943" s="234">
        <f>ROUND(I943*H943,0)</f>
        <v>0</v>
      </c>
      <c r="BL943" s="17" t="s">
        <v>161</v>
      </c>
      <c r="BM943" s="233" t="s">
        <v>2232</v>
      </c>
    </row>
    <row r="944" s="1" customFormat="1" ht="16.5" customHeight="1">
      <c r="B944" s="38"/>
      <c r="C944" s="247" t="s">
        <v>2233</v>
      </c>
      <c r="D944" s="247" t="s">
        <v>170</v>
      </c>
      <c r="E944" s="248" t="s">
        <v>2234</v>
      </c>
      <c r="F944" s="249" t="s">
        <v>2235</v>
      </c>
      <c r="G944" s="250" t="s">
        <v>238</v>
      </c>
      <c r="H944" s="251">
        <v>24</v>
      </c>
      <c r="I944" s="252"/>
      <c r="J944" s="251">
        <f>ROUND(I944*H944,0)</f>
        <v>0</v>
      </c>
      <c r="K944" s="249" t="s">
        <v>132</v>
      </c>
      <c r="L944" s="253"/>
      <c r="M944" s="254" t="s">
        <v>1</v>
      </c>
      <c r="N944" s="255" t="s">
        <v>40</v>
      </c>
      <c r="O944" s="86"/>
      <c r="P944" s="231">
        <f>O944*H944</f>
        <v>0</v>
      </c>
      <c r="Q944" s="231">
        <v>0.00016000000000000001</v>
      </c>
      <c r="R944" s="231">
        <f>Q944*H944</f>
        <v>0.0038400000000000005</v>
      </c>
      <c r="S944" s="231">
        <v>0</v>
      </c>
      <c r="T944" s="232">
        <f>S944*H944</f>
        <v>0</v>
      </c>
      <c r="AR944" s="233" t="s">
        <v>173</v>
      </c>
      <c r="AT944" s="233" t="s">
        <v>170</v>
      </c>
      <c r="AU944" s="233" t="s">
        <v>134</v>
      </c>
      <c r="AY944" s="17" t="s">
        <v>125</v>
      </c>
      <c r="BE944" s="234">
        <f>IF(N944="základní",J944,0)</f>
        <v>0</v>
      </c>
      <c r="BF944" s="234">
        <f>IF(N944="snížená",J944,0)</f>
        <v>0</v>
      </c>
      <c r="BG944" s="234">
        <f>IF(N944="zákl. přenesená",J944,0)</f>
        <v>0</v>
      </c>
      <c r="BH944" s="234">
        <f>IF(N944="sníž. přenesená",J944,0)</f>
        <v>0</v>
      </c>
      <c r="BI944" s="234">
        <f>IF(N944="nulová",J944,0)</f>
        <v>0</v>
      </c>
      <c r="BJ944" s="17" t="s">
        <v>134</v>
      </c>
      <c r="BK944" s="234">
        <f>ROUND(I944*H944,0)</f>
        <v>0</v>
      </c>
      <c r="BL944" s="17" t="s">
        <v>161</v>
      </c>
      <c r="BM944" s="233" t="s">
        <v>2236</v>
      </c>
    </row>
    <row r="945" s="1" customFormat="1" ht="16.5" customHeight="1">
      <c r="B945" s="38"/>
      <c r="C945" s="247" t="s">
        <v>2237</v>
      </c>
      <c r="D945" s="247" t="s">
        <v>170</v>
      </c>
      <c r="E945" s="248" t="s">
        <v>2238</v>
      </c>
      <c r="F945" s="249" t="s">
        <v>2239</v>
      </c>
      <c r="G945" s="250" t="s">
        <v>238</v>
      </c>
      <c r="H945" s="251">
        <v>12</v>
      </c>
      <c r="I945" s="252"/>
      <c r="J945" s="251">
        <f>ROUND(I945*H945,0)</f>
        <v>0</v>
      </c>
      <c r="K945" s="249" t="s">
        <v>132</v>
      </c>
      <c r="L945" s="253"/>
      <c r="M945" s="254" t="s">
        <v>1</v>
      </c>
      <c r="N945" s="255" t="s">
        <v>40</v>
      </c>
      <c r="O945" s="86"/>
      <c r="P945" s="231">
        <f>O945*H945</f>
        <v>0</v>
      </c>
      <c r="Q945" s="231">
        <v>0.00012999999999999999</v>
      </c>
      <c r="R945" s="231">
        <f>Q945*H945</f>
        <v>0.0015599999999999998</v>
      </c>
      <c r="S945" s="231">
        <v>0</v>
      </c>
      <c r="T945" s="232">
        <f>S945*H945</f>
        <v>0</v>
      </c>
      <c r="AR945" s="233" t="s">
        <v>173</v>
      </c>
      <c r="AT945" s="233" t="s">
        <v>170</v>
      </c>
      <c r="AU945" s="233" t="s">
        <v>134</v>
      </c>
      <c r="AY945" s="17" t="s">
        <v>125</v>
      </c>
      <c r="BE945" s="234">
        <f>IF(N945="základní",J945,0)</f>
        <v>0</v>
      </c>
      <c r="BF945" s="234">
        <f>IF(N945="snížená",J945,0)</f>
        <v>0</v>
      </c>
      <c r="BG945" s="234">
        <f>IF(N945="zákl. přenesená",J945,0)</f>
        <v>0</v>
      </c>
      <c r="BH945" s="234">
        <f>IF(N945="sníž. přenesená",J945,0)</f>
        <v>0</v>
      </c>
      <c r="BI945" s="234">
        <f>IF(N945="nulová",J945,0)</f>
        <v>0</v>
      </c>
      <c r="BJ945" s="17" t="s">
        <v>134</v>
      </c>
      <c r="BK945" s="234">
        <f>ROUND(I945*H945,0)</f>
        <v>0</v>
      </c>
      <c r="BL945" s="17" t="s">
        <v>161</v>
      </c>
      <c r="BM945" s="233" t="s">
        <v>2240</v>
      </c>
    </row>
    <row r="946" s="1" customFormat="1" ht="16.5" customHeight="1">
      <c r="B946" s="38"/>
      <c r="C946" s="247" t="s">
        <v>2241</v>
      </c>
      <c r="D946" s="247" t="s">
        <v>170</v>
      </c>
      <c r="E946" s="248" t="s">
        <v>2242</v>
      </c>
      <c r="F946" s="249" t="s">
        <v>2243</v>
      </c>
      <c r="G946" s="250" t="s">
        <v>238</v>
      </c>
      <c r="H946" s="251">
        <v>10</v>
      </c>
      <c r="I946" s="252"/>
      <c r="J946" s="251">
        <f>ROUND(I946*H946,0)</f>
        <v>0</v>
      </c>
      <c r="K946" s="249" t="s">
        <v>132</v>
      </c>
      <c r="L946" s="253"/>
      <c r="M946" s="254" t="s">
        <v>1</v>
      </c>
      <c r="N946" s="255" t="s">
        <v>40</v>
      </c>
      <c r="O946" s="86"/>
      <c r="P946" s="231">
        <f>O946*H946</f>
        <v>0</v>
      </c>
      <c r="Q946" s="231">
        <v>0.00012</v>
      </c>
      <c r="R946" s="231">
        <f>Q946*H946</f>
        <v>0.0012000000000000001</v>
      </c>
      <c r="S946" s="231">
        <v>0</v>
      </c>
      <c r="T946" s="232">
        <f>S946*H946</f>
        <v>0</v>
      </c>
      <c r="AR946" s="233" t="s">
        <v>173</v>
      </c>
      <c r="AT946" s="233" t="s">
        <v>170</v>
      </c>
      <c r="AU946" s="233" t="s">
        <v>134</v>
      </c>
      <c r="AY946" s="17" t="s">
        <v>125</v>
      </c>
      <c r="BE946" s="234">
        <f>IF(N946="základní",J946,0)</f>
        <v>0</v>
      </c>
      <c r="BF946" s="234">
        <f>IF(N946="snížená",J946,0)</f>
        <v>0</v>
      </c>
      <c r="BG946" s="234">
        <f>IF(N946="zákl. přenesená",J946,0)</f>
        <v>0</v>
      </c>
      <c r="BH946" s="234">
        <f>IF(N946="sníž. přenesená",J946,0)</f>
        <v>0</v>
      </c>
      <c r="BI946" s="234">
        <f>IF(N946="nulová",J946,0)</f>
        <v>0</v>
      </c>
      <c r="BJ946" s="17" t="s">
        <v>134</v>
      </c>
      <c r="BK946" s="234">
        <f>ROUND(I946*H946,0)</f>
        <v>0</v>
      </c>
      <c r="BL946" s="17" t="s">
        <v>161</v>
      </c>
      <c r="BM946" s="233" t="s">
        <v>2244</v>
      </c>
    </row>
    <row r="947" s="1" customFormat="1" ht="16.5" customHeight="1">
      <c r="B947" s="38"/>
      <c r="C947" s="247" t="s">
        <v>2245</v>
      </c>
      <c r="D947" s="247" t="s">
        <v>170</v>
      </c>
      <c r="E947" s="248" t="s">
        <v>2246</v>
      </c>
      <c r="F947" s="249" t="s">
        <v>2247</v>
      </c>
      <c r="G947" s="250" t="s">
        <v>238</v>
      </c>
      <c r="H947" s="251">
        <v>6</v>
      </c>
      <c r="I947" s="252"/>
      <c r="J947" s="251">
        <f>ROUND(I947*H947,0)</f>
        <v>0</v>
      </c>
      <c r="K947" s="249" t="s">
        <v>132</v>
      </c>
      <c r="L947" s="253"/>
      <c r="M947" s="254" t="s">
        <v>1</v>
      </c>
      <c r="N947" s="255" t="s">
        <v>40</v>
      </c>
      <c r="O947" s="86"/>
      <c r="P947" s="231">
        <f>O947*H947</f>
        <v>0</v>
      </c>
      <c r="Q947" s="231">
        <v>0.00010000000000000001</v>
      </c>
      <c r="R947" s="231">
        <f>Q947*H947</f>
        <v>0.00060000000000000006</v>
      </c>
      <c r="S947" s="231">
        <v>0</v>
      </c>
      <c r="T947" s="232">
        <f>S947*H947</f>
        <v>0</v>
      </c>
      <c r="AR947" s="233" t="s">
        <v>173</v>
      </c>
      <c r="AT947" s="233" t="s">
        <v>170</v>
      </c>
      <c r="AU947" s="233" t="s">
        <v>134</v>
      </c>
      <c r="AY947" s="17" t="s">
        <v>125</v>
      </c>
      <c r="BE947" s="234">
        <f>IF(N947="základní",J947,0)</f>
        <v>0</v>
      </c>
      <c r="BF947" s="234">
        <f>IF(N947="snížená",J947,0)</f>
        <v>0</v>
      </c>
      <c r="BG947" s="234">
        <f>IF(N947="zákl. přenesená",J947,0)</f>
        <v>0</v>
      </c>
      <c r="BH947" s="234">
        <f>IF(N947="sníž. přenesená",J947,0)</f>
        <v>0</v>
      </c>
      <c r="BI947" s="234">
        <f>IF(N947="nulová",J947,0)</f>
        <v>0</v>
      </c>
      <c r="BJ947" s="17" t="s">
        <v>134</v>
      </c>
      <c r="BK947" s="234">
        <f>ROUND(I947*H947,0)</f>
        <v>0</v>
      </c>
      <c r="BL947" s="17" t="s">
        <v>161</v>
      </c>
      <c r="BM947" s="233" t="s">
        <v>2248</v>
      </c>
    </row>
    <row r="948" s="1" customFormat="1" ht="16.5" customHeight="1">
      <c r="B948" s="38"/>
      <c r="C948" s="247" t="s">
        <v>2249</v>
      </c>
      <c r="D948" s="247" t="s">
        <v>170</v>
      </c>
      <c r="E948" s="248" t="s">
        <v>2250</v>
      </c>
      <c r="F948" s="249" t="s">
        <v>2251</v>
      </c>
      <c r="G948" s="250" t="s">
        <v>238</v>
      </c>
      <c r="H948" s="251">
        <v>25</v>
      </c>
      <c r="I948" s="252"/>
      <c r="J948" s="251">
        <f>ROUND(I948*H948,0)</f>
        <v>0</v>
      </c>
      <c r="K948" s="249" t="s">
        <v>132</v>
      </c>
      <c r="L948" s="253"/>
      <c r="M948" s="254" t="s">
        <v>1</v>
      </c>
      <c r="N948" s="255" t="s">
        <v>40</v>
      </c>
      <c r="O948" s="86"/>
      <c r="P948" s="231">
        <f>O948*H948</f>
        <v>0</v>
      </c>
      <c r="Q948" s="231">
        <v>0.00025000000000000001</v>
      </c>
      <c r="R948" s="231">
        <f>Q948*H948</f>
        <v>0.0062500000000000003</v>
      </c>
      <c r="S948" s="231">
        <v>0</v>
      </c>
      <c r="T948" s="232">
        <f>S948*H948</f>
        <v>0</v>
      </c>
      <c r="AR948" s="233" t="s">
        <v>173</v>
      </c>
      <c r="AT948" s="233" t="s">
        <v>170</v>
      </c>
      <c r="AU948" s="233" t="s">
        <v>134</v>
      </c>
      <c r="AY948" s="17" t="s">
        <v>125</v>
      </c>
      <c r="BE948" s="234">
        <f>IF(N948="základní",J948,0)</f>
        <v>0</v>
      </c>
      <c r="BF948" s="234">
        <f>IF(N948="snížená",J948,0)</f>
        <v>0</v>
      </c>
      <c r="BG948" s="234">
        <f>IF(N948="zákl. přenesená",J948,0)</f>
        <v>0</v>
      </c>
      <c r="BH948" s="234">
        <f>IF(N948="sníž. přenesená",J948,0)</f>
        <v>0</v>
      </c>
      <c r="BI948" s="234">
        <f>IF(N948="nulová",J948,0)</f>
        <v>0</v>
      </c>
      <c r="BJ948" s="17" t="s">
        <v>134</v>
      </c>
      <c r="BK948" s="234">
        <f>ROUND(I948*H948,0)</f>
        <v>0</v>
      </c>
      <c r="BL948" s="17" t="s">
        <v>161</v>
      </c>
      <c r="BM948" s="233" t="s">
        <v>2252</v>
      </c>
    </row>
    <row r="949" s="1" customFormat="1" ht="16.5" customHeight="1">
      <c r="B949" s="38"/>
      <c r="C949" s="223" t="s">
        <v>2253</v>
      </c>
      <c r="D949" s="223" t="s">
        <v>128</v>
      </c>
      <c r="E949" s="224" t="s">
        <v>2254</v>
      </c>
      <c r="F949" s="225" t="s">
        <v>2255</v>
      </c>
      <c r="G949" s="226" t="s">
        <v>238</v>
      </c>
      <c r="H949" s="227">
        <v>34</v>
      </c>
      <c r="I949" s="228"/>
      <c r="J949" s="227">
        <f>ROUND(I949*H949,0)</f>
        <v>0</v>
      </c>
      <c r="K949" s="225" t="s">
        <v>132</v>
      </c>
      <c r="L949" s="43"/>
      <c r="M949" s="229" t="s">
        <v>1</v>
      </c>
      <c r="N949" s="230" t="s">
        <v>40</v>
      </c>
      <c r="O949" s="86"/>
      <c r="P949" s="231">
        <f>O949*H949</f>
        <v>0</v>
      </c>
      <c r="Q949" s="231">
        <v>0</v>
      </c>
      <c r="R949" s="231">
        <f>Q949*H949</f>
        <v>0</v>
      </c>
      <c r="S949" s="231">
        <v>0</v>
      </c>
      <c r="T949" s="232">
        <f>S949*H949</f>
        <v>0</v>
      </c>
      <c r="AR949" s="233" t="s">
        <v>161</v>
      </c>
      <c r="AT949" s="233" t="s">
        <v>128</v>
      </c>
      <c r="AU949" s="233" t="s">
        <v>134</v>
      </c>
      <c r="AY949" s="17" t="s">
        <v>125</v>
      </c>
      <c r="BE949" s="234">
        <f>IF(N949="základní",J949,0)</f>
        <v>0</v>
      </c>
      <c r="BF949" s="234">
        <f>IF(N949="snížená",J949,0)</f>
        <v>0</v>
      </c>
      <c r="BG949" s="234">
        <f>IF(N949="zákl. přenesená",J949,0)</f>
        <v>0</v>
      </c>
      <c r="BH949" s="234">
        <f>IF(N949="sníž. přenesená",J949,0)</f>
        <v>0</v>
      </c>
      <c r="BI949" s="234">
        <f>IF(N949="nulová",J949,0)</f>
        <v>0</v>
      </c>
      <c r="BJ949" s="17" t="s">
        <v>134</v>
      </c>
      <c r="BK949" s="234">
        <f>ROUND(I949*H949,0)</f>
        <v>0</v>
      </c>
      <c r="BL949" s="17" t="s">
        <v>161</v>
      </c>
      <c r="BM949" s="233" t="s">
        <v>2256</v>
      </c>
    </row>
    <row r="950" s="1" customFormat="1" ht="24" customHeight="1">
      <c r="B950" s="38"/>
      <c r="C950" s="223" t="s">
        <v>2257</v>
      </c>
      <c r="D950" s="223" t="s">
        <v>128</v>
      </c>
      <c r="E950" s="224" t="s">
        <v>2258</v>
      </c>
      <c r="F950" s="225" t="s">
        <v>2259</v>
      </c>
      <c r="G950" s="226" t="s">
        <v>238</v>
      </c>
      <c r="H950" s="227">
        <v>26</v>
      </c>
      <c r="I950" s="228"/>
      <c r="J950" s="227">
        <f>ROUND(I950*H950,0)</f>
        <v>0</v>
      </c>
      <c r="K950" s="225" t="s">
        <v>132</v>
      </c>
      <c r="L950" s="43"/>
      <c r="M950" s="229" t="s">
        <v>1</v>
      </c>
      <c r="N950" s="230" t="s">
        <v>40</v>
      </c>
      <c r="O950" s="86"/>
      <c r="P950" s="231">
        <f>O950*H950</f>
        <v>0</v>
      </c>
      <c r="Q950" s="231">
        <v>0</v>
      </c>
      <c r="R950" s="231">
        <f>Q950*H950</f>
        <v>0</v>
      </c>
      <c r="S950" s="231">
        <v>0</v>
      </c>
      <c r="T950" s="232">
        <f>S950*H950</f>
        <v>0</v>
      </c>
      <c r="AR950" s="233" t="s">
        <v>161</v>
      </c>
      <c r="AT950" s="233" t="s">
        <v>128</v>
      </c>
      <c r="AU950" s="233" t="s">
        <v>134</v>
      </c>
      <c r="AY950" s="17" t="s">
        <v>125</v>
      </c>
      <c r="BE950" s="234">
        <f>IF(N950="základní",J950,0)</f>
        <v>0</v>
      </c>
      <c r="BF950" s="234">
        <f>IF(N950="snížená",J950,0)</f>
        <v>0</v>
      </c>
      <c r="BG950" s="234">
        <f>IF(N950="zákl. přenesená",J950,0)</f>
        <v>0</v>
      </c>
      <c r="BH950" s="234">
        <f>IF(N950="sníž. přenesená",J950,0)</f>
        <v>0</v>
      </c>
      <c r="BI950" s="234">
        <f>IF(N950="nulová",J950,0)</f>
        <v>0</v>
      </c>
      <c r="BJ950" s="17" t="s">
        <v>134</v>
      </c>
      <c r="BK950" s="234">
        <f>ROUND(I950*H950,0)</f>
        <v>0</v>
      </c>
      <c r="BL950" s="17" t="s">
        <v>161</v>
      </c>
      <c r="BM950" s="233" t="s">
        <v>2260</v>
      </c>
    </row>
    <row r="951" s="1" customFormat="1" ht="24" customHeight="1">
      <c r="B951" s="38"/>
      <c r="C951" s="223" t="s">
        <v>2261</v>
      </c>
      <c r="D951" s="223" t="s">
        <v>128</v>
      </c>
      <c r="E951" s="224" t="s">
        <v>2262</v>
      </c>
      <c r="F951" s="225" t="s">
        <v>2263</v>
      </c>
      <c r="G951" s="226" t="s">
        <v>238</v>
      </c>
      <c r="H951" s="227">
        <v>6</v>
      </c>
      <c r="I951" s="228"/>
      <c r="J951" s="227">
        <f>ROUND(I951*H951,0)</f>
        <v>0</v>
      </c>
      <c r="K951" s="225" t="s">
        <v>132</v>
      </c>
      <c r="L951" s="43"/>
      <c r="M951" s="229" t="s">
        <v>1</v>
      </c>
      <c r="N951" s="230" t="s">
        <v>40</v>
      </c>
      <c r="O951" s="86"/>
      <c r="P951" s="231">
        <f>O951*H951</f>
        <v>0</v>
      </c>
      <c r="Q951" s="231">
        <v>0</v>
      </c>
      <c r="R951" s="231">
        <f>Q951*H951</f>
        <v>0</v>
      </c>
      <c r="S951" s="231">
        <v>0</v>
      </c>
      <c r="T951" s="232">
        <f>S951*H951</f>
        <v>0</v>
      </c>
      <c r="AR951" s="233" t="s">
        <v>161</v>
      </c>
      <c r="AT951" s="233" t="s">
        <v>128</v>
      </c>
      <c r="AU951" s="233" t="s">
        <v>134</v>
      </c>
      <c r="AY951" s="17" t="s">
        <v>125</v>
      </c>
      <c r="BE951" s="234">
        <f>IF(N951="základní",J951,0)</f>
        <v>0</v>
      </c>
      <c r="BF951" s="234">
        <f>IF(N951="snížená",J951,0)</f>
        <v>0</v>
      </c>
      <c r="BG951" s="234">
        <f>IF(N951="zákl. přenesená",J951,0)</f>
        <v>0</v>
      </c>
      <c r="BH951" s="234">
        <f>IF(N951="sníž. přenesená",J951,0)</f>
        <v>0</v>
      </c>
      <c r="BI951" s="234">
        <f>IF(N951="nulová",J951,0)</f>
        <v>0</v>
      </c>
      <c r="BJ951" s="17" t="s">
        <v>134</v>
      </c>
      <c r="BK951" s="234">
        <f>ROUND(I951*H951,0)</f>
        <v>0</v>
      </c>
      <c r="BL951" s="17" t="s">
        <v>161</v>
      </c>
      <c r="BM951" s="233" t="s">
        <v>2264</v>
      </c>
    </row>
    <row r="952" s="1" customFormat="1" ht="16.5" customHeight="1">
      <c r="B952" s="38"/>
      <c r="C952" s="247" t="s">
        <v>2265</v>
      </c>
      <c r="D952" s="247" t="s">
        <v>170</v>
      </c>
      <c r="E952" s="248" t="s">
        <v>2266</v>
      </c>
      <c r="F952" s="249" t="s">
        <v>2267</v>
      </c>
      <c r="G952" s="250" t="s">
        <v>238</v>
      </c>
      <c r="H952" s="251">
        <v>6</v>
      </c>
      <c r="I952" s="252"/>
      <c r="J952" s="251">
        <f>ROUND(I952*H952,0)</f>
        <v>0</v>
      </c>
      <c r="K952" s="249" t="s">
        <v>132</v>
      </c>
      <c r="L952" s="253"/>
      <c r="M952" s="254" t="s">
        <v>1</v>
      </c>
      <c r="N952" s="255" t="s">
        <v>40</v>
      </c>
      <c r="O952" s="86"/>
      <c r="P952" s="231">
        <f>O952*H952</f>
        <v>0</v>
      </c>
      <c r="Q952" s="231">
        <v>0.0041999999999999997</v>
      </c>
      <c r="R952" s="231">
        <f>Q952*H952</f>
        <v>0.0252</v>
      </c>
      <c r="S952" s="231">
        <v>0</v>
      </c>
      <c r="T952" s="232">
        <f>S952*H952</f>
        <v>0</v>
      </c>
      <c r="AR952" s="233" t="s">
        <v>173</v>
      </c>
      <c r="AT952" s="233" t="s">
        <v>170</v>
      </c>
      <c r="AU952" s="233" t="s">
        <v>134</v>
      </c>
      <c r="AY952" s="17" t="s">
        <v>125</v>
      </c>
      <c r="BE952" s="234">
        <f>IF(N952="základní",J952,0)</f>
        <v>0</v>
      </c>
      <c r="BF952" s="234">
        <f>IF(N952="snížená",J952,0)</f>
        <v>0</v>
      </c>
      <c r="BG952" s="234">
        <f>IF(N952="zákl. přenesená",J952,0)</f>
        <v>0</v>
      </c>
      <c r="BH952" s="234">
        <f>IF(N952="sníž. přenesená",J952,0)</f>
        <v>0</v>
      </c>
      <c r="BI952" s="234">
        <f>IF(N952="nulová",J952,0)</f>
        <v>0</v>
      </c>
      <c r="BJ952" s="17" t="s">
        <v>134</v>
      </c>
      <c r="BK952" s="234">
        <f>ROUND(I952*H952,0)</f>
        <v>0</v>
      </c>
      <c r="BL952" s="17" t="s">
        <v>161</v>
      </c>
      <c r="BM952" s="233" t="s">
        <v>2268</v>
      </c>
    </row>
    <row r="953" s="1" customFormat="1" ht="16.5" customHeight="1">
      <c r="B953" s="38"/>
      <c r="C953" s="223" t="s">
        <v>2269</v>
      </c>
      <c r="D953" s="223" t="s">
        <v>128</v>
      </c>
      <c r="E953" s="224" t="s">
        <v>2270</v>
      </c>
      <c r="F953" s="225" t="s">
        <v>2271</v>
      </c>
      <c r="G953" s="226" t="s">
        <v>238</v>
      </c>
      <c r="H953" s="227">
        <v>6</v>
      </c>
      <c r="I953" s="228"/>
      <c r="J953" s="227">
        <f>ROUND(I953*H953,0)</f>
        <v>0</v>
      </c>
      <c r="K953" s="225" t="s">
        <v>132</v>
      </c>
      <c r="L953" s="43"/>
      <c r="M953" s="229" t="s">
        <v>1</v>
      </c>
      <c r="N953" s="230" t="s">
        <v>40</v>
      </c>
      <c r="O953" s="86"/>
      <c r="P953" s="231">
        <f>O953*H953</f>
        <v>0</v>
      </c>
      <c r="Q953" s="231">
        <v>0</v>
      </c>
      <c r="R953" s="231">
        <f>Q953*H953</f>
        <v>0</v>
      </c>
      <c r="S953" s="231">
        <v>0</v>
      </c>
      <c r="T953" s="232">
        <f>S953*H953</f>
        <v>0</v>
      </c>
      <c r="AR953" s="233" t="s">
        <v>161</v>
      </c>
      <c r="AT953" s="233" t="s">
        <v>128</v>
      </c>
      <c r="AU953" s="233" t="s">
        <v>134</v>
      </c>
      <c r="AY953" s="17" t="s">
        <v>125</v>
      </c>
      <c r="BE953" s="234">
        <f>IF(N953="základní",J953,0)</f>
        <v>0</v>
      </c>
      <c r="BF953" s="234">
        <f>IF(N953="snížená",J953,0)</f>
        <v>0</v>
      </c>
      <c r="BG953" s="234">
        <f>IF(N953="zákl. přenesená",J953,0)</f>
        <v>0</v>
      </c>
      <c r="BH953" s="234">
        <f>IF(N953="sníž. přenesená",J953,0)</f>
        <v>0</v>
      </c>
      <c r="BI953" s="234">
        <f>IF(N953="nulová",J953,0)</f>
        <v>0</v>
      </c>
      <c r="BJ953" s="17" t="s">
        <v>134</v>
      </c>
      <c r="BK953" s="234">
        <f>ROUND(I953*H953,0)</f>
        <v>0</v>
      </c>
      <c r="BL953" s="17" t="s">
        <v>161</v>
      </c>
      <c r="BM953" s="233" t="s">
        <v>2272</v>
      </c>
    </row>
    <row r="954" s="1" customFormat="1" ht="16.5" customHeight="1">
      <c r="B954" s="38"/>
      <c r="C954" s="223" t="s">
        <v>2273</v>
      </c>
      <c r="D954" s="223" t="s">
        <v>128</v>
      </c>
      <c r="E954" s="224" t="s">
        <v>2274</v>
      </c>
      <c r="F954" s="225" t="s">
        <v>2275</v>
      </c>
      <c r="G954" s="226" t="s">
        <v>238</v>
      </c>
      <c r="H954" s="227">
        <v>4</v>
      </c>
      <c r="I954" s="228"/>
      <c r="J954" s="227">
        <f>ROUND(I954*H954,0)</f>
        <v>0</v>
      </c>
      <c r="K954" s="225" t="s">
        <v>132</v>
      </c>
      <c r="L954" s="43"/>
      <c r="M954" s="229" t="s">
        <v>1</v>
      </c>
      <c r="N954" s="230" t="s">
        <v>40</v>
      </c>
      <c r="O954" s="86"/>
      <c r="P954" s="231">
        <f>O954*H954</f>
        <v>0</v>
      </c>
      <c r="Q954" s="231">
        <v>0</v>
      </c>
      <c r="R954" s="231">
        <f>Q954*H954</f>
        <v>0</v>
      </c>
      <c r="S954" s="231">
        <v>0</v>
      </c>
      <c r="T954" s="232">
        <f>S954*H954</f>
        <v>0</v>
      </c>
      <c r="AR954" s="233" t="s">
        <v>161</v>
      </c>
      <c r="AT954" s="233" t="s">
        <v>128</v>
      </c>
      <c r="AU954" s="233" t="s">
        <v>134</v>
      </c>
      <c r="AY954" s="17" t="s">
        <v>125</v>
      </c>
      <c r="BE954" s="234">
        <f>IF(N954="základní",J954,0)</f>
        <v>0</v>
      </c>
      <c r="BF954" s="234">
        <f>IF(N954="snížená",J954,0)</f>
        <v>0</v>
      </c>
      <c r="BG954" s="234">
        <f>IF(N954="zákl. přenesená",J954,0)</f>
        <v>0</v>
      </c>
      <c r="BH954" s="234">
        <f>IF(N954="sníž. přenesená",J954,0)</f>
        <v>0</v>
      </c>
      <c r="BI954" s="234">
        <f>IF(N954="nulová",J954,0)</f>
        <v>0</v>
      </c>
      <c r="BJ954" s="17" t="s">
        <v>134</v>
      </c>
      <c r="BK954" s="234">
        <f>ROUND(I954*H954,0)</f>
        <v>0</v>
      </c>
      <c r="BL954" s="17" t="s">
        <v>161</v>
      </c>
      <c r="BM954" s="233" t="s">
        <v>2276</v>
      </c>
    </row>
    <row r="955" s="1" customFormat="1" ht="16.5" customHeight="1">
      <c r="B955" s="38"/>
      <c r="C955" s="247" t="s">
        <v>2277</v>
      </c>
      <c r="D955" s="247" t="s">
        <v>170</v>
      </c>
      <c r="E955" s="248" t="s">
        <v>2278</v>
      </c>
      <c r="F955" s="249" t="s">
        <v>2279</v>
      </c>
      <c r="G955" s="250" t="s">
        <v>238</v>
      </c>
      <c r="H955" s="251">
        <v>4</v>
      </c>
      <c r="I955" s="252"/>
      <c r="J955" s="251">
        <f>ROUND(I955*H955,0)</f>
        <v>0</v>
      </c>
      <c r="K955" s="249" t="s">
        <v>132</v>
      </c>
      <c r="L955" s="253"/>
      <c r="M955" s="254" t="s">
        <v>1</v>
      </c>
      <c r="N955" s="255" t="s">
        <v>40</v>
      </c>
      <c r="O955" s="86"/>
      <c r="P955" s="231">
        <f>O955*H955</f>
        <v>0</v>
      </c>
      <c r="Q955" s="231">
        <v>0.0034499999999999999</v>
      </c>
      <c r="R955" s="231">
        <f>Q955*H955</f>
        <v>0.0138</v>
      </c>
      <c r="S955" s="231">
        <v>0</v>
      </c>
      <c r="T955" s="232">
        <f>S955*H955</f>
        <v>0</v>
      </c>
      <c r="AR955" s="233" t="s">
        <v>173</v>
      </c>
      <c r="AT955" s="233" t="s">
        <v>170</v>
      </c>
      <c r="AU955" s="233" t="s">
        <v>134</v>
      </c>
      <c r="AY955" s="17" t="s">
        <v>125</v>
      </c>
      <c r="BE955" s="234">
        <f>IF(N955="základní",J955,0)</f>
        <v>0</v>
      </c>
      <c r="BF955" s="234">
        <f>IF(N955="snížená",J955,0)</f>
        <v>0</v>
      </c>
      <c r="BG955" s="234">
        <f>IF(N955="zákl. přenesená",J955,0)</f>
        <v>0</v>
      </c>
      <c r="BH955" s="234">
        <f>IF(N955="sníž. přenesená",J955,0)</f>
        <v>0</v>
      </c>
      <c r="BI955" s="234">
        <f>IF(N955="nulová",J955,0)</f>
        <v>0</v>
      </c>
      <c r="BJ955" s="17" t="s">
        <v>134</v>
      </c>
      <c r="BK955" s="234">
        <f>ROUND(I955*H955,0)</f>
        <v>0</v>
      </c>
      <c r="BL955" s="17" t="s">
        <v>161</v>
      </c>
      <c r="BM955" s="233" t="s">
        <v>2280</v>
      </c>
    </row>
    <row r="956" s="11" customFormat="1" ht="22.8" customHeight="1">
      <c r="B956" s="207"/>
      <c r="C956" s="208"/>
      <c r="D956" s="209" t="s">
        <v>73</v>
      </c>
      <c r="E956" s="221" t="s">
        <v>2281</v>
      </c>
      <c r="F956" s="221" t="s">
        <v>2282</v>
      </c>
      <c r="G956" s="208"/>
      <c r="H956" s="208"/>
      <c r="I956" s="211"/>
      <c r="J956" s="222">
        <f>BK956</f>
        <v>0</v>
      </c>
      <c r="K956" s="208"/>
      <c r="L956" s="213"/>
      <c r="M956" s="214"/>
      <c r="N956" s="215"/>
      <c r="O956" s="215"/>
      <c r="P956" s="216">
        <f>P957</f>
        <v>0</v>
      </c>
      <c r="Q956" s="215"/>
      <c r="R956" s="216">
        <f>R957</f>
        <v>0.078</v>
      </c>
      <c r="S956" s="215"/>
      <c r="T956" s="217">
        <f>T957</f>
        <v>0</v>
      </c>
      <c r="AR956" s="218" t="s">
        <v>134</v>
      </c>
      <c r="AT956" s="219" t="s">
        <v>73</v>
      </c>
      <c r="AU956" s="219" t="s">
        <v>8</v>
      </c>
      <c r="AY956" s="218" t="s">
        <v>125</v>
      </c>
      <c r="BK956" s="220">
        <f>BK957</f>
        <v>0</v>
      </c>
    </row>
    <row r="957" s="1" customFormat="1" ht="24" customHeight="1">
      <c r="B957" s="38"/>
      <c r="C957" s="223" t="s">
        <v>2283</v>
      </c>
      <c r="D957" s="223" t="s">
        <v>128</v>
      </c>
      <c r="E957" s="224" t="s">
        <v>2284</v>
      </c>
      <c r="F957" s="225" t="s">
        <v>2285</v>
      </c>
      <c r="G957" s="226" t="s">
        <v>211</v>
      </c>
      <c r="H957" s="227">
        <v>25</v>
      </c>
      <c r="I957" s="228"/>
      <c r="J957" s="227">
        <f>ROUND(I957*H957,0)</f>
        <v>0</v>
      </c>
      <c r="K957" s="225" t="s">
        <v>2286</v>
      </c>
      <c r="L957" s="43"/>
      <c r="M957" s="229" t="s">
        <v>1</v>
      </c>
      <c r="N957" s="230" t="s">
        <v>40</v>
      </c>
      <c r="O957" s="86"/>
      <c r="P957" s="231">
        <f>O957*H957</f>
        <v>0</v>
      </c>
      <c r="Q957" s="231">
        <v>0.0031199999999999999</v>
      </c>
      <c r="R957" s="231">
        <f>Q957*H957</f>
        <v>0.078</v>
      </c>
      <c r="S957" s="231">
        <v>0</v>
      </c>
      <c r="T957" s="232">
        <f>S957*H957</f>
        <v>0</v>
      </c>
      <c r="AR957" s="233" t="s">
        <v>161</v>
      </c>
      <c r="AT957" s="233" t="s">
        <v>128</v>
      </c>
      <c r="AU957" s="233" t="s">
        <v>134</v>
      </c>
      <c r="AY957" s="17" t="s">
        <v>125</v>
      </c>
      <c r="BE957" s="234">
        <f>IF(N957="základní",J957,0)</f>
        <v>0</v>
      </c>
      <c r="BF957" s="234">
        <f>IF(N957="snížená",J957,0)</f>
        <v>0</v>
      </c>
      <c r="BG957" s="234">
        <f>IF(N957="zákl. přenesená",J957,0)</f>
        <v>0</v>
      </c>
      <c r="BH957" s="234">
        <f>IF(N957="sníž. přenesená",J957,0)</f>
        <v>0</v>
      </c>
      <c r="BI957" s="234">
        <f>IF(N957="nulová",J957,0)</f>
        <v>0</v>
      </c>
      <c r="BJ957" s="17" t="s">
        <v>134</v>
      </c>
      <c r="BK957" s="234">
        <f>ROUND(I957*H957,0)</f>
        <v>0</v>
      </c>
      <c r="BL957" s="17" t="s">
        <v>161</v>
      </c>
      <c r="BM957" s="233" t="s">
        <v>2287</v>
      </c>
    </row>
    <row r="958" s="11" customFormat="1" ht="22.8" customHeight="1">
      <c r="B958" s="207"/>
      <c r="C958" s="208"/>
      <c r="D958" s="209" t="s">
        <v>73</v>
      </c>
      <c r="E958" s="221" t="s">
        <v>155</v>
      </c>
      <c r="F958" s="221" t="s">
        <v>156</v>
      </c>
      <c r="G958" s="208"/>
      <c r="H958" s="208"/>
      <c r="I958" s="211"/>
      <c r="J958" s="222">
        <f>BK958</f>
        <v>0</v>
      </c>
      <c r="K958" s="208"/>
      <c r="L958" s="213"/>
      <c r="M958" s="214"/>
      <c r="N958" s="215"/>
      <c r="O958" s="215"/>
      <c r="P958" s="216">
        <f>SUM(P959:P975)</f>
        <v>0</v>
      </c>
      <c r="Q958" s="215"/>
      <c r="R958" s="216">
        <f>SUM(R959:R975)</f>
        <v>6.1322606000000004</v>
      </c>
      <c r="S958" s="215"/>
      <c r="T958" s="217">
        <f>SUM(T959:T975)</f>
        <v>20.276200000000003</v>
      </c>
      <c r="AR958" s="218" t="s">
        <v>134</v>
      </c>
      <c r="AT958" s="219" t="s">
        <v>73</v>
      </c>
      <c r="AU958" s="219" t="s">
        <v>8</v>
      </c>
      <c r="AY958" s="218" t="s">
        <v>125</v>
      </c>
      <c r="BK958" s="220">
        <f>SUM(BK959:BK975)</f>
        <v>0</v>
      </c>
    </row>
    <row r="959" s="1" customFormat="1" ht="24" customHeight="1">
      <c r="B959" s="38"/>
      <c r="C959" s="223" t="s">
        <v>2288</v>
      </c>
      <c r="D959" s="223" t="s">
        <v>128</v>
      </c>
      <c r="E959" s="224" t="s">
        <v>2289</v>
      </c>
      <c r="F959" s="225" t="s">
        <v>2290</v>
      </c>
      <c r="G959" s="226" t="s">
        <v>166</v>
      </c>
      <c r="H959" s="227">
        <v>210.59999999999999</v>
      </c>
      <c r="I959" s="228"/>
      <c r="J959" s="227">
        <f>ROUND(I959*H959,0)</f>
        <v>0</v>
      </c>
      <c r="K959" s="225" t="s">
        <v>132</v>
      </c>
      <c r="L959" s="43"/>
      <c r="M959" s="229" t="s">
        <v>1</v>
      </c>
      <c r="N959" s="230" t="s">
        <v>40</v>
      </c>
      <c r="O959" s="86"/>
      <c r="P959" s="231">
        <f>O959*H959</f>
        <v>0</v>
      </c>
      <c r="Q959" s="231">
        <v>0</v>
      </c>
      <c r="R959" s="231">
        <f>Q959*H959</f>
        <v>0</v>
      </c>
      <c r="S959" s="231">
        <v>0.076999999999999999</v>
      </c>
      <c r="T959" s="232">
        <f>S959*H959</f>
        <v>16.216200000000001</v>
      </c>
      <c r="AR959" s="233" t="s">
        <v>161</v>
      </c>
      <c r="AT959" s="233" t="s">
        <v>128</v>
      </c>
      <c r="AU959" s="233" t="s">
        <v>134</v>
      </c>
      <c r="AY959" s="17" t="s">
        <v>125</v>
      </c>
      <c r="BE959" s="234">
        <f>IF(N959="základní",J959,0)</f>
        <v>0</v>
      </c>
      <c r="BF959" s="234">
        <f>IF(N959="snížená",J959,0)</f>
        <v>0</v>
      </c>
      <c r="BG959" s="234">
        <f>IF(N959="zákl. přenesená",J959,0)</f>
        <v>0</v>
      </c>
      <c r="BH959" s="234">
        <f>IF(N959="sníž. přenesená",J959,0)</f>
        <v>0</v>
      </c>
      <c r="BI959" s="234">
        <f>IF(N959="nulová",J959,0)</f>
        <v>0</v>
      </c>
      <c r="BJ959" s="17" t="s">
        <v>134</v>
      </c>
      <c r="BK959" s="234">
        <f>ROUND(I959*H959,0)</f>
        <v>0</v>
      </c>
      <c r="BL959" s="17" t="s">
        <v>161</v>
      </c>
      <c r="BM959" s="233" t="s">
        <v>2291</v>
      </c>
    </row>
    <row r="960" s="12" customFormat="1">
      <c r="B960" s="235"/>
      <c r="C960" s="236"/>
      <c r="D960" s="237" t="s">
        <v>143</v>
      </c>
      <c r="E960" s="246" t="s">
        <v>1</v>
      </c>
      <c r="F960" s="238" t="s">
        <v>2292</v>
      </c>
      <c r="G960" s="236"/>
      <c r="H960" s="239">
        <v>135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AT960" s="245" t="s">
        <v>143</v>
      </c>
      <c r="AU960" s="245" t="s">
        <v>134</v>
      </c>
      <c r="AV960" s="12" t="s">
        <v>134</v>
      </c>
      <c r="AW960" s="12" t="s">
        <v>31</v>
      </c>
      <c r="AX960" s="12" t="s">
        <v>74</v>
      </c>
      <c r="AY960" s="245" t="s">
        <v>125</v>
      </c>
    </row>
    <row r="961" s="12" customFormat="1">
      <c r="B961" s="235"/>
      <c r="C961" s="236"/>
      <c r="D961" s="237" t="s">
        <v>143</v>
      </c>
      <c r="E961" s="246" t="s">
        <v>1</v>
      </c>
      <c r="F961" s="238" t="s">
        <v>2293</v>
      </c>
      <c r="G961" s="236"/>
      <c r="H961" s="239">
        <v>42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AT961" s="245" t="s">
        <v>143</v>
      </c>
      <c r="AU961" s="245" t="s">
        <v>134</v>
      </c>
      <c r="AV961" s="12" t="s">
        <v>134</v>
      </c>
      <c r="AW961" s="12" t="s">
        <v>31</v>
      </c>
      <c r="AX961" s="12" t="s">
        <v>74</v>
      </c>
      <c r="AY961" s="245" t="s">
        <v>125</v>
      </c>
    </row>
    <row r="962" s="12" customFormat="1">
      <c r="B962" s="235"/>
      <c r="C962" s="236"/>
      <c r="D962" s="237" t="s">
        <v>143</v>
      </c>
      <c r="E962" s="246" t="s">
        <v>1</v>
      </c>
      <c r="F962" s="238" t="s">
        <v>2294</v>
      </c>
      <c r="G962" s="236"/>
      <c r="H962" s="239">
        <v>33.600000000000001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AT962" s="245" t="s">
        <v>143</v>
      </c>
      <c r="AU962" s="245" t="s">
        <v>134</v>
      </c>
      <c r="AV962" s="12" t="s">
        <v>134</v>
      </c>
      <c r="AW962" s="12" t="s">
        <v>31</v>
      </c>
      <c r="AX962" s="12" t="s">
        <v>74</v>
      </c>
      <c r="AY962" s="245" t="s">
        <v>125</v>
      </c>
    </row>
    <row r="963" s="13" customFormat="1">
      <c r="B963" s="261"/>
      <c r="C963" s="262"/>
      <c r="D963" s="237" t="s">
        <v>143</v>
      </c>
      <c r="E963" s="263" t="s">
        <v>1</v>
      </c>
      <c r="F963" s="264" t="s">
        <v>293</v>
      </c>
      <c r="G963" s="262"/>
      <c r="H963" s="265">
        <v>210.59999999999999</v>
      </c>
      <c r="I963" s="266"/>
      <c r="J963" s="262"/>
      <c r="K963" s="262"/>
      <c r="L963" s="267"/>
      <c r="M963" s="268"/>
      <c r="N963" s="269"/>
      <c r="O963" s="269"/>
      <c r="P963" s="269"/>
      <c r="Q963" s="269"/>
      <c r="R963" s="269"/>
      <c r="S963" s="269"/>
      <c r="T963" s="270"/>
      <c r="AT963" s="271" t="s">
        <v>143</v>
      </c>
      <c r="AU963" s="271" t="s">
        <v>134</v>
      </c>
      <c r="AV963" s="13" t="s">
        <v>133</v>
      </c>
      <c r="AW963" s="13" t="s">
        <v>31</v>
      </c>
      <c r="AX963" s="13" t="s">
        <v>8</v>
      </c>
      <c r="AY963" s="271" t="s">
        <v>125</v>
      </c>
    </row>
    <row r="964" s="1" customFormat="1" ht="24" customHeight="1">
      <c r="B964" s="38"/>
      <c r="C964" s="223" t="s">
        <v>2295</v>
      </c>
      <c r="D964" s="223" t="s">
        <v>128</v>
      </c>
      <c r="E964" s="224" t="s">
        <v>2296</v>
      </c>
      <c r="F964" s="225" t="s">
        <v>2297</v>
      </c>
      <c r="G964" s="226" t="s">
        <v>166</v>
      </c>
      <c r="H964" s="227">
        <v>29.02</v>
      </c>
      <c r="I964" s="228"/>
      <c r="J964" s="227">
        <f>ROUND(I964*H964,0)</f>
        <v>0</v>
      </c>
      <c r="K964" s="225" t="s">
        <v>1</v>
      </c>
      <c r="L964" s="43"/>
      <c r="M964" s="229" t="s">
        <v>1</v>
      </c>
      <c r="N964" s="230" t="s">
        <v>40</v>
      </c>
      <c r="O964" s="86"/>
      <c r="P964" s="231">
        <f>O964*H964</f>
        <v>0</v>
      </c>
      <c r="Q964" s="231">
        <v>0.049189999999999998</v>
      </c>
      <c r="R964" s="231">
        <f>Q964*H964</f>
        <v>1.4274937999999999</v>
      </c>
      <c r="S964" s="231">
        <v>0</v>
      </c>
      <c r="T964" s="232">
        <f>S964*H964</f>
        <v>0</v>
      </c>
      <c r="AR964" s="233" t="s">
        <v>161</v>
      </c>
      <c r="AT964" s="233" t="s">
        <v>128</v>
      </c>
      <c r="AU964" s="233" t="s">
        <v>134</v>
      </c>
      <c r="AY964" s="17" t="s">
        <v>125</v>
      </c>
      <c r="BE964" s="234">
        <f>IF(N964="základní",J964,0)</f>
        <v>0</v>
      </c>
      <c r="BF964" s="234">
        <f>IF(N964="snížená",J964,0)</f>
        <v>0</v>
      </c>
      <c r="BG964" s="234">
        <f>IF(N964="zákl. přenesená",J964,0)</f>
        <v>0</v>
      </c>
      <c r="BH964" s="234">
        <f>IF(N964="sníž. přenesená",J964,0)</f>
        <v>0</v>
      </c>
      <c r="BI964" s="234">
        <f>IF(N964="nulová",J964,0)</f>
        <v>0</v>
      </c>
      <c r="BJ964" s="17" t="s">
        <v>134</v>
      </c>
      <c r="BK964" s="234">
        <f>ROUND(I964*H964,0)</f>
        <v>0</v>
      </c>
      <c r="BL964" s="17" t="s">
        <v>161</v>
      </c>
      <c r="BM964" s="233" t="s">
        <v>2298</v>
      </c>
    </row>
    <row r="965" s="12" customFormat="1">
      <c r="B965" s="235"/>
      <c r="C965" s="236"/>
      <c r="D965" s="237" t="s">
        <v>143</v>
      </c>
      <c r="E965" s="246" t="s">
        <v>1</v>
      </c>
      <c r="F965" s="238" t="s">
        <v>829</v>
      </c>
      <c r="G965" s="236"/>
      <c r="H965" s="239">
        <v>14.039999999999999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AT965" s="245" t="s">
        <v>143</v>
      </c>
      <c r="AU965" s="245" t="s">
        <v>134</v>
      </c>
      <c r="AV965" s="12" t="s">
        <v>134</v>
      </c>
      <c r="AW965" s="12" t="s">
        <v>31</v>
      </c>
      <c r="AX965" s="12" t="s">
        <v>74</v>
      </c>
      <c r="AY965" s="245" t="s">
        <v>125</v>
      </c>
    </row>
    <row r="966" s="12" customFormat="1">
      <c r="B966" s="235"/>
      <c r="C966" s="236"/>
      <c r="D966" s="237" t="s">
        <v>143</v>
      </c>
      <c r="E966" s="246" t="s">
        <v>1</v>
      </c>
      <c r="F966" s="238" t="s">
        <v>830</v>
      </c>
      <c r="G966" s="236"/>
      <c r="H966" s="239">
        <v>14.98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AT966" s="245" t="s">
        <v>143</v>
      </c>
      <c r="AU966" s="245" t="s">
        <v>134</v>
      </c>
      <c r="AV966" s="12" t="s">
        <v>134</v>
      </c>
      <c r="AW966" s="12" t="s">
        <v>31</v>
      </c>
      <c r="AX966" s="12" t="s">
        <v>74</v>
      </c>
      <c r="AY966" s="245" t="s">
        <v>125</v>
      </c>
    </row>
    <row r="967" s="13" customFormat="1">
      <c r="B967" s="261"/>
      <c r="C967" s="262"/>
      <c r="D967" s="237" t="s">
        <v>143</v>
      </c>
      <c r="E967" s="263" t="s">
        <v>1</v>
      </c>
      <c r="F967" s="264" t="s">
        <v>293</v>
      </c>
      <c r="G967" s="262"/>
      <c r="H967" s="265">
        <v>29.02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AT967" s="271" t="s">
        <v>143</v>
      </c>
      <c r="AU967" s="271" t="s">
        <v>134</v>
      </c>
      <c r="AV967" s="13" t="s">
        <v>133</v>
      </c>
      <c r="AW967" s="13" t="s">
        <v>31</v>
      </c>
      <c r="AX967" s="13" t="s">
        <v>8</v>
      </c>
      <c r="AY967" s="271" t="s">
        <v>125</v>
      </c>
    </row>
    <row r="968" s="1" customFormat="1" ht="24" customHeight="1">
      <c r="B968" s="38"/>
      <c r="C968" s="223" t="s">
        <v>2299</v>
      </c>
      <c r="D968" s="223" t="s">
        <v>128</v>
      </c>
      <c r="E968" s="224" t="s">
        <v>2300</v>
      </c>
      <c r="F968" s="225" t="s">
        <v>2301</v>
      </c>
      <c r="G968" s="226" t="s">
        <v>166</v>
      </c>
      <c r="H968" s="227">
        <v>240.53</v>
      </c>
      <c r="I968" s="228"/>
      <c r="J968" s="227">
        <f>ROUND(I968*H968,0)</f>
        <v>0</v>
      </c>
      <c r="K968" s="225" t="s">
        <v>1</v>
      </c>
      <c r="L968" s="43"/>
      <c r="M968" s="229" t="s">
        <v>1</v>
      </c>
      <c r="N968" s="230" t="s">
        <v>40</v>
      </c>
      <c r="O968" s="86"/>
      <c r="P968" s="231">
        <f>O968*H968</f>
        <v>0</v>
      </c>
      <c r="Q968" s="231">
        <v>0.019560000000000001</v>
      </c>
      <c r="R968" s="231">
        <f>Q968*H968</f>
        <v>4.7047668000000007</v>
      </c>
      <c r="S968" s="231">
        <v>0</v>
      </c>
      <c r="T968" s="232">
        <f>S968*H968</f>
        <v>0</v>
      </c>
      <c r="AR968" s="233" t="s">
        <v>161</v>
      </c>
      <c r="AT968" s="233" t="s">
        <v>128</v>
      </c>
      <c r="AU968" s="233" t="s">
        <v>134</v>
      </c>
      <c r="AY968" s="17" t="s">
        <v>125</v>
      </c>
      <c r="BE968" s="234">
        <f>IF(N968="základní",J968,0)</f>
        <v>0</v>
      </c>
      <c r="BF968" s="234">
        <f>IF(N968="snížená",J968,0)</f>
        <v>0</v>
      </c>
      <c r="BG968" s="234">
        <f>IF(N968="zákl. přenesená",J968,0)</f>
        <v>0</v>
      </c>
      <c r="BH968" s="234">
        <f>IF(N968="sníž. přenesená",J968,0)</f>
        <v>0</v>
      </c>
      <c r="BI968" s="234">
        <f>IF(N968="nulová",J968,0)</f>
        <v>0</v>
      </c>
      <c r="BJ968" s="17" t="s">
        <v>134</v>
      </c>
      <c r="BK968" s="234">
        <f>ROUND(I968*H968,0)</f>
        <v>0</v>
      </c>
      <c r="BL968" s="17" t="s">
        <v>161</v>
      </c>
      <c r="BM968" s="233" t="s">
        <v>2302</v>
      </c>
    </row>
    <row r="969" s="12" customFormat="1">
      <c r="B969" s="235"/>
      <c r="C969" s="236"/>
      <c r="D969" s="237" t="s">
        <v>143</v>
      </c>
      <c r="E969" s="246" t="s">
        <v>1</v>
      </c>
      <c r="F969" s="238" t="s">
        <v>2303</v>
      </c>
      <c r="G969" s="236"/>
      <c r="H969" s="239">
        <v>133.81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AT969" s="245" t="s">
        <v>143</v>
      </c>
      <c r="AU969" s="245" t="s">
        <v>134</v>
      </c>
      <c r="AV969" s="12" t="s">
        <v>134</v>
      </c>
      <c r="AW969" s="12" t="s">
        <v>31</v>
      </c>
      <c r="AX969" s="12" t="s">
        <v>74</v>
      </c>
      <c r="AY969" s="245" t="s">
        <v>125</v>
      </c>
    </row>
    <row r="970" s="12" customFormat="1">
      <c r="B970" s="235"/>
      <c r="C970" s="236"/>
      <c r="D970" s="237" t="s">
        <v>143</v>
      </c>
      <c r="E970" s="246" t="s">
        <v>1</v>
      </c>
      <c r="F970" s="238" t="s">
        <v>2304</v>
      </c>
      <c r="G970" s="236"/>
      <c r="H970" s="239">
        <v>42.189999999999998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AT970" s="245" t="s">
        <v>143</v>
      </c>
      <c r="AU970" s="245" t="s">
        <v>134</v>
      </c>
      <c r="AV970" s="12" t="s">
        <v>134</v>
      </c>
      <c r="AW970" s="12" t="s">
        <v>31</v>
      </c>
      <c r="AX970" s="12" t="s">
        <v>74</v>
      </c>
      <c r="AY970" s="245" t="s">
        <v>125</v>
      </c>
    </row>
    <row r="971" s="12" customFormat="1">
      <c r="B971" s="235"/>
      <c r="C971" s="236"/>
      <c r="D971" s="237" t="s">
        <v>143</v>
      </c>
      <c r="E971" s="246" t="s">
        <v>1</v>
      </c>
      <c r="F971" s="238" t="s">
        <v>2305</v>
      </c>
      <c r="G971" s="236"/>
      <c r="H971" s="239">
        <v>64.530000000000001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AT971" s="245" t="s">
        <v>143</v>
      </c>
      <c r="AU971" s="245" t="s">
        <v>134</v>
      </c>
      <c r="AV971" s="12" t="s">
        <v>134</v>
      </c>
      <c r="AW971" s="12" t="s">
        <v>31</v>
      </c>
      <c r="AX971" s="12" t="s">
        <v>74</v>
      </c>
      <c r="AY971" s="245" t="s">
        <v>125</v>
      </c>
    </row>
    <row r="972" s="13" customFormat="1">
      <c r="B972" s="261"/>
      <c r="C972" s="262"/>
      <c r="D972" s="237" t="s">
        <v>143</v>
      </c>
      <c r="E972" s="263" t="s">
        <v>1</v>
      </c>
      <c r="F972" s="264" t="s">
        <v>293</v>
      </c>
      <c r="G972" s="262"/>
      <c r="H972" s="265">
        <v>240.53</v>
      </c>
      <c r="I972" s="266"/>
      <c r="J972" s="262"/>
      <c r="K972" s="262"/>
      <c r="L972" s="267"/>
      <c r="M972" s="268"/>
      <c r="N972" s="269"/>
      <c r="O972" s="269"/>
      <c r="P972" s="269"/>
      <c r="Q972" s="269"/>
      <c r="R972" s="269"/>
      <c r="S972" s="269"/>
      <c r="T972" s="270"/>
      <c r="AT972" s="271" t="s">
        <v>143</v>
      </c>
      <c r="AU972" s="271" t="s">
        <v>134</v>
      </c>
      <c r="AV972" s="13" t="s">
        <v>133</v>
      </c>
      <c r="AW972" s="13" t="s">
        <v>31</v>
      </c>
      <c r="AX972" s="13" t="s">
        <v>8</v>
      </c>
      <c r="AY972" s="271" t="s">
        <v>125</v>
      </c>
    </row>
    <row r="973" s="1" customFormat="1" ht="24" customHeight="1">
      <c r="B973" s="38"/>
      <c r="C973" s="223" t="s">
        <v>2306</v>
      </c>
      <c r="D973" s="223" t="s">
        <v>128</v>
      </c>
      <c r="E973" s="224" t="s">
        <v>2307</v>
      </c>
      <c r="F973" s="225" t="s">
        <v>2308</v>
      </c>
      <c r="G973" s="226" t="s">
        <v>166</v>
      </c>
      <c r="H973" s="227">
        <v>101.5</v>
      </c>
      <c r="I973" s="228"/>
      <c r="J973" s="227">
        <f>ROUND(I973*H973,0)</f>
        <v>0</v>
      </c>
      <c r="K973" s="225" t="s">
        <v>132</v>
      </c>
      <c r="L973" s="43"/>
      <c r="M973" s="229" t="s">
        <v>1</v>
      </c>
      <c r="N973" s="230" t="s">
        <v>40</v>
      </c>
      <c r="O973" s="86"/>
      <c r="P973" s="231">
        <f>O973*H973</f>
        <v>0</v>
      </c>
      <c r="Q973" s="231">
        <v>0</v>
      </c>
      <c r="R973" s="231">
        <f>Q973*H973</f>
        <v>0</v>
      </c>
      <c r="S973" s="231">
        <v>0.040000000000000001</v>
      </c>
      <c r="T973" s="232">
        <f>S973*H973</f>
        <v>4.0600000000000005</v>
      </c>
      <c r="AR973" s="233" t="s">
        <v>161</v>
      </c>
      <c r="AT973" s="233" t="s">
        <v>128</v>
      </c>
      <c r="AU973" s="233" t="s">
        <v>134</v>
      </c>
      <c r="AY973" s="17" t="s">
        <v>125</v>
      </c>
      <c r="BE973" s="234">
        <f>IF(N973="základní",J973,0)</f>
        <v>0</v>
      </c>
      <c r="BF973" s="234">
        <f>IF(N973="snížená",J973,0)</f>
        <v>0</v>
      </c>
      <c r="BG973" s="234">
        <f>IF(N973="zákl. přenesená",J973,0)</f>
        <v>0</v>
      </c>
      <c r="BH973" s="234">
        <f>IF(N973="sníž. přenesená",J973,0)</f>
        <v>0</v>
      </c>
      <c r="BI973" s="234">
        <f>IF(N973="nulová",J973,0)</f>
        <v>0</v>
      </c>
      <c r="BJ973" s="17" t="s">
        <v>134</v>
      </c>
      <c r="BK973" s="234">
        <f>ROUND(I973*H973,0)</f>
        <v>0</v>
      </c>
      <c r="BL973" s="17" t="s">
        <v>161</v>
      </c>
      <c r="BM973" s="233" t="s">
        <v>2309</v>
      </c>
    </row>
    <row r="974" s="12" customFormat="1">
      <c r="B974" s="235"/>
      <c r="C974" s="236"/>
      <c r="D974" s="237" t="s">
        <v>143</v>
      </c>
      <c r="E974" s="246" t="s">
        <v>1</v>
      </c>
      <c r="F974" s="238" t="s">
        <v>2310</v>
      </c>
      <c r="G974" s="236"/>
      <c r="H974" s="239">
        <v>101.5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AT974" s="245" t="s">
        <v>143</v>
      </c>
      <c r="AU974" s="245" t="s">
        <v>134</v>
      </c>
      <c r="AV974" s="12" t="s">
        <v>134</v>
      </c>
      <c r="AW974" s="12" t="s">
        <v>31</v>
      </c>
      <c r="AX974" s="12" t="s">
        <v>8</v>
      </c>
      <c r="AY974" s="245" t="s">
        <v>125</v>
      </c>
    </row>
    <row r="975" s="1" customFormat="1" ht="24" customHeight="1">
      <c r="B975" s="38"/>
      <c r="C975" s="223" t="s">
        <v>2311</v>
      </c>
      <c r="D975" s="223" t="s">
        <v>128</v>
      </c>
      <c r="E975" s="224" t="s">
        <v>201</v>
      </c>
      <c r="F975" s="225" t="s">
        <v>202</v>
      </c>
      <c r="G975" s="226" t="s">
        <v>131</v>
      </c>
      <c r="H975" s="227">
        <v>6.1299999999999999</v>
      </c>
      <c r="I975" s="228"/>
      <c r="J975" s="227">
        <f>ROUND(I975*H975,0)</f>
        <v>0</v>
      </c>
      <c r="K975" s="225" t="s">
        <v>132</v>
      </c>
      <c r="L975" s="43"/>
      <c r="M975" s="229" t="s">
        <v>1</v>
      </c>
      <c r="N975" s="230" t="s">
        <v>40</v>
      </c>
      <c r="O975" s="86"/>
      <c r="P975" s="231">
        <f>O975*H975</f>
        <v>0</v>
      </c>
      <c r="Q975" s="231">
        <v>0</v>
      </c>
      <c r="R975" s="231">
        <f>Q975*H975</f>
        <v>0</v>
      </c>
      <c r="S975" s="231">
        <v>0</v>
      </c>
      <c r="T975" s="232">
        <f>S975*H975</f>
        <v>0</v>
      </c>
      <c r="AR975" s="233" t="s">
        <v>161</v>
      </c>
      <c r="AT975" s="233" t="s">
        <v>128</v>
      </c>
      <c r="AU975" s="233" t="s">
        <v>134</v>
      </c>
      <c r="AY975" s="17" t="s">
        <v>125</v>
      </c>
      <c r="BE975" s="234">
        <f>IF(N975="základní",J975,0)</f>
        <v>0</v>
      </c>
      <c r="BF975" s="234">
        <f>IF(N975="snížená",J975,0)</f>
        <v>0</v>
      </c>
      <c r="BG975" s="234">
        <f>IF(N975="zákl. přenesená",J975,0)</f>
        <v>0</v>
      </c>
      <c r="BH975" s="234">
        <f>IF(N975="sníž. přenesená",J975,0)</f>
        <v>0</v>
      </c>
      <c r="BI975" s="234">
        <f>IF(N975="nulová",J975,0)</f>
        <v>0</v>
      </c>
      <c r="BJ975" s="17" t="s">
        <v>134</v>
      </c>
      <c r="BK975" s="234">
        <f>ROUND(I975*H975,0)</f>
        <v>0</v>
      </c>
      <c r="BL975" s="17" t="s">
        <v>161</v>
      </c>
      <c r="BM975" s="233" t="s">
        <v>2312</v>
      </c>
    </row>
    <row r="976" s="11" customFormat="1" ht="22.8" customHeight="1">
      <c r="B976" s="207"/>
      <c r="C976" s="208"/>
      <c r="D976" s="209" t="s">
        <v>73</v>
      </c>
      <c r="E976" s="221" t="s">
        <v>2313</v>
      </c>
      <c r="F976" s="221" t="s">
        <v>2314</v>
      </c>
      <c r="G976" s="208"/>
      <c r="H976" s="208"/>
      <c r="I976" s="211"/>
      <c r="J976" s="222">
        <f>BK976</f>
        <v>0</v>
      </c>
      <c r="K976" s="208"/>
      <c r="L976" s="213"/>
      <c r="M976" s="214"/>
      <c r="N976" s="215"/>
      <c r="O976" s="215"/>
      <c r="P976" s="216">
        <f>SUM(P977:P1056)</f>
        <v>0</v>
      </c>
      <c r="Q976" s="215"/>
      <c r="R976" s="216">
        <f>SUM(R977:R1056)</f>
        <v>20.033994335471</v>
      </c>
      <c r="S976" s="215"/>
      <c r="T976" s="217">
        <f>SUM(T977:T1056)</f>
        <v>2.2108000000000003</v>
      </c>
      <c r="AR976" s="218" t="s">
        <v>134</v>
      </c>
      <c r="AT976" s="219" t="s">
        <v>73</v>
      </c>
      <c r="AU976" s="219" t="s">
        <v>8</v>
      </c>
      <c r="AY976" s="218" t="s">
        <v>125</v>
      </c>
      <c r="BK976" s="220">
        <f>SUM(BK977:BK1056)</f>
        <v>0</v>
      </c>
    </row>
    <row r="977" s="1" customFormat="1" ht="24" customHeight="1">
      <c r="B977" s="38"/>
      <c r="C977" s="223" t="s">
        <v>2315</v>
      </c>
      <c r="D977" s="223" t="s">
        <v>128</v>
      </c>
      <c r="E977" s="224" t="s">
        <v>2316</v>
      </c>
      <c r="F977" s="225" t="s">
        <v>2317</v>
      </c>
      <c r="G977" s="226" t="s">
        <v>166</v>
      </c>
      <c r="H977" s="227">
        <v>128.83000000000001</v>
      </c>
      <c r="I977" s="228"/>
      <c r="J977" s="227">
        <f>ROUND(I977*H977,0)</f>
        <v>0</v>
      </c>
      <c r="K977" s="225" t="s">
        <v>132</v>
      </c>
      <c r="L977" s="43"/>
      <c r="M977" s="229" t="s">
        <v>1</v>
      </c>
      <c r="N977" s="230" t="s">
        <v>40</v>
      </c>
      <c r="O977" s="86"/>
      <c r="P977" s="231">
        <f>O977*H977</f>
        <v>0</v>
      </c>
      <c r="Q977" s="231">
        <v>0.02503</v>
      </c>
      <c r="R977" s="231">
        <f>Q977*H977</f>
        <v>3.2246149000000002</v>
      </c>
      <c r="S977" s="231">
        <v>0</v>
      </c>
      <c r="T977" s="232">
        <f>S977*H977</f>
        <v>0</v>
      </c>
      <c r="AR977" s="233" t="s">
        <v>161</v>
      </c>
      <c r="AT977" s="233" t="s">
        <v>128</v>
      </c>
      <c r="AU977" s="233" t="s">
        <v>134</v>
      </c>
      <c r="AY977" s="17" t="s">
        <v>125</v>
      </c>
      <c r="BE977" s="234">
        <f>IF(N977="základní",J977,0)</f>
        <v>0</v>
      </c>
      <c r="BF977" s="234">
        <f>IF(N977="snížená",J977,0)</f>
        <v>0</v>
      </c>
      <c r="BG977" s="234">
        <f>IF(N977="zákl. přenesená",J977,0)</f>
        <v>0</v>
      </c>
      <c r="BH977" s="234">
        <f>IF(N977="sníž. přenesená",J977,0)</f>
        <v>0</v>
      </c>
      <c r="BI977" s="234">
        <f>IF(N977="nulová",J977,0)</f>
        <v>0</v>
      </c>
      <c r="BJ977" s="17" t="s">
        <v>134</v>
      </c>
      <c r="BK977" s="234">
        <f>ROUND(I977*H977,0)</f>
        <v>0</v>
      </c>
      <c r="BL977" s="17" t="s">
        <v>161</v>
      </c>
      <c r="BM977" s="233" t="s">
        <v>2318</v>
      </c>
    </row>
    <row r="978" s="12" customFormat="1">
      <c r="B978" s="235"/>
      <c r="C978" s="236"/>
      <c r="D978" s="237" t="s">
        <v>143</v>
      </c>
      <c r="E978" s="246" t="s">
        <v>1</v>
      </c>
      <c r="F978" s="238" t="s">
        <v>2319</v>
      </c>
      <c r="G978" s="236"/>
      <c r="H978" s="239">
        <v>52.310000000000002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AT978" s="245" t="s">
        <v>143</v>
      </c>
      <c r="AU978" s="245" t="s">
        <v>134</v>
      </c>
      <c r="AV978" s="12" t="s">
        <v>134</v>
      </c>
      <c r="AW978" s="12" t="s">
        <v>31</v>
      </c>
      <c r="AX978" s="12" t="s">
        <v>74</v>
      </c>
      <c r="AY978" s="245" t="s">
        <v>125</v>
      </c>
    </row>
    <row r="979" s="12" customFormat="1">
      <c r="B979" s="235"/>
      <c r="C979" s="236"/>
      <c r="D979" s="237" t="s">
        <v>143</v>
      </c>
      <c r="E979" s="246" t="s">
        <v>1</v>
      </c>
      <c r="F979" s="238" t="s">
        <v>2320</v>
      </c>
      <c r="G979" s="236"/>
      <c r="H979" s="239">
        <v>47.789999999999999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AT979" s="245" t="s">
        <v>143</v>
      </c>
      <c r="AU979" s="245" t="s">
        <v>134</v>
      </c>
      <c r="AV979" s="12" t="s">
        <v>134</v>
      </c>
      <c r="AW979" s="12" t="s">
        <v>31</v>
      </c>
      <c r="AX979" s="12" t="s">
        <v>74</v>
      </c>
      <c r="AY979" s="245" t="s">
        <v>125</v>
      </c>
    </row>
    <row r="980" s="12" customFormat="1">
      <c r="B980" s="235"/>
      <c r="C980" s="236"/>
      <c r="D980" s="237" t="s">
        <v>143</v>
      </c>
      <c r="E980" s="246" t="s">
        <v>1</v>
      </c>
      <c r="F980" s="238" t="s">
        <v>2321</v>
      </c>
      <c r="G980" s="236"/>
      <c r="H980" s="239">
        <v>28.73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AT980" s="245" t="s">
        <v>143</v>
      </c>
      <c r="AU980" s="245" t="s">
        <v>134</v>
      </c>
      <c r="AV980" s="12" t="s">
        <v>134</v>
      </c>
      <c r="AW980" s="12" t="s">
        <v>31</v>
      </c>
      <c r="AX980" s="12" t="s">
        <v>74</v>
      </c>
      <c r="AY980" s="245" t="s">
        <v>125</v>
      </c>
    </row>
    <row r="981" s="13" customFormat="1">
      <c r="B981" s="261"/>
      <c r="C981" s="262"/>
      <c r="D981" s="237" t="s">
        <v>143</v>
      </c>
      <c r="E981" s="263" t="s">
        <v>1</v>
      </c>
      <c r="F981" s="264" t="s">
        <v>293</v>
      </c>
      <c r="G981" s="262"/>
      <c r="H981" s="265">
        <v>128.82999999999998</v>
      </c>
      <c r="I981" s="266"/>
      <c r="J981" s="262"/>
      <c r="K981" s="262"/>
      <c r="L981" s="267"/>
      <c r="M981" s="268"/>
      <c r="N981" s="269"/>
      <c r="O981" s="269"/>
      <c r="P981" s="269"/>
      <c r="Q981" s="269"/>
      <c r="R981" s="269"/>
      <c r="S981" s="269"/>
      <c r="T981" s="270"/>
      <c r="AT981" s="271" t="s">
        <v>143</v>
      </c>
      <c r="AU981" s="271" t="s">
        <v>134</v>
      </c>
      <c r="AV981" s="13" t="s">
        <v>133</v>
      </c>
      <c r="AW981" s="13" t="s">
        <v>31</v>
      </c>
      <c r="AX981" s="13" t="s">
        <v>8</v>
      </c>
      <c r="AY981" s="271" t="s">
        <v>125</v>
      </c>
    </row>
    <row r="982" s="1" customFormat="1" ht="24" customHeight="1">
      <c r="B982" s="38"/>
      <c r="C982" s="223" t="s">
        <v>2322</v>
      </c>
      <c r="D982" s="223" t="s">
        <v>128</v>
      </c>
      <c r="E982" s="224" t="s">
        <v>2323</v>
      </c>
      <c r="F982" s="225" t="s">
        <v>2324</v>
      </c>
      <c r="G982" s="226" t="s">
        <v>166</v>
      </c>
      <c r="H982" s="227">
        <v>128.56999999999999</v>
      </c>
      <c r="I982" s="228"/>
      <c r="J982" s="227">
        <f>ROUND(I982*H982,0)</f>
        <v>0</v>
      </c>
      <c r="K982" s="225" t="s">
        <v>132</v>
      </c>
      <c r="L982" s="43"/>
      <c r="M982" s="229" t="s">
        <v>1</v>
      </c>
      <c r="N982" s="230" t="s">
        <v>40</v>
      </c>
      <c r="O982" s="86"/>
      <c r="P982" s="231">
        <f>O982*H982</f>
        <v>0</v>
      </c>
      <c r="Q982" s="231">
        <v>0.025659999999999999</v>
      </c>
      <c r="R982" s="231">
        <f>Q982*H982</f>
        <v>3.2991061999999998</v>
      </c>
      <c r="S982" s="231">
        <v>0</v>
      </c>
      <c r="T982" s="232">
        <f>S982*H982</f>
        <v>0</v>
      </c>
      <c r="AR982" s="233" t="s">
        <v>161</v>
      </c>
      <c r="AT982" s="233" t="s">
        <v>128</v>
      </c>
      <c r="AU982" s="233" t="s">
        <v>134</v>
      </c>
      <c r="AY982" s="17" t="s">
        <v>125</v>
      </c>
      <c r="BE982" s="234">
        <f>IF(N982="základní",J982,0)</f>
        <v>0</v>
      </c>
      <c r="BF982" s="234">
        <f>IF(N982="snížená",J982,0)</f>
        <v>0</v>
      </c>
      <c r="BG982" s="234">
        <f>IF(N982="zákl. přenesená",J982,0)</f>
        <v>0</v>
      </c>
      <c r="BH982" s="234">
        <f>IF(N982="sníž. přenesená",J982,0)</f>
        <v>0</v>
      </c>
      <c r="BI982" s="234">
        <f>IF(N982="nulová",J982,0)</f>
        <v>0</v>
      </c>
      <c r="BJ982" s="17" t="s">
        <v>134</v>
      </c>
      <c r="BK982" s="234">
        <f>ROUND(I982*H982,0)</f>
        <v>0</v>
      </c>
      <c r="BL982" s="17" t="s">
        <v>161</v>
      </c>
      <c r="BM982" s="233" t="s">
        <v>2325</v>
      </c>
    </row>
    <row r="983" s="12" customFormat="1">
      <c r="B983" s="235"/>
      <c r="C983" s="236"/>
      <c r="D983" s="237" t="s">
        <v>143</v>
      </c>
      <c r="E983" s="246" t="s">
        <v>1</v>
      </c>
      <c r="F983" s="238" t="s">
        <v>2326</v>
      </c>
      <c r="G983" s="236"/>
      <c r="H983" s="239">
        <v>45.770000000000003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AT983" s="245" t="s">
        <v>143</v>
      </c>
      <c r="AU983" s="245" t="s">
        <v>134</v>
      </c>
      <c r="AV983" s="12" t="s">
        <v>134</v>
      </c>
      <c r="AW983" s="12" t="s">
        <v>31</v>
      </c>
      <c r="AX983" s="12" t="s">
        <v>74</v>
      </c>
      <c r="AY983" s="245" t="s">
        <v>125</v>
      </c>
    </row>
    <row r="984" s="12" customFormat="1">
      <c r="B984" s="235"/>
      <c r="C984" s="236"/>
      <c r="D984" s="237" t="s">
        <v>143</v>
      </c>
      <c r="E984" s="246" t="s">
        <v>1</v>
      </c>
      <c r="F984" s="238" t="s">
        <v>2327</v>
      </c>
      <c r="G984" s="236"/>
      <c r="H984" s="239">
        <v>47.380000000000003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AT984" s="245" t="s">
        <v>143</v>
      </c>
      <c r="AU984" s="245" t="s">
        <v>134</v>
      </c>
      <c r="AV984" s="12" t="s">
        <v>134</v>
      </c>
      <c r="AW984" s="12" t="s">
        <v>31</v>
      </c>
      <c r="AX984" s="12" t="s">
        <v>74</v>
      </c>
      <c r="AY984" s="245" t="s">
        <v>125</v>
      </c>
    </row>
    <row r="985" s="12" customFormat="1">
      <c r="B985" s="235"/>
      <c r="C985" s="236"/>
      <c r="D985" s="237" t="s">
        <v>143</v>
      </c>
      <c r="E985" s="246" t="s">
        <v>1</v>
      </c>
      <c r="F985" s="238" t="s">
        <v>2328</v>
      </c>
      <c r="G985" s="236"/>
      <c r="H985" s="239">
        <v>35.420000000000002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AT985" s="245" t="s">
        <v>143</v>
      </c>
      <c r="AU985" s="245" t="s">
        <v>134</v>
      </c>
      <c r="AV985" s="12" t="s">
        <v>134</v>
      </c>
      <c r="AW985" s="12" t="s">
        <v>31</v>
      </c>
      <c r="AX985" s="12" t="s">
        <v>74</v>
      </c>
      <c r="AY985" s="245" t="s">
        <v>125</v>
      </c>
    </row>
    <row r="986" s="13" customFormat="1">
      <c r="B986" s="261"/>
      <c r="C986" s="262"/>
      <c r="D986" s="237" t="s">
        <v>143</v>
      </c>
      <c r="E986" s="263" t="s">
        <v>1</v>
      </c>
      <c r="F986" s="264" t="s">
        <v>293</v>
      </c>
      <c r="G986" s="262"/>
      <c r="H986" s="265">
        <v>128.56999999999999</v>
      </c>
      <c r="I986" s="266"/>
      <c r="J986" s="262"/>
      <c r="K986" s="262"/>
      <c r="L986" s="267"/>
      <c r="M986" s="268"/>
      <c r="N986" s="269"/>
      <c r="O986" s="269"/>
      <c r="P986" s="269"/>
      <c r="Q986" s="269"/>
      <c r="R986" s="269"/>
      <c r="S986" s="269"/>
      <c r="T986" s="270"/>
      <c r="AT986" s="271" t="s">
        <v>143</v>
      </c>
      <c r="AU986" s="271" t="s">
        <v>134</v>
      </c>
      <c r="AV986" s="13" t="s">
        <v>133</v>
      </c>
      <c r="AW986" s="13" t="s">
        <v>31</v>
      </c>
      <c r="AX986" s="13" t="s">
        <v>8</v>
      </c>
      <c r="AY986" s="271" t="s">
        <v>125</v>
      </c>
    </row>
    <row r="987" s="1" customFormat="1" ht="24" customHeight="1">
      <c r="B987" s="38"/>
      <c r="C987" s="223" t="s">
        <v>2329</v>
      </c>
      <c r="D987" s="223" t="s">
        <v>128</v>
      </c>
      <c r="E987" s="224" t="s">
        <v>2330</v>
      </c>
      <c r="F987" s="225" t="s">
        <v>2331</v>
      </c>
      <c r="G987" s="226" t="s">
        <v>166</v>
      </c>
      <c r="H987" s="227">
        <v>27.02</v>
      </c>
      <c r="I987" s="228"/>
      <c r="J987" s="227">
        <f>ROUND(I987*H987,0)</f>
        <v>0</v>
      </c>
      <c r="K987" s="225" t="s">
        <v>132</v>
      </c>
      <c r="L987" s="43"/>
      <c r="M987" s="229" t="s">
        <v>1</v>
      </c>
      <c r="N987" s="230" t="s">
        <v>40</v>
      </c>
      <c r="O987" s="86"/>
      <c r="P987" s="231">
        <f>O987*H987</f>
        <v>0</v>
      </c>
      <c r="Q987" s="231">
        <v>0.052499999999999998</v>
      </c>
      <c r="R987" s="231">
        <f>Q987*H987</f>
        <v>1.41855</v>
      </c>
      <c r="S987" s="231">
        <v>0</v>
      </c>
      <c r="T987" s="232">
        <f>S987*H987</f>
        <v>0</v>
      </c>
      <c r="AR987" s="233" t="s">
        <v>161</v>
      </c>
      <c r="AT987" s="233" t="s">
        <v>128</v>
      </c>
      <c r="AU987" s="233" t="s">
        <v>134</v>
      </c>
      <c r="AY987" s="17" t="s">
        <v>125</v>
      </c>
      <c r="BE987" s="234">
        <f>IF(N987="základní",J987,0)</f>
        <v>0</v>
      </c>
      <c r="BF987" s="234">
        <f>IF(N987="snížená",J987,0)</f>
        <v>0</v>
      </c>
      <c r="BG987" s="234">
        <f>IF(N987="zákl. přenesená",J987,0)</f>
        <v>0</v>
      </c>
      <c r="BH987" s="234">
        <f>IF(N987="sníž. přenesená",J987,0)</f>
        <v>0</v>
      </c>
      <c r="BI987" s="234">
        <f>IF(N987="nulová",J987,0)</f>
        <v>0</v>
      </c>
      <c r="BJ987" s="17" t="s">
        <v>134</v>
      </c>
      <c r="BK987" s="234">
        <f>ROUND(I987*H987,0)</f>
        <v>0</v>
      </c>
      <c r="BL987" s="17" t="s">
        <v>161</v>
      </c>
      <c r="BM987" s="233" t="s">
        <v>2332</v>
      </c>
    </row>
    <row r="988" s="12" customFormat="1">
      <c r="B988" s="235"/>
      <c r="C988" s="236"/>
      <c r="D988" s="237" t="s">
        <v>143</v>
      </c>
      <c r="E988" s="246" t="s">
        <v>1</v>
      </c>
      <c r="F988" s="238" t="s">
        <v>2333</v>
      </c>
      <c r="G988" s="236"/>
      <c r="H988" s="239">
        <v>27.02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AT988" s="245" t="s">
        <v>143</v>
      </c>
      <c r="AU988" s="245" t="s">
        <v>134</v>
      </c>
      <c r="AV988" s="12" t="s">
        <v>134</v>
      </c>
      <c r="AW988" s="12" t="s">
        <v>31</v>
      </c>
      <c r="AX988" s="12" t="s">
        <v>8</v>
      </c>
      <c r="AY988" s="245" t="s">
        <v>125</v>
      </c>
    </row>
    <row r="989" s="1" customFormat="1" ht="24" customHeight="1">
      <c r="B989" s="38"/>
      <c r="C989" s="223" t="s">
        <v>2334</v>
      </c>
      <c r="D989" s="223" t="s">
        <v>128</v>
      </c>
      <c r="E989" s="224" t="s">
        <v>2335</v>
      </c>
      <c r="F989" s="225" t="s">
        <v>2336</v>
      </c>
      <c r="G989" s="226" t="s">
        <v>166</v>
      </c>
      <c r="H989" s="227">
        <v>4.0300000000000002</v>
      </c>
      <c r="I989" s="228"/>
      <c r="J989" s="227">
        <f>ROUND(I989*H989,0)</f>
        <v>0</v>
      </c>
      <c r="K989" s="225" t="s">
        <v>132</v>
      </c>
      <c r="L989" s="43"/>
      <c r="M989" s="229" t="s">
        <v>1</v>
      </c>
      <c r="N989" s="230" t="s">
        <v>40</v>
      </c>
      <c r="O989" s="86"/>
      <c r="P989" s="231">
        <f>O989*H989</f>
        <v>0</v>
      </c>
      <c r="Q989" s="231">
        <v>0.052499999999999998</v>
      </c>
      <c r="R989" s="231">
        <f>Q989*H989</f>
        <v>0.21157500000000001</v>
      </c>
      <c r="S989" s="231">
        <v>0</v>
      </c>
      <c r="T989" s="232">
        <f>S989*H989</f>
        <v>0</v>
      </c>
      <c r="AR989" s="233" t="s">
        <v>161</v>
      </c>
      <c r="AT989" s="233" t="s">
        <v>128</v>
      </c>
      <c r="AU989" s="233" t="s">
        <v>134</v>
      </c>
      <c r="AY989" s="17" t="s">
        <v>125</v>
      </c>
      <c r="BE989" s="234">
        <f>IF(N989="základní",J989,0)</f>
        <v>0</v>
      </c>
      <c r="BF989" s="234">
        <f>IF(N989="snížená",J989,0)</f>
        <v>0</v>
      </c>
      <c r="BG989" s="234">
        <f>IF(N989="zákl. přenesená",J989,0)</f>
        <v>0</v>
      </c>
      <c r="BH989" s="234">
        <f>IF(N989="sníž. přenesená",J989,0)</f>
        <v>0</v>
      </c>
      <c r="BI989" s="234">
        <f>IF(N989="nulová",J989,0)</f>
        <v>0</v>
      </c>
      <c r="BJ989" s="17" t="s">
        <v>134</v>
      </c>
      <c r="BK989" s="234">
        <f>ROUND(I989*H989,0)</f>
        <v>0</v>
      </c>
      <c r="BL989" s="17" t="s">
        <v>161</v>
      </c>
      <c r="BM989" s="233" t="s">
        <v>2337</v>
      </c>
    </row>
    <row r="990" s="12" customFormat="1">
      <c r="B990" s="235"/>
      <c r="C990" s="236"/>
      <c r="D990" s="237" t="s">
        <v>143</v>
      </c>
      <c r="E990" s="246" t="s">
        <v>1</v>
      </c>
      <c r="F990" s="238" t="s">
        <v>2338</v>
      </c>
      <c r="G990" s="236"/>
      <c r="H990" s="239">
        <v>4.0300000000000002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AT990" s="245" t="s">
        <v>143</v>
      </c>
      <c r="AU990" s="245" t="s">
        <v>134</v>
      </c>
      <c r="AV990" s="12" t="s">
        <v>134</v>
      </c>
      <c r="AW990" s="12" t="s">
        <v>31</v>
      </c>
      <c r="AX990" s="12" t="s">
        <v>8</v>
      </c>
      <c r="AY990" s="245" t="s">
        <v>125</v>
      </c>
    </row>
    <row r="991" s="1" customFormat="1" ht="16.5" customHeight="1">
      <c r="B991" s="38"/>
      <c r="C991" s="223" t="s">
        <v>2339</v>
      </c>
      <c r="D991" s="223" t="s">
        <v>128</v>
      </c>
      <c r="E991" s="224" t="s">
        <v>2340</v>
      </c>
      <c r="F991" s="225" t="s">
        <v>2341</v>
      </c>
      <c r="G991" s="226" t="s">
        <v>166</v>
      </c>
      <c r="H991" s="227">
        <v>662.79999999999995</v>
      </c>
      <c r="I991" s="228"/>
      <c r="J991" s="227">
        <f>ROUND(I991*H991,0)</f>
        <v>0</v>
      </c>
      <c r="K991" s="225" t="s">
        <v>132</v>
      </c>
      <c r="L991" s="43"/>
      <c r="M991" s="229" t="s">
        <v>1</v>
      </c>
      <c r="N991" s="230" t="s">
        <v>40</v>
      </c>
      <c r="O991" s="86"/>
      <c r="P991" s="231">
        <f>O991*H991</f>
        <v>0</v>
      </c>
      <c r="Q991" s="231">
        <v>0.00020000000000000001</v>
      </c>
      <c r="R991" s="231">
        <f>Q991*H991</f>
        <v>0.13255999999999998</v>
      </c>
      <c r="S991" s="231">
        <v>0</v>
      </c>
      <c r="T991" s="232">
        <f>S991*H991</f>
        <v>0</v>
      </c>
      <c r="AR991" s="233" t="s">
        <v>161</v>
      </c>
      <c r="AT991" s="233" t="s">
        <v>128</v>
      </c>
      <c r="AU991" s="233" t="s">
        <v>134</v>
      </c>
      <c r="AY991" s="17" t="s">
        <v>125</v>
      </c>
      <c r="BE991" s="234">
        <f>IF(N991="základní",J991,0)</f>
        <v>0</v>
      </c>
      <c r="BF991" s="234">
        <f>IF(N991="snížená",J991,0)</f>
        <v>0</v>
      </c>
      <c r="BG991" s="234">
        <f>IF(N991="zákl. přenesená",J991,0)</f>
        <v>0</v>
      </c>
      <c r="BH991" s="234">
        <f>IF(N991="sníž. přenesená",J991,0)</f>
        <v>0</v>
      </c>
      <c r="BI991" s="234">
        <f>IF(N991="nulová",J991,0)</f>
        <v>0</v>
      </c>
      <c r="BJ991" s="17" t="s">
        <v>134</v>
      </c>
      <c r="BK991" s="234">
        <f>ROUND(I991*H991,0)</f>
        <v>0</v>
      </c>
      <c r="BL991" s="17" t="s">
        <v>161</v>
      </c>
      <c r="BM991" s="233" t="s">
        <v>2342</v>
      </c>
    </row>
    <row r="992" s="12" customFormat="1">
      <c r="B992" s="235"/>
      <c r="C992" s="236"/>
      <c r="D992" s="237" t="s">
        <v>143</v>
      </c>
      <c r="E992" s="246" t="s">
        <v>1</v>
      </c>
      <c r="F992" s="238" t="s">
        <v>2343</v>
      </c>
      <c r="G992" s="236"/>
      <c r="H992" s="239">
        <v>662.79999999999995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AT992" s="245" t="s">
        <v>143</v>
      </c>
      <c r="AU992" s="245" t="s">
        <v>134</v>
      </c>
      <c r="AV992" s="12" t="s">
        <v>134</v>
      </c>
      <c r="AW992" s="12" t="s">
        <v>31</v>
      </c>
      <c r="AX992" s="12" t="s">
        <v>8</v>
      </c>
      <c r="AY992" s="245" t="s">
        <v>125</v>
      </c>
    </row>
    <row r="993" s="1" customFormat="1" ht="24" customHeight="1">
      <c r="B993" s="38"/>
      <c r="C993" s="223" t="s">
        <v>2344</v>
      </c>
      <c r="D993" s="223" t="s">
        <v>128</v>
      </c>
      <c r="E993" s="224" t="s">
        <v>2345</v>
      </c>
      <c r="F993" s="225" t="s">
        <v>2346</v>
      </c>
      <c r="G993" s="226" t="s">
        <v>238</v>
      </c>
      <c r="H993" s="227">
        <v>33</v>
      </c>
      <c r="I993" s="228"/>
      <c r="J993" s="227">
        <f>ROUND(I993*H993,0)</f>
        <v>0</v>
      </c>
      <c r="K993" s="225" t="s">
        <v>132</v>
      </c>
      <c r="L993" s="43"/>
      <c r="M993" s="229" t="s">
        <v>1</v>
      </c>
      <c r="N993" s="230" t="s">
        <v>40</v>
      </c>
      <c r="O993" s="86"/>
      <c r="P993" s="231">
        <f>O993*H993</f>
        <v>0</v>
      </c>
      <c r="Q993" s="231">
        <v>0.0095099999999999994</v>
      </c>
      <c r="R993" s="231">
        <f>Q993*H993</f>
        <v>0.31383</v>
      </c>
      <c r="S993" s="231">
        <v>0.063600000000000004</v>
      </c>
      <c r="T993" s="232">
        <f>S993*H993</f>
        <v>2.0988000000000002</v>
      </c>
      <c r="AR993" s="233" t="s">
        <v>161</v>
      </c>
      <c r="AT993" s="233" t="s">
        <v>128</v>
      </c>
      <c r="AU993" s="233" t="s">
        <v>134</v>
      </c>
      <c r="AY993" s="17" t="s">
        <v>125</v>
      </c>
      <c r="BE993" s="234">
        <f>IF(N993="základní",J993,0)</f>
        <v>0</v>
      </c>
      <c r="BF993" s="234">
        <f>IF(N993="snížená",J993,0)</f>
        <v>0</v>
      </c>
      <c r="BG993" s="234">
        <f>IF(N993="zákl. přenesená",J993,0)</f>
        <v>0</v>
      </c>
      <c r="BH993" s="234">
        <f>IF(N993="sníž. přenesená",J993,0)</f>
        <v>0</v>
      </c>
      <c r="BI993" s="234">
        <f>IF(N993="nulová",J993,0)</f>
        <v>0</v>
      </c>
      <c r="BJ993" s="17" t="s">
        <v>134</v>
      </c>
      <c r="BK993" s="234">
        <f>ROUND(I993*H993,0)</f>
        <v>0</v>
      </c>
      <c r="BL993" s="17" t="s">
        <v>161</v>
      </c>
      <c r="BM993" s="233" t="s">
        <v>2347</v>
      </c>
    </row>
    <row r="994" s="12" customFormat="1">
      <c r="B994" s="235"/>
      <c r="C994" s="236"/>
      <c r="D994" s="237" t="s">
        <v>143</v>
      </c>
      <c r="E994" s="246" t="s">
        <v>1</v>
      </c>
      <c r="F994" s="238" t="s">
        <v>2348</v>
      </c>
      <c r="G994" s="236"/>
      <c r="H994" s="239">
        <v>11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AT994" s="245" t="s">
        <v>143</v>
      </c>
      <c r="AU994" s="245" t="s">
        <v>134</v>
      </c>
      <c r="AV994" s="12" t="s">
        <v>134</v>
      </c>
      <c r="AW994" s="12" t="s">
        <v>31</v>
      </c>
      <c r="AX994" s="12" t="s">
        <v>74</v>
      </c>
      <c r="AY994" s="245" t="s">
        <v>125</v>
      </c>
    </row>
    <row r="995" s="12" customFormat="1">
      <c r="B995" s="235"/>
      <c r="C995" s="236"/>
      <c r="D995" s="237" t="s">
        <v>143</v>
      </c>
      <c r="E995" s="246" t="s">
        <v>1</v>
      </c>
      <c r="F995" s="238" t="s">
        <v>2349</v>
      </c>
      <c r="G995" s="236"/>
      <c r="H995" s="239">
        <v>11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AT995" s="245" t="s">
        <v>143</v>
      </c>
      <c r="AU995" s="245" t="s">
        <v>134</v>
      </c>
      <c r="AV995" s="12" t="s">
        <v>134</v>
      </c>
      <c r="AW995" s="12" t="s">
        <v>31</v>
      </c>
      <c r="AX995" s="12" t="s">
        <v>74</v>
      </c>
      <c r="AY995" s="245" t="s">
        <v>125</v>
      </c>
    </row>
    <row r="996" s="12" customFormat="1">
      <c r="B996" s="235"/>
      <c r="C996" s="236"/>
      <c r="D996" s="237" t="s">
        <v>143</v>
      </c>
      <c r="E996" s="246" t="s">
        <v>1</v>
      </c>
      <c r="F996" s="238" t="s">
        <v>2350</v>
      </c>
      <c r="G996" s="236"/>
      <c r="H996" s="239">
        <v>11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AT996" s="245" t="s">
        <v>143</v>
      </c>
      <c r="AU996" s="245" t="s">
        <v>134</v>
      </c>
      <c r="AV996" s="12" t="s">
        <v>134</v>
      </c>
      <c r="AW996" s="12" t="s">
        <v>31</v>
      </c>
      <c r="AX996" s="12" t="s">
        <v>74</v>
      </c>
      <c r="AY996" s="245" t="s">
        <v>125</v>
      </c>
    </row>
    <row r="997" s="13" customFormat="1">
      <c r="B997" s="261"/>
      <c r="C997" s="262"/>
      <c r="D997" s="237" t="s">
        <v>143</v>
      </c>
      <c r="E997" s="263" t="s">
        <v>1</v>
      </c>
      <c r="F997" s="264" t="s">
        <v>293</v>
      </c>
      <c r="G997" s="262"/>
      <c r="H997" s="265">
        <v>33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AT997" s="271" t="s">
        <v>143</v>
      </c>
      <c r="AU997" s="271" t="s">
        <v>134</v>
      </c>
      <c r="AV997" s="13" t="s">
        <v>133</v>
      </c>
      <c r="AW997" s="13" t="s">
        <v>31</v>
      </c>
      <c r="AX997" s="13" t="s">
        <v>8</v>
      </c>
      <c r="AY997" s="271" t="s">
        <v>125</v>
      </c>
    </row>
    <row r="998" s="1" customFormat="1" ht="24" customHeight="1">
      <c r="B998" s="38"/>
      <c r="C998" s="223" t="s">
        <v>2351</v>
      </c>
      <c r="D998" s="223" t="s">
        <v>128</v>
      </c>
      <c r="E998" s="224" t="s">
        <v>2352</v>
      </c>
      <c r="F998" s="225" t="s">
        <v>2353</v>
      </c>
      <c r="G998" s="226" t="s">
        <v>238</v>
      </c>
      <c r="H998" s="227">
        <v>1</v>
      </c>
      <c r="I998" s="228"/>
      <c r="J998" s="227">
        <f>ROUND(I998*H998,0)</f>
        <v>0</v>
      </c>
      <c r="K998" s="225" t="s">
        <v>132</v>
      </c>
      <c r="L998" s="43"/>
      <c r="M998" s="229" t="s">
        <v>1</v>
      </c>
      <c r="N998" s="230" t="s">
        <v>40</v>
      </c>
      <c r="O998" s="86"/>
      <c r="P998" s="231">
        <f>O998*H998</f>
        <v>0</v>
      </c>
      <c r="Q998" s="231">
        <v>0.01073</v>
      </c>
      <c r="R998" s="231">
        <f>Q998*H998</f>
        <v>0.01073</v>
      </c>
      <c r="S998" s="231">
        <v>0.112</v>
      </c>
      <c r="T998" s="232">
        <f>S998*H998</f>
        <v>0.112</v>
      </c>
      <c r="AR998" s="233" t="s">
        <v>161</v>
      </c>
      <c r="AT998" s="233" t="s">
        <v>128</v>
      </c>
      <c r="AU998" s="233" t="s">
        <v>134</v>
      </c>
      <c r="AY998" s="17" t="s">
        <v>125</v>
      </c>
      <c r="BE998" s="234">
        <f>IF(N998="základní",J998,0)</f>
        <v>0</v>
      </c>
      <c r="BF998" s="234">
        <f>IF(N998="snížená",J998,0)</f>
        <v>0</v>
      </c>
      <c r="BG998" s="234">
        <f>IF(N998="zákl. přenesená",J998,0)</f>
        <v>0</v>
      </c>
      <c r="BH998" s="234">
        <f>IF(N998="sníž. přenesená",J998,0)</f>
        <v>0</v>
      </c>
      <c r="BI998" s="234">
        <f>IF(N998="nulová",J998,0)</f>
        <v>0</v>
      </c>
      <c r="BJ998" s="17" t="s">
        <v>134</v>
      </c>
      <c r="BK998" s="234">
        <f>ROUND(I998*H998,0)</f>
        <v>0</v>
      </c>
      <c r="BL998" s="17" t="s">
        <v>161</v>
      </c>
      <c r="BM998" s="233" t="s">
        <v>2354</v>
      </c>
    </row>
    <row r="999" s="12" customFormat="1">
      <c r="B999" s="235"/>
      <c r="C999" s="236"/>
      <c r="D999" s="237" t="s">
        <v>143</v>
      </c>
      <c r="E999" s="246" t="s">
        <v>1</v>
      </c>
      <c r="F999" s="238" t="s">
        <v>2355</v>
      </c>
      <c r="G999" s="236"/>
      <c r="H999" s="239">
        <v>1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AT999" s="245" t="s">
        <v>143</v>
      </c>
      <c r="AU999" s="245" t="s">
        <v>134</v>
      </c>
      <c r="AV999" s="12" t="s">
        <v>134</v>
      </c>
      <c r="AW999" s="12" t="s">
        <v>31</v>
      </c>
      <c r="AX999" s="12" t="s">
        <v>8</v>
      </c>
      <c r="AY999" s="245" t="s">
        <v>125</v>
      </c>
    </row>
    <row r="1000" s="1" customFormat="1" ht="36" customHeight="1">
      <c r="B1000" s="38"/>
      <c r="C1000" s="223" t="s">
        <v>2356</v>
      </c>
      <c r="D1000" s="223" t="s">
        <v>128</v>
      </c>
      <c r="E1000" s="224" t="s">
        <v>2357</v>
      </c>
      <c r="F1000" s="225" t="s">
        <v>2358</v>
      </c>
      <c r="G1000" s="226" t="s">
        <v>166</v>
      </c>
      <c r="H1000" s="227">
        <v>15.449999999999999</v>
      </c>
      <c r="I1000" s="228"/>
      <c r="J1000" s="227">
        <f>ROUND(I1000*H1000,0)</f>
        <v>0</v>
      </c>
      <c r="K1000" s="225" t="s">
        <v>1</v>
      </c>
      <c r="L1000" s="43"/>
      <c r="M1000" s="229" t="s">
        <v>1</v>
      </c>
      <c r="N1000" s="230" t="s">
        <v>40</v>
      </c>
      <c r="O1000" s="86"/>
      <c r="P1000" s="231">
        <f>O1000*H1000</f>
        <v>0</v>
      </c>
      <c r="Q1000" s="231">
        <v>0.052363289</v>
      </c>
      <c r="R1000" s="231">
        <f>Q1000*H1000</f>
        <v>0.80901281505</v>
      </c>
      <c r="S1000" s="231">
        <v>0</v>
      </c>
      <c r="T1000" s="232">
        <f>S1000*H1000</f>
        <v>0</v>
      </c>
      <c r="AR1000" s="233" t="s">
        <v>161</v>
      </c>
      <c r="AT1000" s="233" t="s">
        <v>128</v>
      </c>
      <c r="AU1000" s="233" t="s">
        <v>134</v>
      </c>
      <c r="AY1000" s="17" t="s">
        <v>125</v>
      </c>
      <c r="BE1000" s="234">
        <f>IF(N1000="základní",J1000,0)</f>
        <v>0</v>
      </c>
      <c r="BF1000" s="234">
        <f>IF(N1000="snížená",J1000,0)</f>
        <v>0</v>
      </c>
      <c r="BG1000" s="234">
        <f>IF(N1000="zákl. přenesená",J1000,0)</f>
        <v>0</v>
      </c>
      <c r="BH1000" s="234">
        <f>IF(N1000="sníž. přenesená",J1000,0)</f>
        <v>0</v>
      </c>
      <c r="BI1000" s="234">
        <f>IF(N1000="nulová",J1000,0)</f>
        <v>0</v>
      </c>
      <c r="BJ1000" s="17" t="s">
        <v>134</v>
      </c>
      <c r="BK1000" s="234">
        <f>ROUND(I1000*H1000,0)</f>
        <v>0</v>
      </c>
      <c r="BL1000" s="17" t="s">
        <v>161</v>
      </c>
      <c r="BM1000" s="233" t="s">
        <v>2359</v>
      </c>
    </row>
    <row r="1001" s="12" customFormat="1">
      <c r="B1001" s="235"/>
      <c r="C1001" s="236"/>
      <c r="D1001" s="237" t="s">
        <v>143</v>
      </c>
      <c r="E1001" s="246" t="s">
        <v>1</v>
      </c>
      <c r="F1001" s="238" t="s">
        <v>2360</v>
      </c>
      <c r="G1001" s="236"/>
      <c r="H1001" s="239">
        <v>7.9100000000000001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AT1001" s="245" t="s">
        <v>143</v>
      </c>
      <c r="AU1001" s="245" t="s">
        <v>134</v>
      </c>
      <c r="AV1001" s="12" t="s">
        <v>134</v>
      </c>
      <c r="AW1001" s="12" t="s">
        <v>31</v>
      </c>
      <c r="AX1001" s="12" t="s">
        <v>74</v>
      </c>
      <c r="AY1001" s="245" t="s">
        <v>125</v>
      </c>
    </row>
    <row r="1002" s="12" customFormat="1">
      <c r="B1002" s="235"/>
      <c r="C1002" s="236"/>
      <c r="D1002" s="237" t="s">
        <v>143</v>
      </c>
      <c r="E1002" s="246" t="s">
        <v>1</v>
      </c>
      <c r="F1002" s="238" t="s">
        <v>2361</v>
      </c>
      <c r="G1002" s="236"/>
      <c r="H1002" s="239">
        <v>7.54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AT1002" s="245" t="s">
        <v>143</v>
      </c>
      <c r="AU1002" s="245" t="s">
        <v>134</v>
      </c>
      <c r="AV1002" s="12" t="s">
        <v>134</v>
      </c>
      <c r="AW1002" s="12" t="s">
        <v>31</v>
      </c>
      <c r="AX1002" s="12" t="s">
        <v>74</v>
      </c>
      <c r="AY1002" s="245" t="s">
        <v>125</v>
      </c>
    </row>
    <row r="1003" s="13" customFormat="1">
      <c r="B1003" s="261"/>
      <c r="C1003" s="262"/>
      <c r="D1003" s="237" t="s">
        <v>143</v>
      </c>
      <c r="E1003" s="263" t="s">
        <v>1</v>
      </c>
      <c r="F1003" s="264" t="s">
        <v>293</v>
      </c>
      <c r="G1003" s="262"/>
      <c r="H1003" s="265">
        <v>15.449999999999999</v>
      </c>
      <c r="I1003" s="266"/>
      <c r="J1003" s="262"/>
      <c r="K1003" s="262"/>
      <c r="L1003" s="267"/>
      <c r="M1003" s="268"/>
      <c r="N1003" s="269"/>
      <c r="O1003" s="269"/>
      <c r="P1003" s="269"/>
      <c r="Q1003" s="269"/>
      <c r="R1003" s="269"/>
      <c r="S1003" s="269"/>
      <c r="T1003" s="270"/>
      <c r="AT1003" s="271" t="s">
        <v>143</v>
      </c>
      <c r="AU1003" s="271" t="s">
        <v>134</v>
      </c>
      <c r="AV1003" s="13" t="s">
        <v>133</v>
      </c>
      <c r="AW1003" s="13" t="s">
        <v>31</v>
      </c>
      <c r="AX1003" s="13" t="s">
        <v>8</v>
      </c>
      <c r="AY1003" s="271" t="s">
        <v>125</v>
      </c>
    </row>
    <row r="1004" s="1" customFormat="1" ht="24" customHeight="1">
      <c r="B1004" s="38"/>
      <c r="C1004" s="223" t="s">
        <v>2362</v>
      </c>
      <c r="D1004" s="223" t="s">
        <v>128</v>
      </c>
      <c r="E1004" s="224" t="s">
        <v>2363</v>
      </c>
      <c r="F1004" s="225" t="s">
        <v>2364</v>
      </c>
      <c r="G1004" s="226" t="s">
        <v>166</v>
      </c>
      <c r="H1004" s="227">
        <v>27.5</v>
      </c>
      <c r="I1004" s="228"/>
      <c r="J1004" s="227">
        <f>ROUND(I1004*H1004,0)</f>
        <v>0</v>
      </c>
      <c r="K1004" s="225" t="s">
        <v>1</v>
      </c>
      <c r="L1004" s="43"/>
      <c r="M1004" s="229" t="s">
        <v>1</v>
      </c>
      <c r="N1004" s="230" t="s">
        <v>40</v>
      </c>
      <c r="O1004" s="86"/>
      <c r="P1004" s="231">
        <f>O1004*H1004</f>
        <v>0</v>
      </c>
      <c r="Q1004" s="231">
        <v>0.052359999999999997</v>
      </c>
      <c r="R1004" s="231">
        <f>Q1004*H1004</f>
        <v>1.4399</v>
      </c>
      <c r="S1004" s="231">
        <v>0</v>
      </c>
      <c r="T1004" s="232">
        <f>S1004*H1004</f>
        <v>0</v>
      </c>
      <c r="AR1004" s="233" t="s">
        <v>161</v>
      </c>
      <c r="AT1004" s="233" t="s">
        <v>128</v>
      </c>
      <c r="AU1004" s="233" t="s">
        <v>134</v>
      </c>
      <c r="AY1004" s="17" t="s">
        <v>125</v>
      </c>
      <c r="BE1004" s="234">
        <f>IF(N1004="základní",J1004,0)</f>
        <v>0</v>
      </c>
      <c r="BF1004" s="234">
        <f>IF(N1004="snížená",J1004,0)</f>
        <v>0</v>
      </c>
      <c r="BG1004" s="234">
        <f>IF(N1004="zákl. přenesená",J1004,0)</f>
        <v>0</v>
      </c>
      <c r="BH1004" s="234">
        <f>IF(N1004="sníž. přenesená",J1004,0)</f>
        <v>0</v>
      </c>
      <c r="BI1004" s="234">
        <f>IF(N1004="nulová",J1004,0)</f>
        <v>0</v>
      </c>
      <c r="BJ1004" s="17" t="s">
        <v>134</v>
      </c>
      <c r="BK1004" s="234">
        <f>ROUND(I1004*H1004,0)</f>
        <v>0</v>
      </c>
      <c r="BL1004" s="17" t="s">
        <v>161</v>
      </c>
      <c r="BM1004" s="233" t="s">
        <v>2365</v>
      </c>
    </row>
    <row r="1005" s="12" customFormat="1">
      <c r="B1005" s="235"/>
      <c r="C1005" s="236"/>
      <c r="D1005" s="237" t="s">
        <v>143</v>
      </c>
      <c r="E1005" s="246" t="s">
        <v>1</v>
      </c>
      <c r="F1005" s="238" t="s">
        <v>2366</v>
      </c>
      <c r="G1005" s="236"/>
      <c r="H1005" s="239">
        <v>11.18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AT1005" s="245" t="s">
        <v>143</v>
      </c>
      <c r="AU1005" s="245" t="s">
        <v>134</v>
      </c>
      <c r="AV1005" s="12" t="s">
        <v>134</v>
      </c>
      <c r="AW1005" s="12" t="s">
        <v>31</v>
      </c>
      <c r="AX1005" s="12" t="s">
        <v>74</v>
      </c>
      <c r="AY1005" s="245" t="s">
        <v>125</v>
      </c>
    </row>
    <row r="1006" s="12" customFormat="1">
      <c r="B1006" s="235"/>
      <c r="C1006" s="236"/>
      <c r="D1006" s="237" t="s">
        <v>143</v>
      </c>
      <c r="E1006" s="246" t="s">
        <v>1</v>
      </c>
      <c r="F1006" s="238" t="s">
        <v>2367</v>
      </c>
      <c r="G1006" s="236"/>
      <c r="H1006" s="239">
        <v>13.35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AT1006" s="245" t="s">
        <v>143</v>
      </c>
      <c r="AU1006" s="245" t="s">
        <v>134</v>
      </c>
      <c r="AV1006" s="12" t="s">
        <v>134</v>
      </c>
      <c r="AW1006" s="12" t="s">
        <v>31</v>
      </c>
      <c r="AX1006" s="12" t="s">
        <v>74</v>
      </c>
      <c r="AY1006" s="245" t="s">
        <v>125</v>
      </c>
    </row>
    <row r="1007" s="12" customFormat="1">
      <c r="B1007" s="235"/>
      <c r="C1007" s="236"/>
      <c r="D1007" s="237" t="s">
        <v>143</v>
      </c>
      <c r="E1007" s="246" t="s">
        <v>1</v>
      </c>
      <c r="F1007" s="238" t="s">
        <v>2368</v>
      </c>
      <c r="G1007" s="236"/>
      <c r="H1007" s="239">
        <v>2.9700000000000002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AT1007" s="245" t="s">
        <v>143</v>
      </c>
      <c r="AU1007" s="245" t="s">
        <v>134</v>
      </c>
      <c r="AV1007" s="12" t="s">
        <v>134</v>
      </c>
      <c r="AW1007" s="12" t="s">
        <v>31</v>
      </c>
      <c r="AX1007" s="12" t="s">
        <v>74</v>
      </c>
      <c r="AY1007" s="245" t="s">
        <v>125</v>
      </c>
    </row>
    <row r="1008" s="13" customFormat="1">
      <c r="B1008" s="261"/>
      <c r="C1008" s="262"/>
      <c r="D1008" s="237" t="s">
        <v>143</v>
      </c>
      <c r="E1008" s="263" t="s">
        <v>1</v>
      </c>
      <c r="F1008" s="264" t="s">
        <v>293</v>
      </c>
      <c r="G1008" s="262"/>
      <c r="H1008" s="265">
        <v>27.5</v>
      </c>
      <c r="I1008" s="266"/>
      <c r="J1008" s="262"/>
      <c r="K1008" s="262"/>
      <c r="L1008" s="267"/>
      <c r="M1008" s="268"/>
      <c r="N1008" s="269"/>
      <c r="O1008" s="269"/>
      <c r="P1008" s="269"/>
      <c r="Q1008" s="269"/>
      <c r="R1008" s="269"/>
      <c r="S1008" s="269"/>
      <c r="T1008" s="270"/>
      <c r="AT1008" s="271" t="s">
        <v>143</v>
      </c>
      <c r="AU1008" s="271" t="s">
        <v>134</v>
      </c>
      <c r="AV1008" s="13" t="s">
        <v>133</v>
      </c>
      <c r="AW1008" s="13" t="s">
        <v>31</v>
      </c>
      <c r="AX1008" s="13" t="s">
        <v>8</v>
      </c>
      <c r="AY1008" s="271" t="s">
        <v>125</v>
      </c>
    </row>
    <row r="1009" s="1" customFormat="1" ht="24" customHeight="1">
      <c r="B1009" s="38"/>
      <c r="C1009" s="223" t="s">
        <v>2369</v>
      </c>
      <c r="D1009" s="223" t="s">
        <v>128</v>
      </c>
      <c r="E1009" s="224" t="s">
        <v>2370</v>
      </c>
      <c r="F1009" s="225" t="s">
        <v>2371</v>
      </c>
      <c r="G1009" s="226" t="s">
        <v>166</v>
      </c>
      <c r="H1009" s="227">
        <v>35.299999999999997</v>
      </c>
      <c r="I1009" s="228"/>
      <c r="J1009" s="227">
        <f>ROUND(I1009*H1009,0)</f>
        <v>0</v>
      </c>
      <c r="K1009" s="225" t="s">
        <v>1</v>
      </c>
      <c r="L1009" s="43"/>
      <c r="M1009" s="229" t="s">
        <v>1</v>
      </c>
      <c r="N1009" s="230" t="s">
        <v>40</v>
      </c>
      <c r="O1009" s="86"/>
      <c r="P1009" s="231">
        <f>O1009*H1009</f>
        <v>0</v>
      </c>
      <c r="Q1009" s="231">
        <v>0.015740000000000001</v>
      </c>
      <c r="R1009" s="231">
        <f>Q1009*H1009</f>
        <v>0.55562199999999995</v>
      </c>
      <c r="S1009" s="231">
        <v>0</v>
      </c>
      <c r="T1009" s="232">
        <f>S1009*H1009</f>
        <v>0</v>
      </c>
      <c r="AR1009" s="233" t="s">
        <v>161</v>
      </c>
      <c r="AT1009" s="233" t="s">
        <v>128</v>
      </c>
      <c r="AU1009" s="233" t="s">
        <v>134</v>
      </c>
      <c r="AY1009" s="17" t="s">
        <v>125</v>
      </c>
      <c r="BE1009" s="234">
        <f>IF(N1009="základní",J1009,0)</f>
        <v>0</v>
      </c>
      <c r="BF1009" s="234">
        <f>IF(N1009="snížená",J1009,0)</f>
        <v>0</v>
      </c>
      <c r="BG1009" s="234">
        <f>IF(N1009="zákl. přenesená",J1009,0)</f>
        <v>0</v>
      </c>
      <c r="BH1009" s="234">
        <f>IF(N1009="sníž. přenesená",J1009,0)</f>
        <v>0</v>
      </c>
      <c r="BI1009" s="234">
        <f>IF(N1009="nulová",J1009,0)</f>
        <v>0</v>
      </c>
      <c r="BJ1009" s="17" t="s">
        <v>134</v>
      </c>
      <c r="BK1009" s="234">
        <f>ROUND(I1009*H1009,0)</f>
        <v>0</v>
      </c>
      <c r="BL1009" s="17" t="s">
        <v>161</v>
      </c>
      <c r="BM1009" s="233" t="s">
        <v>2372</v>
      </c>
    </row>
    <row r="1010" s="12" customFormat="1">
      <c r="B1010" s="235"/>
      <c r="C1010" s="236"/>
      <c r="D1010" s="237" t="s">
        <v>143</v>
      </c>
      <c r="E1010" s="246" t="s">
        <v>1</v>
      </c>
      <c r="F1010" s="238" t="s">
        <v>2373</v>
      </c>
      <c r="G1010" s="236"/>
      <c r="H1010" s="239">
        <v>13.4</v>
      </c>
      <c r="I1010" s="240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AT1010" s="245" t="s">
        <v>143</v>
      </c>
      <c r="AU1010" s="245" t="s">
        <v>134</v>
      </c>
      <c r="AV1010" s="12" t="s">
        <v>134</v>
      </c>
      <c r="AW1010" s="12" t="s">
        <v>31</v>
      </c>
      <c r="AX1010" s="12" t="s">
        <v>74</v>
      </c>
      <c r="AY1010" s="245" t="s">
        <v>125</v>
      </c>
    </row>
    <row r="1011" s="12" customFormat="1">
      <c r="B1011" s="235"/>
      <c r="C1011" s="236"/>
      <c r="D1011" s="237" t="s">
        <v>143</v>
      </c>
      <c r="E1011" s="246" t="s">
        <v>1</v>
      </c>
      <c r="F1011" s="238" t="s">
        <v>2374</v>
      </c>
      <c r="G1011" s="236"/>
      <c r="H1011" s="239">
        <v>12.76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AT1011" s="245" t="s">
        <v>143</v>
      </c>
      <c r="AU1011" s="245" t="s">
        <v>134</v>
      </c>
      <c r="AV1011" s="12" t="s">
        <v>134</v>
      </c>
      <c r="AW1011" s="12" t="s">
        <v>31</v>
      </c>
      <c r="AX1011" s="12" t="s">
        <v>74</v>
      </c>
      <c r="AY1011" s="245" t="s">
        <v>125</v>
      </c>
    </row>
    <row r="1012" s="12" customFormat="1">
      <c r="B1012" s="235"/>
      <c r="C1012" s="236"/>
      <c r="D1012" s="237" t="s">
        <v>143</v>
      </c>
      <c r="E1012" s="246" t="s">
        <v>1</v>
      </c>
      <c r="F1012" s="238" t="s">
        <v>2375</v>
      </c>
      <c r="G1012" s="236"/>
      <c r="H1012" s="239">
        <v>9.1400000000000006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AT1012" s="245" t="s">
        <v>143</v>
      </c>
      <c r="AU1012" s="245" t="s">
        <v>134</v>
      </c>
      <c r="AV1012" s="12" t="s">
        <v>134</v>
      </c>
      <c r="AW1012" s="12" t="s">
        <v>31</v>
      </c>
      <c r="AX1012" s="12" t="s">
        <v>74</v>
      </c>
      <c r="AY1012" s="245" t="s">
        <v>125</v>
      </c>
    </row>
    <row r="1013" s="13" customFormat="1">
      <c r="B1013" s="261"/>
      <c r="C1013" s="262"/>
      <c r="D1013" s="237" t="s">
        <v>143</v>
      </c>
      <c r="E1013" s="263" t="s">
        <v>1</v>
      </c>
      <c r="F1013" s="264" t="s">
        <v>293</v>
      </c>
      <c r="G1013" s="262"/>
      <c r="H1013" s="265">
        <v>35.299999999999997</v>
      </c>
      <c r="I1013" s="266"/>
      <c r="J1013" s="262"/>
      <c r="K1013" s="262"/>
      <c r="L1013" s="267"/>
      <c r="M1013" s="268"/>
      <c r="N1013" s="269"/>
      <c r="O1013" s="269"/>
      <c r="P1013" s="269"/>
      <c r="Q1013" s="269"/>
      <c r="R1013" s="269"/>
      <c r="S1013" s="269"/>
      <c r="T1013" s="270"/>
      <c r="AT1013" s="271" t="s">
        <v>143</v>
      </c>
      <c r="AU1013" s="271" t="s">
        <v>134</v>
      </c>
      <c r="AV1013" s="13" t="s">
        <v>133</v>
      </c>
      <c r="AW1013" s="13" t="s">
        <v>31</v>
      </c>
      <c r="AX1013" s="13" t="s">
        <v>8</v>
      </c>
      <c r="AY1013" s="271" t="s">
        <v>125</v>
      </c>
    </row>
    <row r="1014" s="1" customFormat="1" ht="24" customHeight="1">
      <c r="B1014" s="38"/>
      <c r="C1014" s="223" t="s">
        <v>2376</v>
      </c>
      <c r="D1014" s="223" t="s">
        <v>128</v>
      </c>
      <c r="E1014" s="224" t="s">
        <v>2377</v>
      </c>
      <c r="F1014" s="225" t="s">
        <v>2378</v>
      </c>
      <c r="G1014" s="226" t="s">
        <v>166</v>
      </c>
      <c r="H1014" s="227">
        <v>5.46</v>
      </c>
      <c r="I1014" s="228"/>
      <c r="J1014" s="227">
        <f>ROUND(I1014*H1014,0)</f>
        <v>0</v>
      </c>
      <c r="K1014" s="225" t="s">
        <v>1</v>
      </c>
      <c r="L1014" s="43"/>
      <c r="M1014" s="229" t="s">
        <v>1</v>
      </c>
      <c r="N1014" s="230" t="s">
        <v>40</v>
      </c>
      <c r="O1014" s="86"/>
      <c r="P1014" s="231">
        <f>O1014*H1014</f>
        <v>0</v>
      </c>
      <c r="Q1014" s="231">
        <v>0.021855378799999998</v>
      </c>
      <c r="R1014" s="231">
        <f>Q1014*H1014</f>
        <v>0.11933036824799999</v>
      </c>
      <c r="S1014" s="231">
        <v>0</v>
      </c>
      <c r="T1014" s="232">
        <f>S1014*H1014</f>
        <v>0</v>
      </c>
      <c r="AR1014" s="233" t="s">
        <v>161</v>
      </c>
      <c r="AT1014" s="233" t="s">
        <v>128</v>
      </c>
      <c r="AU1014" s="233" t="s">
        <v>134</v>
      </c>
      <c r="AY1014" s="17" t="s">
        <v>125</v>
      </c>
      <c r="BE1014" s="234">
        <f>IF(N1014="základní",J1014,0)</f>
        <v>0</v>
      </c>
      <c r="BF1014" s="234">
        <f>IF(N1014="snížená",J1014,0)</f>
        <v>0</v>
      </c>
      <c r="BG1014" s="234">
        <f>IF(N1014="zákl. přenesená",J1014,0)</f>
        <v>0</v>
      </c>
      <c r="BH1014" s="234">
        <f>IF(N1014="sníž. přenesená",J1014,0)</f>
        <v>0</v>
      </c>
      <c r="BI1014" s="234">
        <f>IF(N1014="nulová",J1014,0)</f>
        <v>0</v>
      </c>
      <c r="BJ1014" s="17" t="s">
        <v>134</v>
      </c>
      <c r="BK1014" s="234">
        <f>ROUND(I1014*H1014,0)</f>
        <v>0</v>
      </c>
      <c r="BL1014" s="17" t="s">
        <v>161</v>
      </c>
      <c r="BM1014" s="233" t="s">
        <v>2379</v>
      </c>
    </row>
    <row r="1015" s="12" customFormat="1">
      <c r="B1015" s="235"/>
      <c r="C1015" s="236"/>
      <c r="D1015" s="237" t="s">
        <v>143</v>
      </c>
      <c r="E1015" s="246" t="s">
        <v>1</v>
      </c>
      <c r="F1015" s="238" t="s">
        <v>2380</v>
      </c>
      <c r="G1015" s="236"/>
      <c r="H1015" s="239">
        <v>5.46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AT1015" s="245" t="s">
        <v>143</v>
      </c>
      <c r="AU1015" s="245" t="s">
        <v>134</v>
      </c>
      <c r="AV1015" s="12" t="s">
        <v>134</v>
      </c>
      <c r="AW1015" s="12" t="s">
        <v>31</v>
      </c>
      <c r="AX1015" s="12" t="s">
        <v>8</v>
      </c>
      <c r="AY1015" s="245" t="s">
        <v>125</v>
      </c>
    </row>
    <row r="1016" s="1" customFormat="1" ht="24" customHeight="1">
      <c r="B1016" s="38"/>
      <c r="C1016" s="223" t="s">
        <v>2381</v>
      </c>
      <c r="D1016" s="223" t="s">
        <v>128</v>
      </c>
      <c r="E1016" s="224" t="s">
        <v>2382</v>
      </c>
      <c r="F1016" s="225" t="s">
        <v>2383</v>
      </c>
      <c r="G1016" s="226" t="s">
        <v>166</v>
      </c>
      <c r="H1016" s="227">
        <v>16.82</v>
      </c>
      <c r="I1016" s="228"/>
      <c r="J1016" s="227">
        <f>ROUND(I1016*H1016,0)</f>
        <v>0</v>
      </c>
      <c r="K1016" s="225" t="s">
        <v>1</v>
      </c>
      <c r="L1016" s="43"/>
      <c r="M1016" s="229" t="s">
        <v>1</v>
      </c>
      <c r="N1016" s="230" t="s">
        <v>40</v>
      </c>
      <c r="O1016" s="86"/>
      <c r="P1016" s="231">
        <f>O1016*H1016</f>
        <v>0</v>
      </c>
      <c r="Q1016" s="231">
        <v>0.033790039399999999</v>
      </c>
      <c r="R1016" s="231">
        <f>Q1016*H1016</f>
        <v>0.56834846270799999</v>
      </c>
      <c r="S1016" s="231">
        <v>0</v>
      </c>
      <c r="T1016" s="232">
        <f>S1016*H1016</f>
        <v>0</v>
      </c>
      <c r="AR1016" s="233" t="s">
        <v>161</v>
      </c>
      <c r="AT1016" s="233" t="s">
        <v>128</v>
      </c>
      <c r="AU1016" s="233" t="s">
        <v>134</v>
      </c>
      <c r="AY1016" s="17" t="s">
        <v>125</v>
      </c>
      <c r="BE1016" s="234">
        <f>IF(N1016="základní",J1016,0)</f>
        <v>0</v>
      </c>
      <c r="BF1016" s="234">
        <f>IF(N1016="snížená",J1016,0)</f>
        <v>0</v>
      </c>
      <c r="BG1016" s="234">
        <f>IF(N1016="zákl. přenesená",J1016,0)</f>
        <v>0</v>
      </c>
      <c r="BH1016" s="234">
        <f>IF(N1016="sníž. přenesená",J1016,0)</f>
        <v>0</v>
      </c>
      <c r="BI1016" s="234">
        <f>IF(N1016="nulová",J1016,0)</f>
        <v>0</v>
      </c>
      <c r="BJ1016" s="17" t="s">
        <v>134</v>
      </c>
      <c r="BK1016" s="234">
        <f>ROUND(I1016*H1016,0)</f>
        <v>0</v>
      </c>
      <c r="BL1016" s="17" t="s">
        <v>161</v>
      </c>
      <c r="BM1016" s="233" t="s">
        <v>2384</v>
      </c>
    </row>
    <row r="1017" s="12" customFormat="1">
      <c r="B1017" s="235"/>
      <c r="C1017" s="236"/>
      <c r="D1017" s="237" t="s">
        <v>143</v>
      </c>
      <c r="E1017" s="246" t="s">
        <v>1</v>
      </c>
      <c r="F1017" s="238" t="s">
        <v>2385</v>
      </c>
      <c r="G1017" s="236"/>
      <c r="H1017" s="239">
        <v>16.82</v>
      </c>
      <c r="I1017" s="240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AT1017" s="245" t="s">
        <v>143</v>
      </c>
      <c r="AU1017" s="245" t="s">
        <v>134</v>
      </c>
      <c r="AV1017" s="12" t="s">
        <v>134</v>
      </c>
      <c r="AW1017" s="12" t="s">
        <v>31</v>
      </c>
      <c r="AX1017" s="12" t="s">
        <v>8</v>
      </c>
      <c r="AY1017" s="245" t="s">
        <v>125</v>
      </c>
    </row>
    <row r="1018" s="1" customFormat="1" ht="24" customHeight="1">
      <c r="B1018" s="38"/>
      <c r="C1018" s="223" t="s">
        <v>2386</v>
      </c>
      <c r="D1018" s="223" t="s">
        <v>128</v>
      </c>
      <c r="E1018" s="224" t="s">
        <v>2387</v>
      </c>
      <c r="F1018" s="225" t="s">
        <v>2388</v>
      </c>
      <c r="G1018" s="226" t="s">
        <v>166</v>
      </c>
      <c r="H1018" s="227">
        <v>86.959999999999994</v>
      </c>
      <c r="I1018" s="228"/>
      <c r="J1018" s="227">
        <f>ROUND(I1018*H1018,0)</f>
        <v>0</v>
      </c>
      <c r="K1018" s="225" t="s">
        <v>132</v>
      </c>
      <c r="L1018" s="43"/>
      <c r="M1018" s="229" t="s">
        <v>1</v>
      </c>
      <c r="N1018" s="230" t="s">
        <v>40</v>
      </c>
      <c r="O1018" s="86"/>
      <c r="P1018" s="231">
        <f>O1018*H1018</f>
        <v>0</v>
      </c>
      <c r="Q1018" s="231">
        <v>0.02767</v>
      </c>
      <c r="R1018" s="231">
        <f>Q1018*H1018</f>
        <v>2.4061831999999996</v>
      </c>
      <c r="S1018" s="231">
        <v>0</v>
      </c>
      <c r="T1018" s="232">
        <f>S1018*H1018</f>
        <v>0</v>
      </c>
      <c r="AR1018" s="233" t="s">
        <v>161</v>
      </c>
      <c r="AT1018" s="233" t="s">
        <v>128</v>
      </c>
      <c r="AU1018" s="233" t="s">
        <v>134</v>
      </c>
      <c r="AY1018" s="17" t="s">
        <v>125</v>
      </c>
      <c r="BE1018" s="234">
        <f>IF(N1018="základní",J1018,0)</f>
        <v>0</v>
      </c>
      <c r="BF1018" s="234">
        <f>IF(N1018="snížená",J1018,0)</f>
        <v>0</v>
      </c>
      <c r="BG1018" s="234">
        <f>IF(N1018="zákl. přenesená",J1018,0)</f>
        <v>0</v>
      </c>
      <c r="BH1018" s="234">
        <f>IF(N1018="sníž. přenesená",J1018,0)</f>
        <v>0</v>
      </c>
      <c r="BI1018" s="234">
        <f>IF(N1018="nulová",J1018,0)</f>
        <v>0</v>
      </c>
      <c r="BJ1018" s="17" t="s">
        <v>134</v>
      </c>
      <c r="BK1018" s="234">
        <f>ROUND(I1018*H1018,0)</f>
        <v>0</v>
      </c>
      <c r="BL1018" s="17" t="s">
        <v>161</v>
      </c>
      <c r="BM1018" s="233" t="s">
        <v>2389</v>
      </c>
    </row>
    <row r="1019" s="12" customFormat="1">
      <c r="B1019" s="235"/>
      <c r="C1019" s="236"/>
      <c r="D1019" s="237" t="s">
        <v>143</v>
      </c>
      <c r="E1019" s="246" t="s">
        <v>1</v>
      </c>
      <c r="F1019" s="238" t="s">
        <v>2390</v>
      </c>
      <c r="G1019" s="236"/>
      <c r="H1019" s="239">
        <v>32.299999999999997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AT1019" s="245" t="s">
        <v>143</v>
      </c>
      <c r="AU1019" s="245" t="s">
        <v>134</v>
      </c>
      <c r="AV1019" s="12" t="s">
        <v>134</v>
      </c>
      <c r="AW1019" s="12" t="s">
        <v>31</v>
      </c>
      <c r="AX1019" s="12" t="s">
        <v>74</v>
      </c>
      <c r="AY1019" s="245" t="s">
        <v>125</v>
      </c>
    </row>
    <row r="1020" s="12" customFormat="1">
      <c r="B1020" s="235"/>
      <c r="C1020" s="236"/>
      <c r="D1020" s="237" t="s">
        <v>143</v>
      </c>
      <c r="E1020" s="246" t="s">
        <v>1</v>
      </c>
      <c r="F1020" s="238" t="s">
        <v>2391</v>
      </c>
      <c r="G1020" s="236"/>
      <c r="H1020" s="239">
        <v>32.299999999999997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AT1020" s="245" t="s">
        <v>143</v>
      </c>
      <c r="AU1020" s="245" t="s">
        <v>134</v>
      </c>
      <c r="AV1020" s="12" t="s">
        <v>134</v>
      </c>
      <c r="AW1020" s="12" t="s">
        <v>31</v>
      </c>
      <c r="AX1020" s="12" t="s">
        <v>74</v>
      </c>
      <c r="AY1020" s="245" t="s">
        <v>125</v>
      </c>
    </row>
    <row r="1021" s="12" customFormat="1">
      <c r="B1021" s="235"/>
      <c r="C1021" s="236"/>
      <c r="D1021" s="237" t="s">
        <v>143</v>
      </c>
      <c r="E1021" s="246" t="s">
        <v>1</v>
      </c>
      <c r="F1021" s="238" t="s">
        <v>2392</v>
      </c>
      <c r="G1021" s="236"/>
      <c r="H1021" s="239">
        <v>22.359999999999999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AT1021" s="245" t="s">
        <v>143</v>
      </c>
      <c r="AU1021" s="245" t="s">
        <v>134</v>
      </c>
      <c r="AV1021" s="12" t="s">
        <v>134</v>
      </c>
      <c r="AW1021" s="12" t="s">
        <v>31</v>
      </c>
      <c r="AX1021" s="12" t="s">
        <v>74</v>
      </c>
      <c r="AY1021" s="245" t="s">
        <v>125</v>
      </c>
    </row>
    <row r="1022" s="13" customFormat="1">
      <c r="B1022" s="261"/>
      <c r="C1022" s="262"/>
      <c r="D1022" s="237" t="s">
        <v>143</v>
      </c>
      <c r="E1022" s="263" t="s">
        <v>1</v>
      </c>
      <c r="F1022" s="264" t="s">
        <v>293</v>
      </c>
      <c r="G1022" s="262"/>
      <c r="H1022" s="265">
        <v>86.959999999999994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AT1022" s="271" t="s">
        <v>143</v>
      </c>
      <c r="AU1022" s="271" t="s">
        <v>134</v>
      </c>
      <c r="AV1022" s="13" t="s">
        <v>133</v>
      </c>
      <c r="AW1022" s="13" t="s">
        <v>31</v>
      </c>
      <c r="AX1022" s="13" t="s">
        <v>8</v>
      </c>
      <c r="AY1022" s="271" t="s">
        <v>125</v>
      </c>
    </row>
    <row r="1023" s="1" customFormat="1" ht="16.5" customHeight="1">
      <c r="B1023" s="38"/>
      <c r="C1023" s="223" t="s">
        <v>2393</v>
      </c>
      <c r="D1023" s="223" t="s">
        <v>128</v>
      </c>
      <c r="E1023" s="224" t="s">
        <v>2394</v>
      </c>
      <c r="F1023" s="225" t="s">
        <v>2395</v>
      </c>
      <c r="G1023" s="226" t="s">
        <v>166</v>
      </c>
      <c r="H1023" s="227">
        <v>144.53999999999999</v>
      </c>
      <c r="I1023" s="228"/>
      <c r="J1023" s="227">
        <f>ROUND(I1023*H1023,0)</f>
        <v>0</v>
      </c>
      <c r="K1023" s="225" t="s">
        <v>132</v>
      </c>
      <c r="L1023" s="43"/>
      <c r="M1023" s="229" t="s">
        <v>1</v>
      </c>
      <c r="N1023" s="230" t="s">
        <v>40</v>
      </c>
      <c r="O1023" s="86"/>
      <c r="P1023" s="231">
        <f>O1023*H1023</f>
        <v>0</v>
      </c>
      <c r="Q1023" s="231">
        <v>0.00010000000000000001</v>
      </c>
      <c r="R1023" s="231">
        <f>Q1023*H1023</f>
        <v>0.014454</v>
      </c>
      <c r="S1023" s="231">
        <v>0</v>
      </c>
      <c r="T1023" s="232">
        <f>S1023*H1023</f>
        <v>0</v>
      </c>
      <c r="AR1023" s="233" t="s">
        <v>161</v>
      </c>
      <c r="AT1023" s="233" t="s">
        <v>128</v>
      </c>
      <c r="AU1023" s="233" t="s">
        <v>134</v>
      </c>
      <c r="AY1023" s="17" t="s">
        <v>125</v>
      </c>
      <c r="BE1023" s="234">
        <f>IF(N1023="základní",J1023,0)</f>
        <v>0</v>
      </c>
      <c r="BF1023" s="234">
        <f>IF(N1023="snížená",J1023,0)</f>
        <v>0</v>
      </c>
      <c r="BG1023" s="234">
        <f>IF(N1023="zákl. přenesená",J1023,0)</f>
        <v>0</v>
      </c>
      <c r="BH1023" s="234">
        <f>IF(N1023="sníž. přenesená",J1023,0)</f>
        <v>0</v>
      </c>
      <c r="BI1023" s="234">
        <f>IF(N1023="nulová",J1023,0)</f>
        <v>0</v>
      </c>
      <c r="BJ1023" s="17" t="s">
        <v>134</v>
      </c>
      <c r="BK1023" s="234">
        <f>ROUND(I1023*H1023,0)</f>
        <v>0</v>
      </c>
      <c r="BL1023" s="17" t="s">
        <v>161</v>
      </c>
      <c r="BM1023" s="233" t="s">
        <v>2396</v>
      </c>
    </row>
    <row r="1024" s="12" customFormat="1">
      <c r="B1024" s="235"/>
      <c r="C1024" s="236"/>
      <c r="D1024" s="237" t="s">
        <v>143</v>
      </c>
      <c r="E1024" s="246" t="s">
        <v>1</v>
      </c>
      <c r="F1024" s="238" t="s">
        <v>2397</v>
      </c>
      <c r="G1024" s="236"/>
      <c r="H1024" s="239">
        <v>144.53999999999999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AT1024" s="245" t="s">
        <v>143</v>
      </c>
      <c r="AU1024" s="245" t="s">
        <v>134</v>
      </c>
      <c r="AV1024" s="12" t="s">
        <v>134</v>
      </c>
      <c r="AW1024" s="12" t="s">
        <v>31</v>
      </c>
      <c r="AX1024" s="12" t="s">
        <v>8</v>
      </c>
      <c r="AY1024" s="245" t="s">
        <v>125</v>
      </c>
    </row>
    <row r="1025" s="1" customFormat="1" ht="24" customHeight="1">
      <c r="B1025" s="38"/>
      <c r="C1025" s="223" t="s">
        <v>2398</v>
      </c>
      <c r="D1025" s="223" t="s">
        <v>128</v>
      </c>
      <c r="E1025" s="224" t="s">
        <v>2399</v>
      </c>
      <c r="F1025" s="225" t="s">
        <v>2400</v>
      </c>
      <c r="G1025" s="226" t="s">
        <v>166</v>
      </c>
      <c r="H1025" s="227">
        <v>46.350000000000001</v>
      </c>
      <c r="I1025" s="228"/>
      <c r="J1025" s="227">
        <f>ROUND(I1025*H1025,0)</f>
        <v>0</v>
      </c>
      <c r="K1025" s="225" t="s">
        <v>132</v>
      </c>
      <c r="L1025" s="43"/>
      <c r="M1025" s="229" t="s">
        <v>1</v>
      </c>
      <c r="N1025" s="230" t="s">
        <v>40</v>
      </c>
      <c r="O1025" s="86"/>
      <c r="P1025" s="231">
        <f>O1025*H1025</f>
        <v>0</v>
      </c>
      <c r="Q1025" s="231">
        <v>0.015800000000000002</v>
      </c>
      <c r="R1025" s="231">
        <f>Q1025*H1025</f>
        <v>0.73233000000000015</v>
      </c>
      <c r="S1025" s="231">
        <v>0</v>
      </c>
      <c r="T1025" s="232">
        <f>S1025*H1025</f>
        <v>0</v>
      </c>
      <c r="AR1025" s="233" t="s">
        <v>161</v>
      </c>
      <c r="AT1025" s="233" t="s">
        <v>128</v>
      </c>
      <c r="AU1025" s="233" t="s">
        <v>134</v>
      </c>
      <c r="AY1025" s="17" t="s">
        <v>125</v>
      </c>
      <c r="BE1025" s="234">
        <f>IF(N1025="základní",J1025,0)</f>
        <v>0</v>
      </c>
      <c r="BF1025" s="234">
        <f>IF(N1025="snížená",J1025,0)</f>
        <v>0</v>
      </c>
      <c r="BG1025" s="234">
        <f>IF(N1025="zákl. přenesená",J1025,0)</f>
        <v>0</v>
      </c>
      <c r="BH1025" s="234">
        <f>IF(N1025="sníž. přenesená",J1025,0)</f>
        <v>0</v>
      </c>
      <c r="BI1025" s="234">
        <f>IF(N1025="nulová",J1025,0)</f>
        <v>0</v>
      </c>
      <c r="BJ1025" s="17" t="s">
        <v>134</v>
      </c>
      <c r="BK1025" s="234">
        <f>ROUND(I1025*H1025,0)</f>
        <v>0</v>
      </c>
      <c r="BL1025" s="17" t="s">
        <v>161</v>
      </c>
      <c r="BM1025" s="233" t="s">
        <v>2401</v>
      </c>
    </row>
    <row r="1026" s="12" customFormat="1">
      <c r="B1026" s="235"/>
      <c r="C1026" s="236"/>
      <c r="D1026" s="237" t="s">
        <v>143</v>
      </c>
      <c r="E1026" s="246" t="s">
        <v>1</v>
      </c>
      <c r="F1026" s="238" t="s">
        <v>2402</v>
      </c>
      <c r="G1026" s="236"/>
      <c r="H1026" s="239">
        <v>24.68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AT1026" s="245" t="s">
        <v>143</v>
      </c>
      <c r="AU1026" s="245" t="s">
        <v>134</v>
      </c>
      <c r="AV1026" s="12" t="s">
        <v>134</v>
      </c>
      <c r="AW1026" s="12" t="s">
        <v>31</v>
      </c>
      <c r="AX1026" s="12" t="s">
        <v>74</v>
      </c>
      <c r="AY1026" s="245" t="s">
        <v>125</v>
      </c>
    </row>
    <row r="1027" s="12" customFormat="1">
      <c r="B1027" s="235"/>
      <c r="C1027" s="236"/>
      <c r="D1027" s="237" t="s">
        <v>143</v>
      </c>
      <c r="E1027" s="246" t="s">
        <v>1</v>
      </c>
      <c r="F1027" s="238" t="s">
        <v>2403</v>
      </c>
      <c r="G1027" s="236"/>
      <c r="H1027" s="239">
        <v>21.670000000000002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AT1027" s="245" t="s">
        <v>143</v>
      </c>
      <c r="AU1027" s="245" t="s">
        <v>134</v>
      </c>
      <c r="AV1027" s="12" t="s">
        <v>134</v>
      </c>
      <c r="AW1027" s="12" t="s">
        <v>31</v>
      </c>
      <c r="AX1027" s="12" t="s">
        <v>74</v>
      </c>
      <c r="AY1027" s="245" t="s">
        <v>125</v>
      </c>
    </row>
    <row r="1028" s="13" customFormat="1">
      <c r="B1028" s="261"/>
      <c r="C1028" s="262"/>
      <c r="D1028" s="237" t="s">
        <v>143</v>
      </c>
      <c r="E1028" s="263" t="s">
        <v>1</v>
      </c>
      <c r="F1028" s="264" t="s">
        <v>293</v>
      </c>
      <c r="G1028" s="262"/>
      <c r="H1028" s="265">
        <v>46.350000000000001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AT1028" s="271" t="s">
        <v>143</v>
      </c>
      <c r="AU1028" s="271" t="s">
        <v>134</v>
      </c>
      <c r="AV1028" s="13" t="s">
        <v>133</v>
      </c>
      <c r="AW1028" s="13" t="s">
        <v>31</v>
      </c>
      <c r="AX1028" s="13" t="s">
        <v>8</v>
      </c>
      <c r="AY1028" s="271" t="s">
        <v>125</v>
      </c>
    </row>
    <row r="1029" s="1" customFormat="1" ht="24" customHeight="1">
      <c r="B1029" s="38"/>
      <c r="C1029" s="223" t="s">
        <v>2404</v>
      </c>
      <c r="D1029" s="223" t="s">
        <v>128</v>
      </c>
      <c r="E1029" s="224" t="s">
        <v>2405</v>
      </c>
      <c r="F1029" s="225" t="s">
        <v>2406</v>
      </c>
      <c r="G1029" s="226" t="s">
        <v>166</v>
      </c>
      <c r="H1029" s="227">
        <v>28.120000000000001</v>
      </c>
      <c r="I1029" s="228"/>
      <c r="J1029" s="227">
        <f>ROUND(I1029*H1029,0)</f>
        <v>0</v>
      </c>
      <c r="K1029" s="225" t="s">
        <v>132</v>
      </c>
      <c r="L1029" s="43"/>
      <c r="M1029" s="229" t="s">
        <v>1</v>
      </c>
      <c r="N1029" s="230" t="s">
        <v>40</v>
      </c>
      <c r="O1029" s="86"/>
      <c r="P1029" s="231">
        <f>O1029*H1029</f>
        <v>0</v>
      </c>
      <c r="Q1029" s="231">
        <v>0.016109999999999999</v>
      </c>
      <c r="R1029" s="231">
        <f>Q1029*H1029</f>
        <v>0.4530132</v>
      </c>
      <c r="S1029" s="231">
        <v>0</v>
      </c>
      <c r="T1029" s="232">
        <f>S1029*H1029</f>
        <v>0</v>
      </c>
      <c r="AR1029" s="233" t="s">
        <v>161</v>
      </c>
      <c r="AT1029" s="233" t="s">
        <v>128</v>
      </c>
      <c r="AU1029" s="233" t="s">
        <v>134</v>
      </c>
      <c r="AY1029" s="17" t="s">
        <v>125</v>
      </c>
      <c r="BE1029" s="234">
        <f>IF(N1029="základní",J1029,0)</f>
        <v>0</v>
      </c>
      <c r="BF1029" s="234">
        <f>IF(N1029="snížená",J1029,0)</f>
        <v>0</v>
      </c>
      <c r="BG1029" s="234">
        <f>IF(N1029="zákl. přenesená",J1029,0)</f>
        <v>0</v>
      </c>
      <c r="BH1029" s="234">
        <f>IF(N1029="sníž. přenesená",J1029,0)</f>
        <v>0</v>
      </c>
      <c r="BI1029" s="234">
        <f>IF(N1029="nulová",J1029,0)</f>
        <v>0</v>
      </c>
      <c r="BJ1029" s="17" t="s">
        <v>134</v>
      </c>
      <c r="BK1029" s="234">
        <f>ROUND(I1029*H1029,0)</f>
        <v>0</v>
      </c>
      <c r="BL1029" s="17" t="s">
        <v>161</v>
      </c>
      <c r="BM1029" s="233" t="s">
        <v>2407</v>
      </c>
    </row>
    <row r="1030" s="12" customFormat="1">
      <c r="B1030" s="235"/>
      <c r="C1030" s="236"/>
      <c r="D1030" s="237" t="s">
        <v>143</v>
      </c>
      <c r="E1030" s="246" t="s">
        <v>1</v>
      </c>
      <c r="F1030" s="238" t="s">
        <v>828</v>
      </c>
      <c r="G1030" s="236"/>
      <c r="H1030" s="239">
        <v>14.08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AT1030" s="245" t="s">
        <v>143</v>
      </c>
      <c r="AU1030" s="245" t="s">
        <v>134</v>
      </c>
      <c r="AV1030" s="12" t="s">
        <v>134</v>
      </c>
      <c r="AW1030" s="12" t="s">
        <v>31</v>
      </c>
      <c r="AX1030" s="12" t="s">
        <v>74</v>
      </c>
      <c r="AY1030" s="245" t="s">
        <v>125</v>
      </c>
    </row>
    <row r="1031" s="12" customFormat="1">
      <c r="B1031" s="235"/>
      <c r="C1031" s="236"/>
      <c r="D1031" s="237" t="s">
        <v>143</v>
      </c>
      <c r="E1031" s="246" t="s">
        <v>1</v>
      </c>
      <c r="F1031" s="238" t="s">
        <v>829</v>
      </c>
      <c r="G1031" s="236"/>
      <c r="H1031" s="239">
        <v>14.039999999999999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AT1031" s="245" t="s">
        <v>143</v>
      </c>
      <c r="AU1031" s="245" t="s">
        <v>134</v>
      </c>
      <c r="AV1031" s="12" t="s">
        <v>134</v>
      </c>
      <c r="AW1031" s="12" t="s">
        <v>31</v>
      </c>
      <c r="AX1031" s="12" t="s">
        <v>74</v>
      </c>
      <c r="AY1031" s="245" t="s">
        <v>125</v>
      </c>
    </row>
    <row r="1032" s="13" customFormat="1">
      <c r="B1032" s="261"/>
      <c r="C1032" s="262"/>
      <c r="D1032" s="237" t="s">
        <v>143</v>
      </c>
      <c r="E1032" s="263" t="s">
        <v>1</v>
      </c>
      <c r="F1032" s="264" t="s">
        <v>293</v>
      </c>
      <c r="G1032" s="262"/>
      <c r="H1032" s="265">
        <v>28.119999999999997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AT1032" s="271" t="s">
        <v>143</v>
      </c>
      <c r="AU1032" s="271" t="s">
        <v>134</v>
      </c>
      <c r="AV1032" s="13" t="s">
        <v>133</v>
      </c>
      <c r="AW1032" s="13" t="s">
        <v>31</v>
      </c>
      <c r="AX1032" s="13" t="s">
        <v>8</v>
      </c>
      <c r="AY1032" s="271" t="s">
        <v>125</v>
      </c>
    </row>
    <row r="1033" s="1" customFormat="1" ht="16.5" customHeight="1">
      <c r="B1033" s="38"/>
      <c r="C1033" s="223" t="s">
        <v>2408</v>
      </c>
      <c r="D1033" s="223" t="s">
        <v>128</v>
      </c>
      <c r="E1033" s="224" t="s">
        <v>2409</v>
      </c>
      <c r="F1033" s="225" t="s">
        <v>2410</v>
      </c>
      <c r="G1033" s="226" t="s">
        <v>166</v>
      </c>
      <c r="H1033" s="227">
        <v>231.78</v>
      </c>
      <c r="I1033" s="228"/>
      <c r="J1033" s="227">
        <f>ROUND(I1033*H1033,0)</f>
        <v>0</v>
      </c>
      <c r="K1033" s="225" t="s">
        <v>132</v>
      </c>
      <c r="L1033" s="43"/>
      <c r="M1033" s="229" t="s">
        <v>1</v>
      </c>
      <c r="N1033" s="230" t="s">
        <v>40</v>
      </c>
      <c r="O1033" s="86"/>
      <c r="P1033" s="231">
        <f>O1033*H1033</f>
        <v>0</v>
      </c>
      <c r="Q1033" s="231">
        <v>0.00010000000000000001</v>
      </c>
      <c r="R1033" s="231">
        <f>Q1033*H1033</f>
        <v>0.023178000000000001</v>
      </c>
      <c r="S1033" s="231">
        <v>0</v>
      </c>
      <c r="T1033" s="232">
        <f>S1033*H1033</f>
        <v>0</v>
      </c>
      <c r="AR1033" s="233" t="s">
        <v>161</v>
      </c>
      <c r="AT1033" s="233" t="s">
        <v>128</v>
      </c>
      <c r="AU1033" s="233" t="s">
        <v>134</v>
      </c>
      <c r="AY1033" s="17" t="s">
        <v>125</v>
      </c>
      <c r="BE1033" s="234">
        <f>IF(N1033="základní",J1033,0)</f>
        <v>0</v>
      </c>
      <c r="BF1033" s="234">
        <f>IF(N1033="snížená",J1033,0)</f>
        <v>0</v>
      </c>
      <c r="BG1033" s="234">
        <f>IF(N1033="zákl. přenesená",J1033,0)</f>
        <v>0</v>
      </c>
      <c r="BH1033" s="234">
        <f>IF(N1033="sníž. přenesená",J1033,0)</f>
        <v>0</v>
      </c>
      <c r="BI1033" s="234">
        <f>IF(N1033="nulová",J1033,0)</f>
        <v>0</v>
      </c>
      <c r="BJ1033" s="17" t="s">
        <v>134</v>
      </c>
      <c r="BK1033" s="234">
        <f>ROUND(I1033*H1033,0)</f>
        <v>0</v>
      </c>
      <c r="BL1033" s="17" t="s">
        <v>161</v>
      </c>
      <c r="BM1033" s="233" t="s">
        <v>2411</v>
      </c>
    </row>
    <row r="1034" s="12" customFormat="1">
      <c r="B1034" s="235"/>
      <c r="C1034" s="236"/>
      <c r="D1034" s="237" t="s">
        <v>143</v>
      </c>
      <c r="E1034" s="246" t="s">
        <v>1</v>
      </c>
      <c r="F1034" s="238" t="s">
        <v>2412</v>
      </c>
      <c r="G1034" s="236"/>
      <c r="H1034" s="239">
        <v>231.78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AT1034" s="245" t="s">
        <v>143</v>
      </c>
      <c r="AU1034" s="245" t="s">
        <v>134</v>
      </c>
      <c r="AV1034" s="12" t="s">
        <v>134</v>
      </c>
      <c r="AW1034" s="12" t="s">
        <v>31</v>
      </c>
      <c r="AX1034" s="12" t="s">
        <v>8</v>
      </c>
      <c r="AY1034" s="245" t="s">
        <v>125</v>
      </c>
    </row>
    <row r="1035" s="1" customFormat="1" ht="16.5" customHeight="1">
      <c r="B1035" s="38"/>
      <c r="C1035" s="223" t="s">
        <v>2413</v>
      </c>
      <c r="D1035" s="223" t="s">
        <v>128</v>
      </c>
      <c r="E1035" s="224" t="s">
        <v>2414</v>
      </c>
      <c r="F1035" s="225" t="s">
        <v>2415</v>
      </c>
      <c r="G1035" s="226" t="s">
        <v>166</v>
      </c>
      <c r="H1035" s="227">
        <v>161.30000000000001</v>
      </c>
      <c r="I1035" s="228"/>
      <c r="J1035" s="227">
        <f>ROUND(I1035*H1035,0)</f>
        <v>0</v>
      </c>
      <c r="K1035" s="225" t="s">
        <v>132</v>
      </c>
      <c r="L1035" s="43"/>
      <c r="M1035" s="229" t="s">
        <v>1</v>
      </c>
      <c r="N1035" s="230" t="s">
        <v>40</v>
      </c>
      <c r="O1035" s="86"/>
      <c r="P1035" s="231">
        <f>O1035*H1035</f>
        <v>0</v>
      </c>
      <c r="Q1035" s="231">
        <v>0</v>
      </c>
      <c r="R1035" s="231">
        <f>Q1035*H1035</f>
        <v>0</v>
      </c>
      <c r="S1035" s="231">
        <v>0</v>
      </c>
      <c r="T1035" s="232">
        <f>S1035*H1035</f>
        <v>0</v>
      </c>
      <c r="AR1035" s="233" t="s">
        <v>161</v>
      </c>
      <c r="AT1035" s="233" t="s">
        <v>128</v>
      </c>
      <c r="AU1035" s="233" t="s">
        <v>134</v>
      </c>
      <c r="AY1035" s="17" t="s">
        <v>125</v>
      </c>
      <c r="BE1035" s="234">
        <f>IF(N1035="základní",J1035,0)</f>
        <v>0</v>
      </c>
      <c r="BF1035" s="234">
        <f>IF(N1035="snížená",J1035,0)</f>
        <v>0</v>
      </c>
      <c r="BG1035" s="234">
        <f>IF(N1035="zákl. přenesená",J1035,0)</f>
        <v>0</v>
      </c>
      <c r="BH1035" s="234">
        <f>IF(N1035="sníž. přenesená",J1035,0)</f>
        <v>0</v>
      </c>
      <c r="BI1035" s="234">
        <f>IF(N1035="nulová",J1035,0)</f>
        <v>0</v>
      </c>
      <c r="BJ1035" s="17" t="s">
        <v>134</v>
      </c>
      <c r="BK1035" s="234">
        <f>ROUND(I1035*H1035,0)</f>
        <v>0</v>
      </c>
      <c r="BL1035" s="17" t="s">
        <v>161</v>
      </c>
      <c r="BM1035" s="233" t="s">
        <v>2416</v>
      </c>
    </row>
    <row r="1036" s="12" customFormat="1">
      <c r="B1036" s="235"/>
      <c r="C1036" s="236"/>
      <c r="D1036" s="237" t="s">
        <v>143</v>
      </c>
      <c r="E1036" s="246" t="s">
        <v>1</v>
      </c>
      <c r="F1036" s="238" t="s">
        <v>2417</v>
      </c>
      <c r="G1036" s="236"/>
      <c r="H1036" s="239">
        <v>3.9900000000000002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AT1036" s="245" t="s">
        <v>143</v>
      </c>
      <c r="AU1036" s="245" t="s">
        <v>134</v>
      </c>
      <c r="AV1036" s="12" t="s">
        <v>134</v>
      </c>
      <c r="AW1036" s="12" t="s">
        <v>31</v>
      </c>
      <c r="AX1036" s="12" t="s">
        <v>74</v>
      </c>
      <c r="AY1036" s="245" t="s">
        <v>125</v>
      </c>
    </row>
    <row r="1037" s="12" customFormat="1">
      <c r="B1037" s="235"/>
      <c r="C1037" s="236"/>
      <c r="D1037" s="237" t="s">
        <v>143</v>
      </c>
      <c r="E1037" s="246" t="s">
        <v>1</v>
      </c>
      <c r="F1037" s="238" t="s">
        <v>2418</v>
      </c>
      <c r="G1037" s="236"/>
      <c r="H1037" s="239">
        <v>109.70999999999999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AT1037" s="245" t="s">
        <v>143</v>
      </c>
      <c r="AU1037" s="245" t="s">
        <v>134</v>
      </c>
      <c r="AV1037" s="12" t="s">
        <v>134</v>
      </c>
      <c r="AW1037" s="12" t="s">
        <v>31</v>
      </c>
      <c r="AX1037" s="12" t="s">
        <v>74</v>
      </c>
      <c r="AY1037" s="245" t="s">
        <v>125</v>
      </c>
    </row>
    <row r="1038" s="12" customFormat="1">
      <c r="B1038" s="235"/>
      <c r="C1038" s="236"/>
      <c r="D1038" s="237" t="s">
        <v>143</v>
      </c>
      <c r="E1038" s="246" t="s">
        <v>1</v>
      </c>
      <c r="F1038" s="238" t="s">
        <v>2419</v>
      </c>
      <c r="G1038" s="236"/>
      <c r="H1038" s="239">
        <v>16.460000000000001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AT1038" s="245" t="s">
        <v>143</v>
      </c>
      <c r="AU1038" s="245" t="s">
        <v>134</v>
      </c>
      <c r="AV1038" s="12" t="s">
        <v>134</v>
      </c>
      <c r="AW1038" s="12" t="s">
        <v>31</v>
      </c>
      <c r="AX1038" s="12" t="s">
        <v>74</v>
      </c>
      <c r="AY1038" s="245" t="s">
        <v>125</v>
      </c>
    </row>
    <row r="1039" s="12" customFormat="1">
      <c r="B1039" s="235"/>
      <c r="C1039" s="236"/>
      <c r="D1039" s="237" t="s">
        <v>143</v>
      </c>
      <c r="E1039" s="246" t="s">
        <v>1</v>
      </c>
      <c r="F1039" s="238" t="s">
        <v>2420</v>
      </c>
      <c r="G1039" s="236"/>
      <c r="H1039" s="239">
        <v>27.079999999999998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AT1039" s="245" t="s">
        <v>143</v>
      </c>
      <c r="AU1039" s="245" t="s">
        <v>134</v>
      </c>
      <c r="AV1039" s="12" t="s">
        <v>134</v>
      </c>
      <c r="AW1039" s="12" t="s">
        <v>31</v>
      </c>
      <c r="AX1039" s="12" t="s">
        <v>74</v>
      </c>
      <c r="AY1039" s="245" t="s">
        <v>125</v>
      </c>
    </row>
    <row r="1040" s="12" customFormat="1">
      <c r="B1040" s="235"/>
      <c r="C1040" s="236"/>
      <c r="D1040" s="237" t="s">
        <v>143</v>
      </c>
      <c r="E1040" s="246" t="s">
        <v>1</v>
      </c>
      <c r="F1040" s="238" t="s">
        <v>2421</v>
      </c>
      <c r="G1040" s="236"/>
      <c r="H1040" s="239">
        <v>4.0599999999999996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AT1040" s="245" t="s">
        <v>143</v>
      </c>
      <c r="AU1040" s="245" t="s">
        <v>134</v>
      </c>
      <c r="AV1040" s="12" t="s">
        <v>134</v>
      </c>
      <c r="AW1040" s="12" t="s">
        <v>31</v>
      </c>
      <c r="AX1040" s="12" t="s">
        <v>74</v>
      </c>
      <c r="AY1040" s="245" t="s">
        <v>125</v>
      </c>
    </row>
    <row r="1041" s="13" customFormat="1">
      <c r="B1041" s="261"/>
      <c r="C1041" s="262"/>
      <c r="D1041" s="237" t="s">
        <v>143</v>
      </c>
      <c r="E1041" s="263" t="s">
        <v>1</v>
      </c>
      <c r="F1041" s="264" t="s">
        <v>293</v>
      </c>
      <c r="G1041" s="262"/>
      <c r="H1041" s="265">
        <v>161.30000000000001</v>
      </c>
      <c r="I1041" s="266"/>
      <c r="J1041" s="262"/>
      <c r="K1041" s="262"/>
      <c r="L1041" s="267"/>
      <c r="M1041" s="268"/>
      <c r="N1041" s="269"/>
      <c r="O1041" s="269"/>
      <c r="P1041" s="269"/>
      <c r="Q1041" s="269"/>
      <c r="R1041" s="269"/>
      <c r="S1041" s="269"/>
      <c r="T1041" s="270"/>
      <c r="AT1041" s="271" t="s">
        <v>143</v>
      </c>
      <c r="AU1041" s="271" t="s">
        <v>134</v>
      </c>
      <c r="AV1041" s="13" t="s">
        <v>133</v>
      </c>
      <c r="AW1041" s="13" t="s">
        <v>31</v>
      </c>
      <c r="AX1041" s="13" t="s">
        <v>8</v>
      </c>
      <c r="AY1041" s="271" t="s">
        <v>125</v>
      </c>
    </row>
    <row r="1042" s="1" customFormat="1" ht="24" customHeight="1">
      <c r="B1042" s="38"/>
      <c r="C1042" s="247" t="s">
        <v>2422</v>
      </c>
      <c r="D1042" s="247" t="s">
        <v>170</v>
      </c>
      <c r="E1042" s="248" t="s">
        <v>2423</v>
      </c>
      <c r="F1042" s="249" t="s">
        <v>2424</v>
      </c>
      <c r="G1042" s="250" t="s">
        <v>166</v>
      </c>
      <c r="H1042" s="251">
        <v>177.43000000000001</v>
      </c>
      <c r="I1042" s="252"/>
      <c r="J1042" s="251">
        <f>ROUND(I1042*H1042,0)</f>
        <v>0</v>
      </c>
      <c r="K1042" s="249" t="s">
        <v>132</v>
      </c>
      <c r="L1042" s="253"/>
      <c r="M1042" s="254" t="s">
        <v>1</v>
      </c>
      <c r="N1042" s="255" t="s">
        <v>40</v>
      </c>
      <c r="O1042" s="86"/>
      <c r="P1042" s="231">
        <f>O1042*H1042</f>
        <v>0</v>
      </c>
      <c r="Q1042" s="231">
        <v>8.0000000000000007E-05</v>
      </c>
      <c r="R1042" s="231">
        <f>Q1042*H1042</f>
        <v>0.014194400000000001</v>
      </c>
      <c r="S1042" s="231">
        <v>0</v>
      </c>
      <c r="T1042" s="232">
        <f>S1042*H1042</f>
        <v>0</v>
      </c>
      <c r="AR1042" s="233" t="s">
        <v>173</v>
      </c>
      <c r="AT1042" s="233" t="s">
        <v>170</v>
      </c>
      <c r="AU1042" s="233" t="s">
        <v>134</v>
      </c>
      <c r="AY1042" s="17" t="s">
        <v>125</v>
      </c>
      <c r="BE1042" s="234">
        <f>IF(N1042="základní",J1042,0)</f>
        <v>0</v>
      </c>
      <c r="BF1042" s="234">
        <f>IF(N1042="snížená",J1042,0)</f>
        <v>0</v>
      </c>
      <c r="BG1042" s="234">
        <f>IF(N1042="zákl. přenesená",J1042,0)</f>
        <v>0</v>
      </c>
      <c r="BH1042" s="234">
        <f>IF(N1042="sníž. přenesená",J1042,0)</f>
        <v>0</v>
      </c>
      <c r="BI1042" s="234">
        <f>IF(N1042="nulová",J1042,0)</f>
        <v>0</v>
      </c>
      <c r="BJ1042" s="17" t="s">
        <v>134</v>
      </c>
      <c r="BK1042" s="234">
        <f>ROUND(I1042*H1042,0)</f>
        <v>0</v>
      </c>
      <c r="BL1042" s="17" t="s">
        <v>161</v>
      </c>
      <c r="BM1042" s="233" t="s">
        <v>2425</v>
      </c>
    </row>
    <row r="1043" s="12" customFormat="1">
      <c r="B1043" s="235"/>
      <c r="C1043" s="236"/>
      <c r="D1043" s="237" t="s">
        <v>143</v>
      </c>
      <c r="E1043" s="236"/>
      <c r="F1043" s="238" t="s">
        <v>2426</v>
      </c>
      <c r="G1043" s="236"/>
      <c r="H1043" s="239">
        <v>177.43000000000001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AT1043" s="245" t="s">
        <v>143</v>
      </c>
      <c r="AU1043" s="245" t="s">
        <v>134</v>
      </c>
      <c r="AV1043" s="12" t="s">
        <v>134</v>
      </c>
      <c r="AW1043" s="12" t="s">
        <v>4</v>
      </c>
      <c r="AX1043" s="12" t="s">
        <v>8</v>
      </c>
      <c r="AY1043" s="245" t="s">
        <v>125</v>
      </c>
    </row>
    <row r="1044" s="1" customFormat="1" ht="16.5" customHeight="1">
      <c r="B1044" s="38"/>
      <c r="C1044" s="223" t="s">
        <v>2427</v>
      </c>
      <c r="D1044" s="223" t="s">
        <v>128</v>
      </c>
      <c r="E1044" s="224" t="s">
        <v>2428</v>
      </c>
      <c r="F1044" s="225" t="s">
        <v>2429</v>
      </c>
      <c r="G1044" s="226" t="s">
        <v>166</v>
      </c>
      <c r="H1044" s="227">
        <v>3.9900000000000002</v>
      </c>
      <c r="I1044" s="228"/>
      <c r="J1044" s="227">
        <f>ROUND(I1044*H1044,0)</f>
        <v>0</v>
      </c>
      <c r="K1044" s="225" t="s">
        <v>132</v>
      </c>
      <c r="L1044" s="43"/>
      <c r="M1044" s="229" t="s">
        <v>1</v>
      </c>
      <c r="N1044" s="230" t="s">
        <v>40</v>
      </c>
      <c r="O1044" s="86"/>
      <c r="P1044" s="231">
        <f>O1044*H1044</f>
        <v>0</v>
      </c>
      <c r="Q1044" s="231">
        <v>0</v>
      </c>
      <c r="R1044" s="231">
        <f>Q1044*H1044</f>
        <v>0</v>
      </c>
      <c r="S1044" s="231">
        <v>0</v>
      </c>
      <c r="T1044" s="232">
        <f>S1044*H1044</f>
        <v>0</v>
      </c>
      <c r="AR1044" s="233" t="s">
        <v>161</v>
      </c>
      <c r="AT1044" s="233" t="s">
        <v>128</v>
      </c>
      <c r="AU1044" s="233" t="s">
        <v>134</v>
      </c>
      <c r="AY1044" s="17" t="s">
        <v>125</v>
      </c>
      <c r="BE1044" s="234">
        <f>IF(N1044="základní",J1044,0)</f>
        <v>0</v>
      </c>
      <c r="BF1044" s="234">
        <f>IF(N1044="snížená",J1044,0)</f>
        <v>0</v>
      </c>
      <c r="BG1044" s="234">
        <f>IF(N1044="zákl. přenesená",J1044,0)</f>
        <v>0</v>
      </c>
      <c r="BH1044" s="234">
        <f>IF(N1044="sníž. přenesená",J1044,0)</f>
        <v>0</v>
      </c>
      <c r="BI1044" s="234">
        <f>IF(N1044="nulová",J1044,0)</f>
        <v>0</v>
      </c>
      <c r="BJ1044" s="17" t="s">
        <v>134</v>
      </c>
      <c r="BK1044" s="234">
        <f>ROUND(I1044*H1044,0)</f>
        <v>0</v>
      </c>
      <c r="BL1044" s="17" t="s">
        <v>161</v>
      </c>
      <c r="BM1044" s="233" t="s">
        <v>2430</v>
      </c>
    </row>
    <row r="1045" s="12" customFormat="1">
      <c r="B1045" s="235"/>
      <c r="C1045" s="236"/>
      <c r="D1045" s="237" t="s">
        <v>143</v>
      </c>
      <c r="E1045" s="246" t="s">
        <v>1</v>
      </c>
      <c r="F1045" s="238" t="s">
        <v>2417</v>
      </c>
      <c r="G1045" s="236"/>
      <c r="H1045" s="239">
        <v>3.9900000000000002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AT1045" s="245" t="s">
        <v>143</v>
      </c>
      <c r="AU1045" s="245" t="s">
        <v>134</v>
      </c>
      <c r="AV1045" s="12" t="s">
        <v>134</v>
      </c>
      <c r="AW1045" s="12" t="s">
        <v>31</v>
      </c>
      <c r="AX1045" s="12" t="s">
        <v>8</v>
      </c>
      <c r="AY1045" s="245" t="s">
        <v>125</v>
      </c>
    </row>
    <row r="1046" s="1" customFormat="1" ht="16.5" customHeight="1">
      <c r="B1046" s="38"/>
      <c r="C1046" s="247" t="s">
        <v>2431</v>
      </c>
      <c r="D1046" s="247" t="s">
        <v>170</v>
      </c>
      <c r="E1046" s="248" t="s">
        <v>2432</v>
      </c>
      <c r="F1046" s="249" t="s">
        <v>2433</v>
      </c>
      <c r="G1046" s="250" t="s">
        <v>166</v>
      </c>
      <c r="H1046" s="251">
        <v>4.0700000000000003</v>
      </c>
      <c r="I1046" s="252"/>
      <c r="J1046" s="251">
        <f>ROUND(I1046*H1046,0)</f>
        <v>0</v>
      </c>
      <c r="K1046" s="249" t="s">
        <v>1</v>
      </c>
      <c r="L1046" s="253"/>
      <c r="M1046" s="254" t="s">
        <v>1</v>
      </c>
      <c r="N1046" s="255" t="s">
        <v>40</v>
      </c>
      <c r="O1046" s="86"/>
      <c r="P1046" s="231">
        <f>O1046*H1046</f>
        <v>0</v>
      </c>
      <c r="Q1046" s="231">
        <v>0.0028</v>
      </c>
      <c r="R1046" s="231">
        <f>Q1046*H1046</f>
        <v>0.011396</v>
      </c>
      <c r="S1046" s="231">
        <v>0</v>
      </c>
      <c r="T1046" s="232">
        <f>S1046*H1046</f>
        <v>0</v>
      </c>
      <c r="AR1046" s="233" t="s">
        <v>173</v>
      </c>
      <c r="AT1046" s="233" t="s">
        <v>170</v>
      </c>
      <c r="AU1046" s="233" t="s">
        <v>134</v>
      </c>
      <c r="AY1046" s="17" t="s">
        <v>125</v>
      </c>
      <c r="BE1046" s="234">
        <f>IF(N1046="základní",J1046,0)</f>
        <v>0</v>
      </c>
      <c r="BF1046" s="234">
        <f>IF(N1046="snížená",J1046,0)</f>
        <v>0</v>
      </c>
      <c r="BG1046" s="234">
        <f>IF(N1046="zákl. přenesená",J1046,0)</f>
        <v>0</v>
      </c>
      <c r="BH1046" s="234">
        <f>IF(N1046="sníž. přenesená",J1046,0)</f>
        <v>0</v>
      </c>
      <c r="BI1046" s="234">
        <f>IF(N1046="nulová",J1046,0)</f>
        <v>0</v>
      </c>
      <c r="BJ1046" s="17" t="s">
        <v>134</v>
      </c>
      <c r="BK1046" s="234">
        <f>ROUND(I1046*H1046,0)</f>
        <v>0</v>
      </c>
      <c r="BL1046" s="17" t="s">
        <v>161</v>
      </c>
      <c r="BM1046" s="233" t="s">
        <v>2434</v>
      </c>
    </row>
    <row r="1047" s="12" customFormat="1">
      <c r="B1047" s="235"/>
      <c r="C1047" s="236"/>
      <c r="D1047" s="237" t="s">
        <v>143</v>
      </c>
      <c r="E1047" s="236"/>
      <c r="F1047" s="238" t="s">
        <v>2435</v>
      </c>
      <c r="G1047" s="236"/>
      <c r="H1047" s="239">
        <v>4.0700000000000003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AT1047" s="245" t="s">
        <v>143</v>
      </c>
      <c r="AU1047" s="245" t="s">
        <v>134</v>
      </c>
      <c r="AV1047" s="12" t="s">
        <v>134</v>
      </c>
      <c r="AW1047" s="12" t="s">
        <v>4</v>
      </c>
      <c r="AX1047" s="12" t="s">
        <v>8</v>
      </c>
      <c r="AY1047" s="245" t="s">
        <v>125</v>
      </c>
    </row>
    <row r="1048" s="1" customFormat="1" ht="24" customHeight="1">
      <c r="B1048" s="38"/>
      <c r="C1048" s="223" t="s">
        <v>2436</v>
      </c>
      <c r="D1048" s="223" t="s">
        <v>128</v>
      </c>
      <c r="E1048" s="224" t="s">
        <v>2437</v>
      </c>
      <c r="F1048" s="225" t="s">
        <v>2438</v>
      </c>
      <c r="G1048" s="226" t="s">
        <v>166</v>
      </c>
      <c r="H1048" s="227">
        <v>126.17</v>
      </c>
      <c r="I1048" s="228"/>
      <c r="J1048" s="227">
        <f>ROUND(I1048*H1048,0)</f>
        <v>0</v>
      </c>
      <c r="K1048" s="225" t="s">
        <v>1</v>
      </c>
      <c r="L1048" s="43"/>
      <c r="M1048" s="229" t="s">
        <v>1</v>
      </c>
      <c r="N1048" s="230" t="s">
        <v>40</v>
      </c>
      <c r="O1048" s="86"/>
      <c r="P1048" s="231">
        <f>O1048*H1048</f>
        <v>0</v>
      </c>
      <c r="Q1048" s="231">
        <v>0.028532851500000001</v>
      </c>
      <c r="R1048" s="231">
        <f>Q1048*H1048</f>
        <v>3.5999898737550002</v>
      </c>
      <c r="S1048" s="231">
        <v>0</v>
      </c>
      <c r="T1048" s="232">
        <f>S1048*H1048</f>
        <v>0</v>
      </c>
      <c r="AR1048" s="233" t="s">
        <v>161</v>
      </c>
      <c r="AT1048" s="233" t="s">
        <v>128</v>
      </c>
      <c r="AU1048" s="233" t="s">
        <v>134</v>
      </c>
      <c r="AY1048" s="17" t="s">
        <v>125</v>
      </c>
      <c r="BE1048" s="234">
        <f>IF(N1048="základní",J1048,0)</f>
        <v>0</v>
      </c>
      <c r="BF1048" s="234">
        <f>IF(N1048="snížená",J1048,0)</f>
        <v>0</v>
      </c>
      <c r="BG1048" s="234">
        <f>IF(N1048="zákl. přenesená",J1048,0)</f>
        <v>0</v>
      </c>
      <c r="BH1048" s="234">
        <f>IF(N1048="sníž. přenesená",J1048,0)</f>
        <v>0</v>
      </c>
      <c r="BI1048" s="234">
        <f>IF(N1048="nulová",J1048,0)</f>
        <v>0</v>
      </c>
      <c r="BJ1048" s="17" t="s">
        <v>134</v>
      </c>
      <c r="BK1048" s="234">
        <f>ROUND(I1048*H1048,0)</f>
        <v>0</v>
      </c>
      <c r="BL1048" s="17" t="s">
        <v>161</v>
      </c>
      <c r="BM1048" s="233" t="s">
        <v>2439</v>
      </c>
    </row>
    <row r="1049" s="12" customFormat="1">
      <c r="B1049" s="235"/>
      <c r="C1049" s="236"/>
      <c r="D1049" s="237" t="s">
        <v>143</v>
      </c>
      <c r="E1049" s="246" t="s">
        <v>1</v>
      </c>
      <c r="F1049" s="238" t="s">
        <v>2418</v>
      </c>
      <c r="G1049" s="236"/>
      <c r="H1049" s="239">
        <v>109.70999999999999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AT1049" s="245" t="s">
        <v>143</v>
      </c>
      <c r="AU1049" s="245" t="s">
        <v>134</v>
      </c>
      <c r="AV1049" s="12" t="s">
        <v>134</v>
      </c>
      <c r="AW1049" s="12" t="s">
        <v>31</v>
      </c>
      <c r="AX1049" s="12" t="s">
        <v>74</v>
      </c>
      <c r="AY1049" s="245" t="s">
        <v>125</v>
      </c>
    </row>
    <row r="1050" s="12" customFormat="1">
      <c r="B1050" s="235"/>
      <c r="C1050" s="236"/>
      <c r="D1050" s="237" t="s">
        <v>143</v>
      </c>
      <c r="E1050" s="246" t="s">
        <v>1</v>
      </c>
      <c r="F1050" s="238" t="s">
        <v>2419</v>
      </c>
      <c r="G1050" s="236"/>
      <c r="H1050" s="239">
        <v>16.460000000000001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AT1050" s="245" t="s">
        <v>143</v>
      </c>
      <c r="AU1050" s="245" t="s">
        <v>134</v>
      </c>
      <c r="AV1050" s="12" t="s">
        <v>134</v>
      </c>
      <c r="AW1050" s="12" t="s">
        <v>31</v>
      </c>
      <c r="AX1050" s="12" t="s">
        <v>74</v>
      </c>
      <c r="AY1050" s="245" t="s">
        <v>125</v>
      </c>
    </row>
    <row r="1051" s="13" customFormat="1">
      <c r="B1051" s="261"/>
      <c r="C1051" s="262"/>
      <c r="D1051" s="237" t="s">
        <v>143</v>
      </c>
      <c r="E1051" s="263" t="s">
        <v>1</v>
      </c>
      <c r="F1051" s="264" t="s">
        <v>293</v>
      </c>
      <c r="G1051" s="262"/>
      <c r="H1051" s="265">
        <v>126.16999999999999</v>
      </c>
      <c r="I1051" s="266"/>
      <c r="J1051" s="262"/>
      <c r="K1051" s="262"/>
      <c r="L1051" s="267"/>
      <c r="M1051" s="268"/>
      <c r="N1051" s="269"/>
      <c r="O1051" s="269"/>
      <c r="P1051" s="269"/>
      <c r="Q1051" s="269"/>
      <c r="R1051" s="269"/>
      <c r="S1051" s="269"/>
      <c r="T1051" s="270"/>
      <c r="AT1051" s="271" t="s">
        <v>143</v>
      </c>
      <c r="AU1051" s="271" t="s">
        <v>134</v>
      </c>
      <c r="AV1051" s="13" t="s">
        <v>133</v>
      </c>
      <c r="AW1051" s="13" t="s">
        <v>31</v>
      </c>
      <c r="AX1051" s="13" t="s">
        <v>8</v>
      </c>
      <c r="AY1051" s="271" t="s">
        <v>125</v>
      </c>
    </row>
    <row r="1052" s="1" customFormat="1" ht="24" customHeight="1">
      <c r="B1052" s="38"/>
      <c r="C1052" s="223" t="s">
        <v>2440</v>
      </c>
      <c r="D1052" s="223" t="s">
        <v>128</v>
      </c>
      <c r="E1052" s="224" t="s">
        <v>2441</v>
      </c>
      <c r="F1052" s="225" t="s">
        <v>2442</v>
      </c>
      <c r="G1052" s="226" t="s">
        <v>166</v>
      </c>
      <c r="H1052" s="227">
        <v>31.140000000000001</v>
      </c>
      <c r="I1052" s="228"/>
      <c r="J1052" s="227">
        <f>ROUND(I1052*H1052,0)</f>
        <v>0</v>
      </c>
      <c r="K1052" s="225" t="s">
        <v>1</v>
      </c>
      <c r="L1052" s="43"/>
      <c r="M1052" s="229" t="s">
        <v>1</v>
      </c>
      <c r="N1052" s="230" t="s">
        <v>40</v>
      </c>
      <c r="O1052" s="86"/>
      <c r="P1052" s="231">
        <f>O1052*H1052</f>
        <v>0</v>
      </c>
      <c r="Q1052" s="231">
        <v>0.021710851499999999</v>
      </c>
      <c r="R1052" s="231">
        <f>Q1052*H1052</f>
        <v>0.67607591571000003</v>
      </c>
      <c r="S1052" s="231">
        <v>0</v>
      </c>
      <c r="T1052" s="232">
        <f>S1052*H1052</f>
        <v>0</v>
      </c>
      <c r="AR1052" s="233" t="s">
        <v>161</v>
      </c>
      <c r="AT1052" s="233" t="s">
        <v>128</v>
      </c>
      <c r="AU1052" s="233" t="s">
        <v>134</v>
      </c>
      <c r="AY1052" s="17" t="s">
        <v>125</v>
      </c>
      <c r="BE1052" s="234">
        <f>IF(N1052="základní",J1052,0)</f>
        <v>0</v>
      </c>
      <c r="BF1052" s="234">
        <f>IF(N1052="snížená",J1052,0)</f>
        <v>0</v>
      </c>
      <c r="BG1052" s="234">
        <f>IF(N1052="zákl. přenesená",J1052,0)</f>
        <v>0</v>
      </c>
      <c r="BH1052" s="234">
        <f>IF(N1052="sníž. přenesená",J1052,0)</f>
        <v>0</v>
      </c>
      <c r="BI1052" s="234">
        <f>IF(N1052="nulová",J1052,0)</f>
        <v>0</v>
      </c>
      <c r="BJ1052" s="17" t="s">
        <v>134</v>
      </c>
      <c r="BK1052" s="234">
        <f>ROUND(I1052*H1052,0)</f>
        <v>0</v>
      </c>
      <c r="BL1052" s="17" t="s">
        <v>161</v>
      </c>
      <c r="BM1052" s="233" t="s">
        <v>2443</v>
      </c>
    </row>
    <row r="1053" s="12" customFormat="1">
      <c r="B1053" s="235"/>
      <c r="C1053" s="236"/>
      <c r="D1053" s="237" t="s">
        <v>143</v>
      </c>
      <c r="E1053" s="246" t="s">
        <v>1</v>
      </c>
      <c r="F1053" s="238" t="s">
        <v>2420</v>
      </c>
      <c r="G1053" s="236"/>
      <c r="H1053" s="239">
        <v>27.079999999999998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AT1053" s="245" t="s">
        <v>143</v>
      </c>
      <c r="AU1053" s="245" t="s">
        <v>134</v>
      </c>
      <c r="AV1053" s="12" t="s">
        <v>134</v>
      </c>
      <c r="AW1053" s="12" t="s">
        <v>31</v>
      </c>
      <c r="AX1053" s="12" t="s">
        <v>74</v>
      </c>
      <c r="AY1053" s="245" t="s">
        <v>125</v>
      </c>
    </row>
    <row r="1054" s="12" customFormat="1">
      <c r="B1054" s="235"/>
      <c r="C1054" s="236"/>
      <c r="D1054" s="237" t="s">
        <v>143</v>
      </c>
      <c r="E1054" s="246" t="s">
        <v>1</v>
      </c>
      <c r="F1054" s="238" t="s">
        <v>2421</v>
      </c>
      <c r="G1054" s="236"/>
      <c r="H1054" s="239">
        <v>4.0599999999999996</v>
      </c>
      <c r="I1054" s="240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AT1054" s="245" t="s">
        <v>143</v>
      </c>
      <c r="AU1054" s="245" t="s">
        <v>134</v>
      </c>
      <c r="AV1054" s="12" t="s">
        <v>134</v>
      </c>
      <c r="AW1054" s="12" t="s">
        <v>31</v>
      </c>
      <c r="AX1054" s="12" t="s">
        <v>74</v>
      </c>
      <c r="AY1054" s="245" t="s">
        <v>125</v>
      </c>
    </row>
    <row r="1055" s="13" customFormat="1">
      <c r="B1055" s="261"/>
      <c r="C1055" s="262"/>
      <c r="D1055" s="237" t="s">
        <v>143</v>
      </c>
      <c r="E1055" s="263" t="s">
        <v>1</v>
      </c>
      <c r="F1055" s="264" t="s">
        <v>293</v>
      </c>
      <c r="G1055" s="262"/>
      <c r="H1055" s="265">
        <v>31.139999999999997</v>
      </c>
      <c r="I1055" s="266"/>
      <c r="J1055" s="262"/>
      <c r="K1055" s="262"/>
      <c r="L1055" s="267"/>
      <c r="M1055" s="268"/>
      <c r="N1055" s="269"/>
      <c r="O1055" s="269"/>
      <c r="P1055" s="269"/>
      <c r="Q1055" s="269"/>
      <c r="R1055" s="269"/>
      <c r="S1055" s="269"/>
      <c r="T1055" s="270"/>
      <c r="AT1055" s="271" t="s">
        <v>143</v>
      </c>
      <c r="AU1055" s="271" t="s">
        <v>134</v>
      </c>
      <c r="AV1055" s="13" t="s">
        <v>133</v>
      </c>
      <c r="AW1055" s="13" t="s">
        <v>31</v>
      </c>
      <c r="AX1055" s="13" t="s">
        <v>8</v>
      </c>
      <c r="AY1055" s="271" t="s">
        <v>125</v>
      </c>
    </row>
    <row r="1056" s="1" customFormat="1" ht="24" customHeight="1">
      <c r="B1056" s="38"/>
      <c r="C1056" s="223" t="s">
        <v>2444</v>
      </c>
      <c r="D1056" s="223" t="s">
        <v>128</v>
      </c>
      <c r="E1056" s="224" t="s">
        <v>2445</v>
      </c>
      <c r="F1056" s="225" t="s">
        <v>2446</v>
      </c>
      <c r="G1056" s="226" t="s">
        <v>131</v>
      </c>
      <c r="H1056" s="227">
        <v>20.030000000000001</v>
      </c>
      <c r="I1056" s="228"/>
      <c r="J1056" s="227">
        <f>ROUND(I1056*H1056,0)</f>
        <v>0</v>
      </c>
      <c r="K1056" s="225" t="s">
        <v>132</v>
      </c>
      <c r="L1056" s="43"/>
      <c r="M1056" s="229" t="s">
        <v>1</v>
      </c>
      <c r="N1056" s="230" t="s">
        <v>40</v>
      </c>
      <c r="O1056" s="86"/>
      <c r="P1056" s="231">
        <f>O1056*H1056</f>
        <v>0</v>
      </c>
      <c r="Q1056" s="231">
        <v>0</v>
      </c>
      <c r="R1056" s="231">
        <f>Q1056*H1056</f>
        <v>0</v>
      </c>
      <c r="S1056" s="231">
        <v>0</v>
      </c>
      <c r="T1056" s="232">
        <f>S1056*H1056</f>
        <v>0</v>
      </c>
      <c r="AR1056" s="233" t="s">
        <v>161</v>
      </c>
      <c r="AT1056" s="233" t="s">
        <v>128</v>
      </c>
      <c r="AU1056" s="233" t="s">
        <v>134</v>
      </c>
      <c r="AY1056" s="17" t="s">
        <v>125</v>
      </c>
      <c r="BE1056" s="234">
        <f>IF(N1056="základní",J1056,0)</f>
        <v>0</v>
      </c>
      <c r="BF1056" s="234">
        <f>IF(N1056="snížená",J1056,0)</f>
        <v>0</v>
      </c>
      <c r="BG1056" s="234">
        <f>IF(N1056="zákl. přenesená",J1056,0)</f>
        <v>0</v>
      </c>
      <c r="BH1056" s="234">
        <f>IF(N1056="sníž. přenesená",J1056,0)</f>
        <v>0</v>
      </c>
      <c r="BI1056" s="234">
        <f>IF(N1056="nulová",J1056,0)</f>
        <v>0</v>
      </c>
      <c r="BJ1056" s="17" t="s">
        <v>134</v>
      </c>
      <c r="BK1056" s="234">
        <f>ROUND(I1056*H1056,0)</f>
        <v>0</v>
      </c>
      <c r="BL1056" s="17" t="s">
        <v>161</v>
      </c>
      <c r="BM1056" s="233" t="s">
        <v>2447</v>
      </c>
    </row>
    <row r="1057" s="11" customFormat="1" ht="22.8" customHeight="1">
      <c r="B1057" s="207"/>
      <c r="C1057" s="208"/>
      <c r="D1057" s="209" t="s">
        <v>73</v>
      </c>
      <c r="E1057" s="221" t="s">
        <v>2448</v>
      </c>
      <c r="F1057" s="221" t="s">
        <v>2449</v>
      </c>
      <c r="G1057" s="208"/>
      <c r="H1057" s="208"/>
      <c r="I1057" s="211"/>
      <c r="J1057" s="222">
        <f>BK1057</f>
        <v>0</v>
      </c>
      <c r="K1057" s="208"/>
      <c r="L1057" s="213"/>
      <c r="M1057" s="214"/>
      <c r="N1057" s="215"/>
      <c r="O1057" s="215"/>
      <c r="P1057" s="216">
        <f>SUM(P1058:P1153)</f>
        <v>0</v>
      </c>
      <c r="Q1057" s="215"/>
      <c r="R1057" s="216">
        <f>SUM(R1058:R1153)</f>
        <v>0</v>
      </c>
      <c r="S1057" s="215"/>
      <c r="T1057" s="217">
        <f>SUM(T1058:T1153)</f>
        <v>0</v>
      </c>
      <c r="AR1057" s="218" t="s">
        <v>134</v>
      </c>
      <c r="AT1057" s="219" t="s">
        <v>73</v>
      </c>
      <c r="AU1057" s="219" t="s">
        <v>8</v>
      </c>
      <c r="AY1057" s="218" t="s">
        <v>125</v>
      </c>
      <c r="BK1057" s="220">
        <f>SUM(BK1058:BK1153)</f>
        <v>0</v>
      </c>
    </row>
    <row r="1058" s="1" customFormat="1" ht="48" customHeight="1">
      <c r="B1058" s="38"/>
      <c r="C1058" s="223" t="s">
        <v>2450</v>
      </c>
      <c r="D1058" s="223" t="s">
        <v>128</v>
      </c>
      <c r="E1058" s="224" t="s">
        <v>2451</v>
      </c>
      <c r="F1058" s="225" t="s">
        <v>2452</v>
      </c>
      <c r="G1058" s="226" t="s">
        <v>238</v>
      </c>
      <c r="H1058" s="227">
        <v>1</v>
      </c>
      <c r="I1058" s="228"/>
      <c r="J1058" s="227">
        <f>ROUND(I1058*H1058,0)</f>
        <v>0</v>
      </c>
      <c r="K1058" s="225" t="s">
        <v>1</v>
      </c>
      <c r="L1058" s="43"/>
      <c r="M1058" s="229" t="s">
        <v>1</v>
      </c>
      <c r="N1058" s="230" t="s">
        <v>40</v>
      </c>
      <c r="O1058" s="86"/>
      <c r="P1058" s="231">
        <f>O1058*H1058</f>
        <v>0</v>
      </c>
      <c r="Q1058" s="231">
        <v>0</v>
      </c>
      <c r="R1058" s="231">
        <f>Q1058*H1058</f>
        <v>0</v>
      </c>
      <c r="S1058" s="231">
        <v>0</v>
      </c>
      <c r="T1058" s="232">
        <f>S1058*H1058</f>
        <v>0</v>
      </c>
      <c r="AR1058" s="233" t="s">
        <v>161</v>
      </c>
      <c r="AT1058" s="233" t="s">
        <v>128</v>
      </c>
      <c r="AU1058" s="233" t="s">
        <v>134</v>
      </c>
      <c r="AY1058" s="17" t="s">
        <v>125</v>
      </c>
      <c r="BE1058" s="234">
        <f>IF(N1058="základní",J1058,0)</f>
        <v>0</v>
      </c>
      <c r="BF1058" s="234">
        <f>IF(N1058="snížená",J1058,0)</f>
        <v>0</v>
      </c>
      <c r="BG1058" s="234">
        <f>IF(N1058="zákl. přenesená",J1058,0)</f>
        <v>0</v>
      </c>
      <c r="BH1058" s="234">
        <f>IF(N1058="sníž. přenesená",J1058,0)</f>
        <v>0</v>
      </c>
      <c r="BI1058" s="234">
        <f>IF(N1058="nulová",J1058,0)</f>
        <v>0</v>
      </c>
      <c r="BJ1058" s="17" t="s">
        <v>134</v>
      </c>
      <c r="BK1058" s="234">
        <f>ROUND(I1058*H1058,0)</f>
        <v>0</v>
      </c>
      <c r="BL1058" s="17" t="s">
        <v>161</v>
      </c>
      <c r="BM1058" s="233" t="s">
        <v>2453</v>
      </c>
    </row>
    <row r="1059" s="1" customFormat="1" ht="60" customHeight="1">
      <c r="B1059" s="38"/>
      <c r="C1059" s="223" t="s">
        <v>2454</v>
      </c>
      <c r="D1059" s="223" t="s">
        <v>128</v>
      </c>
      <c r="E1059" s="224" t="s">
        <v>2455</v>
      </c>
      <c r="F1059" s="225" t="s">
        <v>2456</v>
      </c>
      <c r="G1059" s="226" t="s">
        <v>238</v>
      </c>
      <c r="H1059" s="227">
        <v>1</v>
      </c>
      <c r="I1059" s="228"/>
      <c r="J1059" s="227">
        <f>ROUND(I1059*H1059,0)</f>
        <v>0</v>
      </c>
      <c r="K1059" s="225" t="s">
        <v>1</v>
      </c>
      <c r="L1059" s="43"/>
      <c r="M1059" s="229" t="s">
        <v>1</v>
      </c>
      <c r="N1059" s="230" t="s">
        <v>40</v>
      </c>
      <c r="O1059" s="86"/>
      <c r="P1059" s="231">
        <f>O1059*H1059</f>
        <v>0</v>
      </c>
      <c r="Q1059" s="231">
        <v>0</v>
      </c>
      <c r="R1059" s="231">
        <f>Q1059*H1059</f>
        <v>0</v>
      </c>
      <c r="S1059" s="231">
        <v>0</v>
      </c>
      <c r="T1059" s="232">
        <f>S1059*H1059</f>
        <v>0</v>
      </c>
      <c r="AR1059" s="233" t="s">
        <v>161</v>
      </c>
      <c r="AT1059" s="233" t="s">
        <v>128</v>
      </c>
      <c r="AU1059" s="233" t="s">
        <v>134</v>
      </c>
      <c r="AY1059" s="17" t="s">
        <v>125</v>
      </c>
      <c r="BE1059" s="234">
        <f>IF(N1059="základní",J1059,0)</f>
        <v>0</v>
      </c>
      <c r="BF1059" s="234">
        <f>IF(N1059="snížená",J1059,0)</f>
        <v>0</v>
      </c>
      <c r="BG1059" s="234">
        <f>IF(N1059="zákl. přenesená",J1059,0)</f>
        <v>0</v>
      </c>
      <c r="BH1059" s="234">
        <f>IF(N1059="sníž. přenesená",J1059,0)</f>
        <v>0</v>
      </c>
      <c r="BI1059" s="234">
        <f>IF(N1059="nulová",J1059,0)</f>
        <v>0</v>
      </c>
      <c r="BJ1059" s="17" t="s">
        <v>134</v>
      </c>
      <c r="BK1059" s="234">
        <f>ROUND(I1059*H1059,0)</f>
        <v>0</v>
      </c>
      <c r="BL1059" s="17" t="s">
        <v>161</v>
      </c>
      <c r="BM1059" s="233" t="s">
        <v>2457</v>
      </c>
    </row>
    <row r="1060" s="1" customFormat="1" ht="48" customHeight="1">
      <c r="B1060" s="38"/>
      <c r="C1060" s="223" t="s">
        <v>2458</v>
      </c>
      <c r="D1060" s="223" t="s">
        <v>128</v>
      </c>
      <c r="E1060" s="224" t="s">
        <v>2459</v>
      </c>
      <c r="F1060" s="225" t="s">
        <v>2460</v>
      </c>
      <c r="G1060" s="226" t="s">
        <v>238</v>
      </c>
      <c r="H1060" s="227">
        <v>1</v>
      </c>
      <c r="I1060" s="228"/>
      <c r="J1060" s="227">
        <f>ROUND(I1060*H1060,0)</f>
        <v>0</v>
      </c>
      <c r="K1060" s="225" t="s">
        <v>1</v>
      </c>
      <c r="L1060" s="43"/>
      <c r="M1060" s="229" t="s">
        <v>1</v>
      </c>
      <c r="N1060" s="230" t="s">
        <v>40</v>
      </c>
      <c r="O1060" s="86"/>
      <c r="P1060" s="231">
        <f>O1060*H1060</f>
        <v>0</v>
      </c>
      <c r="Q1060" s="231">
        <v>0</v>
      </c>
      <c r="R1060" s="231">
        <f>Q1060*H1060</f>
        <v>0</v>
      </c>
      <c r="S1060" s="231">
        <v>0</v>
      </c>
      <c r="T1060" s="232">
        <f>S1060*H1060</f>
        <v>0</v>
      </c>
      <c r="AR1060" s="233" t="s">
        <v>161</v>
      </c>
      <c r="AT1060" s="233" t="s">
        <v>128</v>
      </c>
      <c r="AU1060" s="233" t="s">
        <v>134</v>
      </c>
      <c r="AY1060" s="17" t="s">
        <v>125</v>
      </c>
      <c r="BE1060" s="234">
        <f>IF(N1060="základní",J1060,0)</f>
        <v>0</v>
      </c>
      <c r="BF1060" s="234">
        <f>IF(N1060="snížená",J1060,0)</f>
        <v>0</v>
      </c>
      <c r="BG1060" s="234">
        <f>IF(N1060="zákl. přenesená",J1060,0)</f>
        <v>0</v>
      </c>
      <c r="BH1060" s="234">
        <f>IF(N1060="sníž. přenesená",J1060,0)</f>
        <v>0</v>
      </c>
      <c r="BI1060" s="234">
        <f>IF(N1060="nulová",J1060,0)</f>
        <v>0</v>
      </c>
      <c r="BJ1060" s="17" t="s">
        <v>134</v>
      </c>
      <c r="BK1060" s="234">
        <f>ROUND(I1060*H1060,0)</f>
        <v>0</v>
      </c>
      <c r="BL1060" s="17" t="s">
        <v>161</v>
      </c>
      <c r="BM1060" s="233" t="s">
        <v>2461</v>
      </c>
    </row>
    <row r="1061" s="1" customFormat="1" ht="48" customHeight="1">
      <c r="B1061" s="38"/>
      <c r="C1061" s="223" t="s">
        <v>2462</v>
      </c>
      <c r="D1061" s="223" t="s">
        <v>128</v>
      </c>
      <c r="E1061" s="224" t="s">
        <v>2463</v>
      </c>
      <c r="F1061" s="225" t="s">
        <v>2464</v>
      </c>
      <c r="G1061" s="226" t="s">
        <v>238</v>
      </c>
      <c r="H1061" s="227">
        <v>1</v>
      </c>
      <c r="I1061" s="228"/>
      <c r="J1061" s="227">
        <f>ROUND(I1061*H1061,0)</f>
        <v>0</v>
      </c>
      <c r="K1061" s="225" t="s">
        <v>1</v>
      </c>
      <c r="L1061" s="43"/>
      <c r="M1061" s="229" t="s">
        <v>1</v>
      </c>
      <c r="N1061" s="230" t="s">
        <v>40</v>
      </c>
      <c r="O1061" s="86"/>
      <c r="P1061" s="231">
        <f>O1061*H1061</f>
        <v>0</v>
      </c>
      <c r="Q1061" s="231">
        <v>0</v>
      </c>
      <c r="R1061" s="231">
        <f>Q1061*H1061</f>
        <v>0</v>
      </c>
      <c r="S1061" s="231">
        <v>0</v>
      </c>
      <c r="T1061" s="232">
        <f>S1061*H1061</f>
        <v>0</v>
      </c>
      <c r="AR1061" s="233" t="s">
        <v>161</v>
      </c>
      <c r="AT1061" s="233" t="s">
        <v>128</v>
      </c>
      <c r="AU1061" s="233" t="s">
        <v>134</v>
      </c>
      <c r="AY1061" s="17" t="s">
        <v>125</v>
      </c>
      <c r="BE1061" s="234">
        <f>IF(N1061="základní",J1061,0)</f>
        <v>0</v>
      </c>
      <c r="BF1061" s="234">
        <f>IF(N1061="snížená",J1061,0)</f>
        <v>0</v>
      </c>
      <c r="BG1061" s="234">
        <f>IF(N1061="zákl. přenesená",J1061,0)</f>
        <v>0</v>
      </c>
      <c r="BH1061" s="234">
        <f>IF(N1061="sníž. přenesená",J1061,0)</f>
        <v>0</v>
      </c>
      <c r="BI1061" s="234">
        <f>IF(N1061="nulová",J1061,0)</f>
        <v>0</v>
      </c>
      <c r="BJ1061" s="17" t="s">
        <v>134</v>
      </c>
      <c r="BK1061" s="234">
        <f>ROUND(I1061*H1061,0)</f>
        <v>0</v>
      </c>
      <c r="BL1061" s="17" t="s">
        <v>161</v>
      </c>
      <c r="BM1061" s="233" t="s">
        <v>2465</v>
      </c>
    </row>
    <row r="1062" s="1" customFormat="1" ht="48" customHeight="1">
      <c r="B1062" s="38"/>
      <c r="C1062" s="223" t="s">
        <v>2466</v>
      </c>
      <c r="D1062" s="223" t="s">
        <v>128</v>
      </c>
      <c r="E1062" s="224" t="s">
        <v>2467</v>
      </c>
      <c r="F1062" s="225" t="s">
        <v>2468</v>
      </c>
      <c r="G1062" s="226" t="s">
        <v>238</v>
      </c>
      <c r="H1062" s="227">
        <v>1</v>
      </c>
      <c r="I1062" s="228"/>
      <c r="J1062" s="227">
        <f>ROUND(I1062*H1062,0)</f>
        <v>0</v>
      </c>
      <c r="K1062" s="225" t="s">
        <v>1</v>
      </c>
      <c r="L1062" s="43"/>
      <c r="M1062" s="229" t="s">
        <v>1</v>
      </c>
      <c r="N1062" s="230" t="s">
        <v>40</v>
      </c>
      <c r="O1062" s="86"/>
      <c r="P1062" s="231">
        <f>O1062*H1062</f>
        <v>0</v>
      </c>
      <c r="Q1062" s="231">
        <v>0</v>
      </c>
      <c r="R1062" s="231">
        <f>Q1062*H1062</f>
        <v>0</v>
      </c>
      <c r="S1062" s="231">
        <v>0</v>
      </c>
      <c r="T1062" s="232">
        <f>S1062*H1062</f>
        <v>0</v>
      </c>
      <c r="AR1062" s="233" t="s">
        <v>161</v>
      </c>
      <c r="AT1062" s="233" t="s">
        <v>128</v>
      </c>
      <c r="AU1062" s="233" t="s">
        <v>134</v>
      </c>
      <c r="AY1062" s="17" t="s">
        <v>125</v>
      </c>
      <c r="BE1062" s="234">
        <f>IF(N1062="základní",J1062,0)</f>
        <v>0</v>
      </c>
      <c r="BF1062" s="234">
        <f>IF(N1062="snížená",J1062,0)</f>
        <v>0</v>
      </c>
      <c r="BG1062" s="234">
        <f>IF(N1062="zákl. přenesená",J1062,0)</f>
        <v>0</v>
      </c>
      <c r="BH1062" s="234">
        <f>IF(N1062="sníž. přenesená",J1062,0)</f>
        <v>0</v>
      </c>
      <c r="BI1062" s="234">
        <f>IF(N1062="nulová",J1062,0)</f>
        <v>0</v>
      </c>
      <c r="BJ1062" s="17" t="s">
        <v>134</v>
      </c>
      <c r="BK1062" s="234">
        <f>ROUND(I1062*H1062,0)</f>
        <v>0</v>
      </c>
      <c r="BL1062" s="17" t="s">
        <v>161</v>
      </c>
      <c r="BM1062" s="233" t="s">
        <v>2469</v>
      </c>
    </row>
    <row r="1063" s="1" customFormat="1" ht="48" customHeight="1">
      <c r="B1063" s="38"/>
      <c r="C1063" s="223" t="s">
        <v>2470</v>
      </c>
      <c r="D1063" s="223" t="s">
        <v>128</v>
      </c>
      <c r="E1063" s="224" t="s">
        <v>2471</v>
      </c>
      <c r="F1063" s="225" t="s">
        <v>2468</v>
      </c>
      <c r="G1063" s="226" t="s">
        <v>238</v>
      </c>
      <c r="H1063" s="227">
        <v>1</v>
      </c>
      <c r="I1063" s="228"/>
      <c r="J1063" s="227">
        <f>ROUND(I1063*H1063,0)</f>
        <v>0</v>
      </c>
      <c r="K1063" s="225" t="s">
        <v>1</v>
      </c>
      <c r="L1063" s="43"/>
      <c r="M1063" s="229" t="s">
        <v>1</v>
      </c>
      <c r="N1063" s="230" t="s">
        <v>40</v>
      </c>
      <c r="O1063" s="86"/>
      <c r="P1063" s="231">
        <f>O1063*H1063</f>
        <v>0</v>
      </c>
      <c r="Q1063" s="231">
        <v>0</v>
      </c>
      <c r="R1063" s="231">
        <f>Q1063*H1063</f>
        <v>0</v>
      </c>
      <c r="S1063" s="231">
        <v>0</v>
      </c>
      <c r="T1063" s="232">
        <f>S1063*H1063</f>
        <v>0</v>
      </c>
      <c r="AR1063" s="233" t="s">
        <v>161</v>
      </c>
      <c r="AT1063" s="233" t="s">
        <v>128</v>
      </c>
      <c r="AU1063" s="233" t="s">
        <v>134</v>
      </c>
      <c r="AY1063" s="17" t="s">
        <v>125</v>
      </c>
      <c r="BE1063" s="234">
        <f>IF(N1063="základní",J1063,0)</f>
        <v>0</v>
      </c>
      <c r="BF1063" s="234">
        <f>IF(N1063="snížená",J1063,0)</f>
        <v>0</v>
      </c>
      <c r="BG1063" s="234">
        <f>IF(N1063="zákl. přenesená",J1063,0)</f>
        <v>0</v>
      </c>
      <c r="BH1063" s="234">
        <f>IF(N1063="sníž. přenesená",J1063,0)</f>
        <v>0</v>
      </c>
      <c r="BI1063" s="234">
        <f>IF(N1063="nulová",J1063,0)</f>
        <v>0</v>
      </c>
      <c r="BJ1063" s="17" t="s">
        <v>134</v>
      </c>
      <c r="BK1063" s="234">
        <f>ROUND(I1063*H1063,0)</f>
        <v>0</v>
      </c>
      <c r="BL1063" s="17" t="s">
        <v>161</v>
      </c>
      <c r="BM1063" s="233" t="s">
        <v>2472</v>
      </c>
    </row>
    <row r="1064" s="1" customFormat="1" ht="48" customHeight="1">
      <c r="B1064" s="38"/>
      <c r="C1064" s="223" t="s">
        <v>2473</v>
      </c>
      <c r="D1064" s="223" t="s">
        <v>128</v>
      </c>
      <c r="E1064" s="224" t="s">
        <v>2474</v>
      </c>
      <c r="F1064" s="225" t="s">
        <v>2460</v>
      </c>
      <c r="G1064" s="226" t="s">
        <v>238</v>
      </c>
      <c r="H1064" s="227">
        <v>1</v>
      </c>
      <c r="I1064" s="228"/>
      <c r="J1064" s="227">
        <f>ROUND(I1064*H1064,0)</f>
        <v>0</v>
      </c>
      <c r="K1064" s="225" t="s">
        <v>1</v>
      </c>
      <c r="L1064" s="43"/>
      <c r="M1064" s="229" t="s">
        <v>1</v>
      </c>
      <c r="N1064" s="230" t="s">
        <v>40</v>
      </c>
      <c r="O1064" s="86"/>
      <c r="P1064" s="231">
        <f>O1064*H1064</f>
        <v>0</v>
      </c>
      <c r="Q1064" s="231">
        <v>0</v>
      </c>
      <c r="R1064" s="231">
        <f>Q1064*H1064</f>
        <v>0</v>
      </c>
      <c r="S1064" s="231">
        <v>0</v>
      </c>
      <c r="T1064" s="232">
        <f>S1064*H1064</f>
        <v>0</v>
      </c>
      <c r="AR1064" s="233" t="s">
        <v>161</v>
      </c>
      <c r="AT1064" s="233" t="s">
        <v>128</v>
      </c>
      <c r="AU1064" s="233" t="s">
        <v>134</v>
      </c>
      <c r="AY1064" s="17" t="s">
        <v>125</v>
      </c>
      <c r="BE1064" s="234">
        <f>IF(N1064="základní",J1064,0)</f>
        <v>0</v>
      </c>
      <c r="BF1064" s="234">
        <f>IF(N1064="snížená",J1064,0)</f>
        <v>0</v>
      </c>
      <c r="BG1064" s="234">
        <f>IF(N1064="zákl. přenesená",J1064,0)</f>
        <v>0</v>
      </c>
      <c r="BH1064" s="234">
        <f>IF(N1064="sníž. přenesená",J1064,0)</f>
        <v>0</v>
      </c>
      <c r="BI1064" s="234">
        <f>IF(N1064="nulová",J1064,0)</f>
        <v>0</v>
      </c>
      <c r="BJ1064" s="17" t="s">
        <v>134</v>
      </c>
      <c r="BK1064" s="234">
        <f>ROUND(I1064*H1064,0)</f>
        <v>0</v>
      </c>
      <c r="BL1064" s="17" t="s">
        <v>161</v>
      </c>
      <c r="BM1064" s="233" t="s">
        <v>2475</v>
      </c>
    </row>
    <row r="1065" s="1" customFormat="1" ht="48" customHeight="1">
      <c r="B1065" s="38"/>
      <c r="C1065" s="223" t="s">
        <v>2476</v>
      </c>
      <c r="D1065" s="223" t="s">
        <v>128</v>
      </c>
      <c r="E1065" s="224" t="s">
        <v>2477</v>
      </c>
      <c r="F1065" s="225" t="s">
        <v>2464</v>
      </c>
      <c r="G1065" s="226" t="s">
        <v>238</v>
      </c>
      <c r="H1065" s="227">
        <v>1</v>
      </c>
      <c r="I1065" s="228"/>
      <c r="J1065" s="227">
        <f>ROUND(I1065*H1065,0)</f>
        <v>0</v>
      </c>
      <c r="K1065" s="225" t="s">
        <v>1</v>
      </c>
      <c r="L1065" s="43"/>
      <c r="M1065" s="229" t="s">
        <v>1</v>
      </c>
      <c r="N1065" s="230" t="s">
        <v>40</v>
      </c>
      <c r="O1065" s="86"/>
      <c r="P1065" s="231">
        <f>O1065*H1065</f>
        <v>0</v>
      </c>
      <c r="Q1065" s="231">
        <v>0</v>
      </c>
      <c r="R1065" s="231">
        <f>Q1065*H1065</f>
        <v>0</v>
      </c>
      <c r="S1065" s="231">
        <v>0</v>
      </c>
      <c r="T1065" s="232">
        <f>S1065*H1065</f>
        <v>0</v>
      </c>
      <c r="AR1065" s="233" t="s">
        <v>161</v>
      </c>
      <c r="AT1065" s="233" t="s">
        <v>128</v>
      </c>
      <c r="AU1065" s="233" t="s">
        <v>134</v>
      </c>
      <c r="AY1065" s="17" t="s">
        <v>125</v>
      </c>
      <c r="BE1065" s="234">
        <f>IF(N1065="základní",J1065,0)</f>
        <v>0</v>
      </c>
      <c r="BF1065" s="234">
        <f>IF(N1065="snížená",J1065,0)</f>
        <v>0</v>
      </c>
      <c r="BG1065" s="234">
        <f>IF(N1065="zákl. přenesená",J1065,0)</f>
        <v>0</v>
      </c>
      <c r="BH1065" s="234">
        <f>IF(N1065="sníž. přenesená",J1065,0)</f>
        <v>0</v>
      </c>
      <c r="BI1065" s="234">
        <f>IF(N1065="nulová",J1065,0)</f>
        <v>0</v>
      </c>
      <c r="BJ1065" s="17" t="s">
        <v>134</v>
      </c>
      <c r="BK1065" s="234">
        <f>ROUND(I1065*H1065,0)</f>
        <v>0</v>
      </c>
      <c r="BL1065" s="17" t="s">
        <v>161</v>
      </c>
      <c r="BM1065" s="233" t="s">
        <v>2478</v>
      </c>
    </row>
    <row r="1066" s="1" customFormat="1" ht="48" customHeight="1">
      <c r="B1066" s="38"/>
      <c r="C1066" s="223" t="s">
        <v>2479</v>
      </c>
      <c r="D1066" s="223" t="s">
        <v>128</v>
      </c>
      <c r="E1066" s="224" t="s">
        <v>2480</v>
      </c>
      <c r="F1066" s="225" t="s">
        <v>2468</v>
      </c>
      <c r="G1066" s="226" t="s">
        <v>238</v>
      </c>
      <c r="H1066" s="227">
        <v>1</v>
      </c>
      <c r="I1066" s="228"/>
      <c r="J1066" s="227">
        <f>ROUND(I1066*H1066,0)</f>
        <v>0</v>
      </c>
      <c r="K1066" s="225" t="s">
        <v>1</v>
      </c>
      <c r="L1066" s="43"/>
      <c r="M1066" s="229" t="s">
        <v>1</v>
      </c>
      <c r="N1066" s="230" t="s">
        <v>40</v>
      </c>
      <c r="O1066" s="86"/>
      <c r="P1066" s="231">
        <f>O1066*H1066</f>
        <v>0</v>
      </c>
      <c r="Q1066" s="231">
        <v>0</v>
      </c>
      <c r="R1066" s="231">
        <f>Q1066*H1066</f>
        <v>0</v>
      </c>
      <c r="S1066" s="231">
        <v>0</v>
      </c>
      <c r="T1066" s="232">
        <f>S1066*H1066</f>
        <v>0</v>
      </c>
      <c r="AR1066" s="233" t="s">
        <v>161</v>
      </c>
      <c r="AT1066" s="233" t="s">
        <v>128</v>
      </c>
      <c r="AU1066" s="233" t="s">
        <v>134</v>
      </c>
      <c r="AY1066" s="17" t="s">
        <v>125</v>
      </c>
      <c r="BE1066" s="234">
        <f>IF(N1066="základní",J1066,0)</f>
        <v>0</v>
      </c>
      <c r="BF1066" s="234">
        <f>IF(N1066="snížená",J1066,0)</f>
        <v>0</v>
      </c>
      <c r="BG1066" s="234">
        <f>IF(N1066="zákl. přenesená",J1066,0)</f>
        <v>0</v>
      </c>
      <c r="BH1066" s="234">
        <f>IF(N1066="sníž. přenesená",J1066,0)</f>
        <v>0</v>
      </c>
      <c r="BI1066" s="234">
        <f>IF(N1066="nulová",J1066,0)</f>
        <v>0</v>
      </c>
      <c r="BJ1066" s="17" t="s">
        <v>134</v>
      </c>
      <c r="BK1066" s="234">
        <f>ROUND(I1066*H1066,0)</f>
        <v>0</v>
      </c>
      <c r="BL1066" s="17" t="s">
        <v>161</v>
      </c>
      <c r="BM1066" s="233" t="s">
        <v>2481</v>
      </c>
    </row>
    <row r="1067" s="1" customFormat="1" ht="48" customHeight="1">
      <c r="B1067" s="38"/>
      <c r="C1067" s="223" t="s">
        <v>2482</v>
      </c>
      <c r="D1067" s="223" t="s">
        <v>128</v>
      </c>
      <c r="E1067" s="224" t="s">
        <v>2483</v>
      </c>
      <c r="F1067" s="225" t="s">
        <v>2468</v>
      </c>
      <c r="G1067" s="226" t="s">
        <v>238</v>
      </c>
      <c r="H1067" s="227">
        <v>1</v>
      </c>
      <c r="I1067" s="228"/>
      <c r="J1067" s="227">
        <f>ROUND(I1067*H1067,0)</f>
        <v>0</v>
      </c>
      <c r="K1067" s="225" t="s">
        <v>1</v>
      </c>
      <c r="L1067" s="43"/>
      <c r="M1067" s="229" t="s">
        <v>1</v>
      </c>
      <c r="N1067" s="230" t="s">
        <v>40</v>
      </c>
      <c r="O1067" s="86"/>
      <c r="P1067" s="231">
        <f>O1067*H1067</f>
        <v>0</v>
      </c>
      <c r="Q1067" s="231">
        <v>0</v>
      </c>
      <c r="R1067" s="231">
        <f>Q1067*H1067</f>
        <v>0</v>
      </c>
      <c r="S1067" s="231">
        <v>0</v>
      </c>
      <c r="T1067" s="232">
        <f>S1067*H1067</f>
        <v>0</v>
      </c>
      <c r="AR1067" s="233" t="s">
        <v>161</v>
      </c>
      <c r="AT1067" s="233" t="s">
        <v>128</v>
      </c>
      <c r="AU1067" s="233" t="s">
        <v>134</v>
      </c>
      <c r="AY1067" s="17" t="s">
        <v>125</v>
      </c>
      <c r="BE1067" s="234">
        <f>IF(N1067="základní",J1067,0)</f>
        <v>0</v>
      </c>
      <c r="BF1067" s="234">
        <f>IF(N1067="snížená",J1067,0)</f>
        <v>0</v>
      </c>
      <c r="BG1067" s="234">
        <f>IF(N1067="zákl. přenesená",J1067,0)</f>
        <v>0</v>
      </c>
      <c r="BH1067" s="234">
        <f>IF(N1067="sníž. přenesená",J1067,0)</f>
        <v>0</v>
      </c>
      <c r="BI1067" s="234">
        <f>IF(N1067="nulová",J1067,0)</f>
        <v>0</v>
      </c>
      <c r="BJ1067" s="17" t="s">
        <v>134</v>
      </c>
      <c r="BK1067" s="234">
        <f>ROUND(I1067*H1067,0)</f>
        <v>0</v>
      </c>
      <c r="BL1067" s="17" t="s">
        <v>161</v>
      </c>
      <c r="BM1067" s="233" t="s">
        <v>2484</v>
      </c>
    </row>
    <row r="1068" s="1" customFormat="1" ht="48" customHeight="1">
      <c r="B1068" s="38"/>
      <c r="C1068" s="223" t="s">
        <v>2485</v>
      </c>
      <c r="D1068" s="223" t="s">
        <v>128</v>
      </c>
      <c r="E1068" s="224" t="s">
        <v>2486</v>
      </c>
      <c r="F1068" s="225" t="s">
        <v>2460</v>
      </c>
      <c r="G1068" s="226" t="s">
        <v>238</v>
      </c>
      <c r="H1068" s="227">
        <v>1</v>
      </c>
      <c r="I1068" s="228"/>
      <c r="J1068" s="227">
        <f>ROUND(I1068*H1068,0)</f>
        <v>0</v>
      </c>
      <c r="K1068" s="225" t="s">
        <v>1</v>
      </c>
      <c r="L1068" s="43"/>
      <c r="M1068" s="229" t="s">
        <v>1</v>
      </c>
      <c r="N1068" s="230" t="s">
        <v>40</v>
      </c>
      <c r="O1068" s="86"/>
      <c r="P1068" s="231">
        <f>O1068*H1068</f>
        <v>0</v>
      </c>
      <c r="Q1068" s="231">
        <v>0</v>
      </c>
      <c r="R1068" s="231">
        <f>Q1068*H1068</f>
        <v>0</v>
      </c>
      <c r="S1068" s="231">
        <v>0</v>
      </c>
      <c r="T1068" s="232">
        <f>S1068*H1068</f>
        <v>0</v>
      </c>
      <c r="AR1068" s="233" t="s">
        <v>161</v>
      </c>
      <c r="AT1068" s="233" t="s">
        <v>128</v>
      </c>
      <c r="AU1068" s="233" t="s">
        <v>134</v>
      </c>
      <c r="AY1068" s="17" t="s">
        <v>125</v>
      </c>
      <c r="BE1068" s="234">
        <f>IF(N1068="základní",J1068,0)</f>
        <v>0</v>
      </c>
      <c r="BF1068" s="234">
        <f>IF(N1068="snížená",J1068,0)</f>
        <v>0</v>
      </c>
      <c r="BG1068" s="234">
        <f>IF(N1068="zákl. přenesená",J1068,0)</f>
        <v>0</v>
      </c>
      <c r="BH1068" s="234">
        <f>IF(N1068="sníž. přenesená",J1068,0)</f>
        <v>0</v>
      </c>
      <c r="BI1068" s="234">
        <f>IF(N1068="nulová",J1068,0)</f>
        <v>0</v>
      </c>
      <c r="BJ1068" s="17" t="s">
        <v>134</v>
      </c>
      <c r="BK1068" s="234">
        <f>ROUND(I1068*H1068,0)</f>
        <v>0</v>
      </c>
      <c r="BL1068" s="17" t="s">
        <v>161</v>
      </c>
      <c r="BM1068" s="233" t="s">
        <v>2487</v>
      </c>
    </row>
    <row r="1069" s="1" customFormat="1" ht="48" customHeight="1">
      <c r="B1069" s="38"/>
      <c r="C1069" s="223" t="s">
        <v>2488</v>
      </c>
      <c r="D1069" s="223" t="s">
        <v>128</v>
      </c>
      <c r="E1069" s="224" t="s">
        <v>2489</v>
      </c>
      <c r="F1069" s="225" t="s">
        <v>2464</v>
      </c>
      <c r="G1069" s="226" t="s">
        <v>238</v>
      </c>
      <c r="H1069" s="227">
        <v>1</v>
      </c>
      <c r="I1069" s="228"/>
      <c r="J1069" s="227">
        <f>ROUND(I1069*H1069,0)</f>
        <v>0</v>
      </c>
      <c r="K1069" s="225" t="s">
        <v>1</v>
      </c>
      <c r="L1069" s="43"/>
      <c r="M1069" s="229" t="s">
        <v>1</v>
      </c>
      <c r="N1069" s="230" t="s">
        <v>40</v>
      </c>
      <c r="O1069" s="86"/>
      <c r="P1069" s="231">
        <f>O1069*H1069</f>
        <v>0</v>
      </c>
      <c r="Q1069" s="231">
        <v>0</v>
      </c>
      <c r="R1069" s="231">
        <f>Q1069*H1069</f>
        <v>0</v>
      </c>
      <c r="S1069" s="231">
        <v>0</v>
      </c>
      <c r="T1069" s="232">
        <f>S1069*H1069</f>
        <v>0</v>
      </c>
      <c r="AR1069" s="233" t="s">
        <v>161</v>
      </c>
      <c r="AT1069" s="233" t="s">
        <v>128</v>
      </c>
      <c r="AU1069" s="233" t="s">
        <v>134</v>
      </c>
      <c r="AY1069" s="17" t="s">
        <v>125</v>
      </c>
      <c r="BE1069" s="234">
        <f>IF(N1069="základní",J1069,0)</f>
        <v>0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7" t="s">
        <v>134</v>
      </c>
      <c r="BK1069" s="234">
        <f>ROUND(I1069*H1069,0)</f>
        <v>0</v>
      </c>
      <c r="BL1069" s="17" t="s">
        <v>161</v>
      </c>
      <c r="BM1069" s="233" t="s">
        <v>2490</v>
      </c>
    </row>
    <row r="1070" s="1" customFormat="1" ht="48" customHeight="1">
      <c r="B1070" s="38"/>
      <c r="C1070" s="223" t="s">
        <v>2491</v>
      </c>
      <c r="D1070" s="223" t="s">
        <v>128</v>
      </c>
      <c r="E1070" s="224" t="s">
        <v>2492</v>
      </c>
      <c r="F1070" s="225" t="s">
        <v>2468</v>
      </c>
      <c r="G1070" s="226" t="s">
        <v>238</v>
      </c>
      <c r="H1070" s="227">
        <v>1</v>
      </c>
      <c r="I1070" s="228"/>
      <c r="J1070" s="227">
        <f>ROUND(I1070*H1070,0)</f>
        <v>0</v>
      </c>
      <c r="K1070" s="225" t="s">
        <v>1</v>
      </c>
      <c r="L1070" s="43"/>
      <c r="M1070" s="229" t="s">
        <v>1</v>
      </c>
      <c r="N1070" s="230" t="s">
        <v>40</v>
      </c>
      <c r="O1070" s="86"/>
      <c r="P1070" s="231">
        <f>O1070*H1070</f>
        <v>0</v>
      </c>
      <c r="Q1070" s="231">
        <v>0</v>
      </c>
      <c r="R1070" s="231">
        <f>Q1070*H1070</f>
        <v>0</v>
      </c>
      <c r="S1070" s="231">
        <v>0</v>
      </c>
      <c r="T1070" s="232">
        <f>S1070*H1070</f>
        <v>0</v>
      </c>
      <c r="AR1070" s="233" t="s">
        <v>161</v>
      </c>
      <c r="AT1070" s="233" t="s">
        <v>128</v>
      </c>
      <c r="AU1070" s="233" t="s">
        <v>134</v>
      </c>
      <c r="AY1070" s="17" t="s">
        <v>125</v>
      </c>
      <c r="BE1070" s="234">
        <f>IF(N1070="základní",J1070,0)</f>
        <v>0</v>
      </c>
      <c r="BF1070" s="234">
        <f>IF(N1070="snížená",J1070,0)</f>
        <v>0</v>
      </c>
      <c r="BG1070" s="234">
        <f>IF(N1070="zákl. přenesená",J1070,0)</f>
        <v>0</v>
      </c>
      <c r="BH1070" s="234">
        <f>IF(N1070="sníž. přenesená",J1070,0)</f>
        <v>0</v>
      </c>
      <c r="BI1070" s="234">
        <f>IF(N1070="nulová",J1070,0)</f>
        <v>0</v>
      </c>
      <c r="BJ1070" s="17" t="s">
        <v>134</v>
      </c>
      <c r="BK1070" s="234">
        <f>ROUND(I1070*H1070,0)</f>
        <v>0</v>
      </c>
      <c r="BL1070" s="17" t="s">
        <v>161</v>
      </c>
      <c r="BM1070" s="233" t="s">
        <v>2493</v>
      </c>
    </row>
    <row r="1071" s="1" customFormat="1" ht="48" customHeight="1">
      <c r="B1071" s="38"/>
      <c r="C1071" s="223" t="s">
        <v>2494</v>
      </c>
      <c r="D1071" s="223" t="s">
        <v>128</v>
      </c>
      <c r="E1071" s="224" t="s">
        <v>2495</v>
      </c>
      <c r="F1071" s="225" t="s">
        <v>2496</v>
      </c>
      <c r="G1071" s="226" t="s">
        <v>238</v>
      </c>
      <c r="H1071" s="227">
        <v>1</v>
      </c>
      <c r="I1071" s="228"/>
      <c r="J1071" s="227">
        <f>ROUND(I1071*H1071,0)</f>
        <v>0</v>
      </c>
      <c r="K1071" s="225" t="s">
        <v>1</v>
      </c>
      <c r="L1071" s="43"/>
      <c r="M1071" s="229" t="s">
        <v>1</v>
      </c>
      <c r="N1071" s="230" t="s">
        <v>40</v>
      </c>
      <c r="O1071" s="86"/>
      <c r="P1071" s="231">
        <f>O1071*H1071</f>
        <v>0</v>
      </c>
      <c r="Q1071" s="231">
        <v>0</v>
      </c>
      <c r="R1071" s="231">
        <f>Q1071*H1071</f>
        <v>0</v>
      </c>
      <c r="S1071" s="231">
        <v>0</v>
      </c>
      <c r="T1071" s="232">
        <f>S1071*H1071</f>
        <v>0</v>
      </c>
      <c r="AR1071" s="233" t="s">
        <v>161</v>
      </c>
      <c r="AT1071" s="233" t="s">
        <v>128</v>
      </c>
      <c r="AU1071" s="233" t="s">
        <v>134</v>
      </c>
      <c r="AY1071" s="17" t="s">
        <v>125</v>
      </c>
      <c r="BE1071" s="234">
        <f>IF(N1071="základní",J1071,0)</f>
        <v>0</v>
      </c>
      <c r="BF1071" s="234">
        <f>IF(N1071="snížená",J1071,0)</f>
        <v>0</v>
      </c>
      <c r="BG1071" s="234">
        <f>IF(N1071="zákl. přenesená",J1071,0)</f>
        <v>0</v>
      </c>
      <c r="BH1071" s="234">
        <f>IF(N1071="sníž. přenesená",J1071,0)</f>
        <v>0</v>
      </c>
      <c r="BI1071" s="234">
        <f>IF(N1071="nulová",J1071,0)</f>
        <v>0</v>
      </c>
      <c r="BJ1071" s="17" t="s">
        <v>134</v>
      </c>
      <c r="BK1071" s="234">
        <f>ROUND(I1071*H1071,0)</f>
        <v>0</v>
      </c>
      <c r="BL1071" s="17" t="s">
        <v>161</v>
      </c>
      <c r="BM1071" s="233" t="s">
        <v>2497</v>
      </c>
    </row>
    <row r="1072" s="1" customFormat="1" ht="48" customHeight="1">
      <c r="B1072" s="38"/>
      <c r="C1072" s="223" t="s">
        <v>2498</v>
      </c>
      <c r="D1072" s="223" t="s">
        <v>128</v>
      </c>
      <c r="E1072" s="224" t="s">
        <v>2499</v>
      </c>
      <c r="F1072" s="225" t="s">
        <v>2500</v>
      </c>
      <c r="G1072" s="226" t="s">
        <v>238</v>
      </c>
      <c r="H1072" s="227">
        <v>1</v>
      </c>
      <c r="I1072" s="228"/>
      <c r="J1072" s="227">
        <f>ROUND(I1072*H1072,0)</f>
        <v>0</v>
      </c>
      <c r="K1072" s="225" t="s">
        <v>1</v>
      </c>
      <c r="L1072" s="43"/>
      <c r="M1072" s="229" t="s">
        <v>1</v>
      </c>
      <c r="N1072" s="230" t="s">
        <v>40</v>
      </c>
      <c r="O1072" s="86"/>
      <c r="P1072" s="231">
        <f>O1072*H1072</f>
        <v>0</v>
      </c>
      <c r="Q1072" s="231">
        <v>0</v>
      </c>
      <c r="R1072" s="231">
        <f>Q1072*H1072</f>
        <v>0</v>
      </c>
      <c r="S1072" s="231">
        <v>0</v>
      </c>
      <c r="T1072" s="232">
        <f>S1072*H1072</f>
        <v>0</v>
      </c>
      <c r="AR1072" s="233" t="s">
        <v>161</v>
      </c>
      <c r="AT1072" s="233" t="s">
        <v>128</v>
      </c>
      <c r="AU1072" s="233" t="s">
        <v>134</v>
      </c>
      <c r="AY1072" s="17" t="s">
        <v>125</v>
      </c>
      <c r="BE1072" s="234">
        <f>IF(N1072="základní",J1072,0)</f>
        <v>0</v>
      </c>
      <c r="BF1072" s="234">
        <f>IF(N1072="snížená",J1072,0)</f>
        <v>0</v>
      </c>
      <c r="BG1072" s="234">
        <f>IF(N1072="zákl. přenesená",J1072,0)</f>
        <v>0</v>
      </c>
      <c r="BH1072" s="234">
        <f>IF(N1072="sníž. přenesená",J1072,0)</f>
        <v>0</v>
      </c>
      <c r="BI1072" s="234">
        <f>IF(N1072="nulová",J1072,0)</f>
        <v>0</v>
      </c>
      <c r="BJ1072" s="17" t="s">
        <v>134</v>
      </c>
      <c r="BK1072" s="234">
        <f>ROUND(I1072*H1072,0)</f>
        <v>0</v>
      </c>
      <c r="BL1072" s="17" t="s">
        <v>161</v>
      </c>
      <c r="BM1072" s="233" t="s">
        <v>2501</v>
      </c>
    </row>
    <row r="1073" s="1" customFormat="1" ht="48" customHeight="1">
      <c r="B1073" s="38"/>
      <c r="C1073" s="223" t="s">
        <v>2502</v>
      </c>
      <c r="D1073" s="223" t="s">
        <v>128</v>
      </c>
      <c r="E1073" s="224" t="s">
        <v>2503</v>
      </c>
      <c r="F1073" s="225" t="s">
        <v>2504</v>
      </c>
      <c r="G1073" s="226" t="s">
        <v>238</v>
      </c>
      <c r="H1073" s="227">
        <v>1</v>
      </c>
      <c r="I1073" s="228"/>
      <c r="J1073" s="227">
        <f>ROUND(I1073*H1073,0)</f>
        <v>0</v>
      </c>
      <c r="K1073" s="225" t="s">
        <v>1</v>
      </c>
      <c r="L1073" s="43"/>
      <c r="M1073" s="229" t="s">
        <v>1</v>
      </c>
      <c r="N1073" s="230" t="s">
        <v>40</v>
      </c>
      <c r="O1073" s="86"/>
      <c r="P1073" s="231">
        <f>O1073*H1073</f>
        <v>0</v>
      </c>
      <c r="Q1073" s="231">
        <v>0</v>
      </c>
      <c r="R1073" s="231">
        <f>Q1073*H1073</f>
        <v>0</v>
      </c>
      <c r="S1073" s="231">
        <v>0</v>
      </c>
      <c r="T1073" s="232">
        <f>S1073*H1073</f>
        <v>0</v>
      </c>
      <c r="AR1073" s="233" t="s">
        <v>161</v>
      </c>
      <c r="AT1073" s="233" t="s">
        <v>128</v>
      </c>
      <c r="AU1073" s="233" t="s">
        <v>134</v>
      </c>
      <c r="AY1073" s="17" t="s">
        <v>125</v>
      </c>
      <c r="BE1073" s="234">
        <f>IF(N1073="základní",J1073,0)</f>
        <v>0</v>
      </c>
      <c r="BF1073" s="234">
        <f>IF(N1073="snížená",J1073,0)</f>
        <v>0</v>
      </c>
      <c r="BG1073" s="234">
        <f>IF(N1073="zákl. přenesená",J1073,0)</f>
        <v>0</v>
      </c>
      <c r="BH1073" s="234">
        <f>IF(N1073="sníž. přenesená",J1073,0)</f>
        <v>0</v>
      </c>
      <c r="BI1073" s="234">
        <f>IF(N1073="nulová",J1073,0)</f>
        <v>0</v>
      </c>
      <c r="BJ1073" s="17" t="s">
        <v>134</v>
      </c>
      <c r="BK1073" s="234">
        <f>ROUND(I1073*H1073,0)</f>
        <v>0</v>
      </c>
      <c r="BL1073" s="17" t="s">
        <v>161</v>
      </c>
      <c r="BM1073" s="233" t="s">
        <v>2505</v>
      </c>
    </row>
    <row r="1074" s="1" customFormat="1" ht="60" customHeight="1">
      <c r="B1074" s="38"/>
      <c r="C1074" s="223" t="s">
        <v>2506</v>
      </c>
      <c r="D1074" s="223" t="s">
        <v>128</v>
      </c>
      <c r="E1074" s="224" t="s">
        <v>2507</v>
      </c>
      <c r="F1074" s="225" t="s">
        <v>2508</v>
      </c>
      <c r="G1074" s="226" t="s">
        <v>238</v>
      </c>
      <c r="H1074" s="227">
        <v>1</v>
      </c>
      <c r="I1074" s="228"/>
      <c r="J1074" s="227">
        <f>ROUND(I1074*H1074,0)</f>
        <v>0</v>
      </c>
      <c r="K1074" s="225" t="s">
        <v>1</v>
      </c>
      <c r="L1074" s="43"/>
      <c r="M1074" s="229" t="s">
        <v>1</v>
      </c>
      <c r="N1074" s="230" t="s">
        <v>40</v>
      </c>
      <c r="O1074" s="86"/>
      <c r="P1074" s="231">
        <f>O1074*H1074</f>
        <v>0</v>
      </c>
      <c r="Q1074" s="231">
        <v>0</v>
      </c>
      <c r="R1074" s="231">
        <f>Q1074*H1074</f>
        <v>0</v>
      </c>
      <c r="S1074" s="231">
        <v>0</v>
      </c>
      <c r="T1074" s="232">
        <f>S1074*H1074</f>
        <v>0</v>
      </c>
      <c r="AR1074" s="233" t="s">
        <v>161</v>
      </c>
      <c r="AT1074" s="233" t="s">
        <v>128</v>
      </c>
      <c r="AU1074" s="233" t="s">
        <v>134</v>
      </c>
      <c r="AY1074" s="17" t="s">
        <v>125</v>
      </c>
      <c r="BE1074" s="234">
        <f>IF(N1074="základní",J1074,0)</f>
        <v>0</v>
      </c>
      <c r="BF1074" s="234">
        <f>IF(N1074="snížená",J1074,0)</f>
        <v>0</v>
      </c>
      <c r="BG1074" s="234">
        <f>IF(N1074="zákl. přenesená",J1074,0)</f>
        <v>0</v>
      </c>
      <c r="BH1074" s="234">
        <f>IF(N1074="sníž. přenesená",J1074,0)</f>
        <v>0</v>
      </c>
      <c r="BI1074" s="234">
        <f>IF(N1074="nulová",J1074,0)</f>
        <v>0</v>
      </c>
      <c r="BJ1074" s="17" t="s">
        <v>134</v>
      </c>
      <c r="BK1074" s="234">
        <f>ROUND(I1074*H1074,0)</f>
        <v>0</v>
      </c>
      <c r="BL1074" s="17" t="s">
        <v>161</v>
      </c>
      <c r="BM1074" s="233" t="s">
        <v>2509</v>
      </c>
    </row>
    <row r="1075" s="1" customFormat="1" ht="60" customHeight="1">
      <c r="B1075" s="38"/>
      <c r="C1075" s="223" t="s">
        <v>2510</v>
      </c>
      <c r="D1075" s="223" t="s">
        <v>128</v>
      </c>
      <c r="E1075" s="224" t="s">
        <v>2511</v>
      </c>
      <c r="F1075" s="225" t="s">
        <v>2508</v>
      </c>
      <c r="G1075" s="226" t="s">
        <v>238</v>
      </c>
      <c r="H1075" s="227">
        <v>1</v>
      </c>
      <c r="I1075" s="228"/>
      <c r="J1075" s="227">
        <f>ROUND(I1075*H1075,0)</f>
        <v>0</v>
      </c>
      <c r="K1075" s="225" t="s">
        <v>1</v>
      </c>
      <c r="L1075" s="43"/>
      <c r="M1075" s="229" t="s">
        <v>1</v>
      </c>
      <c r="N1075" s="230" t="s">
        <v>40</v>
      </c>
      <c r="O1075" s="86"/>
      <c r="P1075" s="231">
        <f>O1075*H1075</f>
        <v>0</v>
      </c>
      <c r="Q1075" s="231">
        <v>0</v>
      </c>
      <c r="R1075" s="231">
        <f>Q1075*H1075</f>
        <v>0</v>
      </c>
      <c r="S1075" s="231">
        <v>0</v>
      </c>
      <c r="T1075" s="232">
        <f>S1075*H1075</f>
        <v>0</v>
      </c>
      <c r="AR1075" s="233" t="s">
        <v>161</v>
      </c>
      <c r="AT1075" s="233" t="s">
        <v>128</v>
      </c>
      <c r="AU1075" s="233" t="s">
        <v>134</v>
      </c>
      <c r="AY1075" s="17" t="s">
        <v>125</v>
      </c>
      <c r="BE1075" s="234">
        <f>IF(N1075="základní",J1075,0)</f>
        <v>0</v>
      </c>
      <c r="BF1075" s="234">
        <f>IF(N1075="snížená",J1075,0)</f>
        <v>0</v>
      </c>
      <c r="BG1075" s="234">
        <f>IF(N1075="zákl. přenesená",J1075,0)</f>
        <v>0</v>
      </c>
      <c r="BH1075" s="234">
        <f>IF(N1075="sníž. přenesená",J1075,0)</f>
        <v>0</v>
      </c>
      <c r="BI1075" s="234">
        <f>IF(N1075="nulová",J1075,0)</f>
        <v>0</v>
      </c>
      <c r="BJ1075" s="17" t="s">
        <v>134</v>
      </c>
      <c r="BK1075" s="234">
        <f>ROUND(I1075*H1075,0)</f>
        <v>0</v>
      </c>
      <c r="BL1075" s="17" t="s">
        <v>161</v>
      </c>
      <c r="BM1075" s="233" t="s">
        <v>2512</v>
      </c>
    </row>
    <row r="1076" s="1" customFormat="1" ht="48" customHeight="1">
      <c r="B1076" s="38"/>
      <c r="C1076" s="223" t="s">
        <v>2513</v>
      </c>
      <c r="D1076" s="223" t="s">
        <v>128</v>
      </c>
      <c r="E1076" s="224" t="s">
        <v>2514</v>
      </c>
      <c r="F1076" s="225" t="s">
        <v>2460</v>
      </c>
      <c r="G1076" s="226" t="s">
        <v>238</v>
      </c>
      <c r="H1076" s="227">
        <v>1</v>
      </c>
      <c r="I1076" s="228"/>
      <c r="J1076" s="227">
        <f>ROUND(I1076*H1076,0)</f>
        <v>0</v>
      </c>
      <c r="K1076" s="225" t="s">
        <v>1</v>
      </c>
      <c r="L1076" s="43"/>
      <c r="M1076" s="229" t="s">
        <v>1</v>
      </c>
      <c r="N1076" s="230" t="s">
        <v>40</v>
      </c>
      <c r="O1076" s="86"/>
      <c r="P1076" s="231">
        <f>O1076*H1076</f>
        <v>0</v>
      </c>
      <c r="Q1076" s="231">
        <v>0</v>
      </c>
      <c r="R1076" s="231">
        <f>Q1076*H1076</f>
        <v>0</v>
      </c>
      <c r="S1076" s="231">
        <v>0</v>
      </c>
      <c r="T1076" s="232">
        <f>S1076*H1076</f>
        <v>0</v>
      </c>
      <c r="AR1076" s="233" t="s">
        <v>161</v>
      </c>
      <c r="AT1076" s="233" t="s">
        <v>128</v>
      </c>
      <c r="AU1076" s="233" t="s">
        <v>134</v>
      </c>
      <c r="AY1076" s="17" t="s">
        <v>125</v>
      </c>
      <c r="BE1076" s="234">
        <f>IF(N1076="základní",J1076,0)</f>
        <v>0</v>
      </c>
      <c r="BF1076" s="234">
        <f>IF(N1076="snížená",J1076,0)</f>
        <v>0</v>
      </c>
      <c r="BG1076" s="234">
        <f>IF(N1076="zákl. přenesená",J1076,0)</f>
        <v>0</v>
      </c>
      <c r="BH1076" s="234">
        <f>IF(N1076="sníž. přenesená",J1076,0)</f>
        <v>0</v>
      </c>
      <c r="BI1076" s="234">
        <f>IF(N1076="nulová",J1076,0)</f>
        <v>0</v>
      </c>
      <c r="BJ1076" s="17" t="s">
        <v>134</v>
      </c>
      <c r="BK1076" s="234">
        <f>ROUND(I1076*H1076,0)</f>
        <v>0</v>
      </c>
      <c r="BL1076" s="17" t="s">
        <v>161</v>
      </c>
      <c r="BM1076" s="233" t="s">
        <v>2515</v>
      </c>
    </row>
    <row r="1077" s="1" customFormat="1" ht="48" customHeight="1">
      <c r="B1077" s="38"/>
      <c r="C1077" s="223" t="s">
        <v>2516</v>
      </c>
      <c r="D1077" s="223" t="s">
        <v>128</v>
      </c>
      <c r="E1077" s="224" t="s">
        <v>2517</v>
      </c>
      <c r="F1077" s="225" t="s">
        <v>2464</v>
      </c>
      <c r="G1077" s="226" t="s">
        <v>238</v>
      </c>
      <c r="H1077" s="227">
        <v>1</v>
      </c>
      <c r="I1077" s="228"/>
      <c r="J1077" s="227">
        <f>ROUND(I1077*H1077,0)</f>
        <v>0</v>
      </c>
      <c r="K1077" s="225" t="s">
        <v>1</v>
      </c>
      <c r="L1077" s="43"/>
      <c r="M1077" s="229" t="s">
        <v>1</v>
      </c>
      <c r="N1077" s="230" t="s">
        <v>40</v>
      </c>
      <c r="O1077" s="86"/>
      <c r="P1077" s="231">
        <f>O1077*H1077</f>
        <v>0</v>
      </c>
      <c r="Q1077" s="231">
        <v>0</v>
      </c>
      <c r="R1077" s="231">
        <f>Q1077*H1077</f>
        <v>0</v>
      </c>
      <c r="S1077" s="231">
        <v>0</v>
      </c>
      <c r="T1077" s="232">
        <f>S1077*H1077</f>
        <v>0</v>
      </c>
      <c r="AR1077" s="233" t="s">
        <v>161</v>
      </c>
      <c r="AT1077" s="233" t="s">
        <v>128</v>
      </c>
      <c r="AU1077" s="233" t="s">
        <v>134</v>
      </c>
      <c r="AY1077" s="17" t="s">
        <v>125</v>
      </c>
      <c r="BE1077" s="234">
        <f>IF(N1077="základní",J1077,0)</f>
        <v>0</v>
      </c>
      <c r="BF1077" s="234">
        <f>IF(N1077="snížená",J1077,0)</f>
        <v>0</v>
      </c>
      <c r="BG1077" s="234">
        <f>IF(N1077="zákl. přenesená",J1077,0)</f>
        <v>0</v>
      </c>
      <c r="BH1077" s="234">
        <f>IF(N1077="sníž. přenesená",J1077,0)</f>
        <v>0</v>
      </c>
      <c r="BI1077" s="234">
        <f>IF(N1077="nulová",J1077,0)</f>
        <v>0</v>
      </c>
      <c r="BJ1077" s="17" t="s">
        <v>134</v>
      </c>
      <c r="BK1077" s="234">
        <f>ROUND(I1077*H1077,0)</f>
        <v>0</v>
      </c>
      <c r="BL1077" s="17" t="s">
        <v>161</v>
      </c>
      <c r="BM1077" s="233" t="s">
        <v>2518</v>
      </c>
    </row>
    <row r="1078" s="1" customFormat="1" ht="48" customHeight="1">
      <c r="B1078" s="38"/>
      <c r="C1078" s="223" t="s">
        <v>2519</v>
      </c>
      <c r="D1078" s="223" t="s">
        <v>128</v>
      </c>
      <c r="E1078" s="224" t="s">
        <v>2520</v>
      </c>
      <c r="F1078" s="225" t="s">
        <v>2468</v>
      </c>
      <c r="G1078" s="226" t="s">
        <v>238</v>
      </c>
      <c r="H1078" s="227">
        <v>1</v>
      </c>
      <c r="I1078" s="228"/>
      <c r="J1078" s="227">
        <f>ROUND(I1078*H1078,0)</f>
        <v>0</v>
      </c>
      <c r="K1078" s="225" t="s">
        <v>1</v>
      </c>
      <c r="L1078" s="43"/>
      <c r="M1078" s="229" t="s">
        <v>1</v>
      </c>
      <c r="N1078" s="230" t="s">
        <v>40</v>
      </c>
      <c r="O1078" s="86"/>
      <c r="P1078" s="231">
        <f>O1078*H1078</f>
        <v>0</v>
      </c>
      <c r="Q1078" s="231">
        <v>0</v>
      </c>
      <c r="R1078" s="231">
        <f>Q1078*H1078</f>
        <v>0</v>
      </c>
      <c r="S1078" s="231">
        <v>0</v>
      </c>
      <c r="T1078" s="232">
        <f>S1078*H1078</f>
        <v>0</v>
      </c>
      <c r="AR1078" s="233" t="s">
        <v>161</v>
      </c>
      <c r="AT1078" s="233" t="s">
        <v>128</v>
      </c>
      <c r="AU1078" s="233" t="s">
        <v>134</v>
      </c>
      <c r="AY1078" s="17" t="s">
        <v>125</v>
      </c>
      <c r="BE1078" s="234">
        <f>IF(N1078="základní",J1078,0)</f>
        <v>0</v>
      </c>
      <c r="BF1078" s="234">
        <f>IF(N1078="snížená",J1078,0)</f>
        <v>0</v>
      </c>
      <c r="BG1078" s="234">
        <f>IF(N1078="zákl. přenesená",J1078,0)</f>
        <v>0</v>
      </c>
      <c r="BH1078" s="234">
        <f>IF(N1078="sníž. přenesená",J1078,0)</f>
        <v>0</v>
      </c>
      <c r="BI1078" s="234">
        <f>IF(N1078="nulová",J1078,0)</f>
        <v>0</v>
      </c>
      <c r="BJ1078" s="17" t="s">
        <v>134</v>
      </c>
      <c r="BK1078" s="234">
        <f>ROUND(I1078*H1078,0)</f>
        <v>0</v>
      </c>
      <c r="BL1078" s="17" t="s">
        <v>161</v>
      </c>
      <c r="BM1078" s="233" t="s">
        <v>2521</v>
      </c>
    </row>
    <row r="1079" s="1" customFormat="1" ht="48" customHeight="1">
      <c r="B1079" s="38"/>
      <c r="C1079" s="223" t="s">
        <v>2522</v>
      </c>
      <c r="D1079" s="223" t="s">
        <v>128</v>
      </c>
      <c r="E1079" s="224" t="s">
        <v>2523</v>
      </c>
      <c r="F1079" s="225" t="s">
        <v>2468</v>
      </c>
      <c r="G1079" s="226" t="s">
        <v>238</v>
      </c>
      <c r="H1079" s="227">
        <v>1</v>
      </c>
      <c r="I1079" s="228"/>
      <c r="J1079" s="227">
        <f>ROUND(I1079*H1079,0)</f>
        <v>0</v>
      </c>
      <c r="K1079" s="225" t="s">
        <v>1</v>
      </c>
      <c r="L1079" s="43"/>
      <c r="M1079" s="229" t="s">
        <v>1</v>
      </c>
      <c r="N1079" s="230" t="s">
        <v>40</v>
      </c>
      <c r="O1079" s="86"/>
      <c r="P1079" s="231">
        <f>O1079*H1079</f>
        <v>0</v>
      </c>
      <c r="Q1079" s="231">
        <v>0</v>
      </c>
      <c r="R1079" s="231">
        <f>Q1079*H1079</f>
        <v>0</v>
      </c>
      <c r="S1079" s="231">
        <v>0</v>
      </c>
      <c r="T1079" s="232">
        <f>S1079*H1079</f>
        <v>0</v>
      </c>
      <c r="AR1079" s="233" t="s">
        <v>161</v>
      </c>
      <c r="AT1079" s="233" t="s">
        <v>128</v>
      </c>
      <c r="AU1079" s="233" t="s">
        <v>134</v>
      </c>
      <c r="AY1079" s="17" t="s">
        <v>125</v>
      </c>
      <c r="BE1079" s="234">
        <f>IF(N1079="základní",J1079,0)</f>
        <v>0</v>
      </c>
      <c r="BF1079" s="234">
        <f>IF(N1079="snížená",J1079,0)</f>
        <v>0</v>
      </c>
      <c r="BG1079" s="234">
        <f>IF(N1079="zákl. přenesená",J1079,0)</f>
        <v>0</v>
      </c>
      <c r="BH1079" s="234">
        <f>IF(N1079="sníž. přenesená",J1079,0)</f>
        <v>0</v>
      </c>
      <c r="BI1079" s="234">
        <f>IF(N1079="nulová",J1079,0)</f>
        <v>0</v>
      </c>
      <c r="BJ1079" s="17" t="s">
        <v>134</v>
      </c>
      <c r="BK1079" s="234">
        <f>ROUND(I1079*H1079,0)</f>
        <v>0</v>
      </c>
      <c r="BL1079" s="17" t="s">
        <v>161</v>
      </c>
      <c r="BM1079" s="233" t="s">
        <v>2524</v>
      </c>
    </row>
    <row r="1080" s="1" customFormat="1" ht="48" customHeight="1">
      <c r="B1080" s="38"/>
      <c r="C1080" s="223" t="s">
        <v>2525</v>
      </c>
      <c r="D1080" s="223" t="s">
        <v>128</v>
      </c>
      <c r="E1080" s="224" t="s">
        <v>2526</v>
      </c>
      <c r="F1080" s="225" t="s">
        <v>2460</v>
      </c>
      <c r="G1080" s="226" t="s">
        <v>238</v>
      </c>
      <c r="H1080" s="227">
        <v>1</v>
      </c>
      <c r="I1080" s="228"/>
      <c r="J1080" s="227">
        <f>ROUND(I1080*H1080,0)</f>
        <v>0</v>
      </c>
      <c r="K1080" s="225" t="s">
        <v>1</v>
      </c>
      <c r="L1080" s="43"/>
      <c r="M1080" s="229" t="s">
        <v>1</v>
      </c>
      <c r="N1080" s="230" t="s">
        <v>40</v>
      </c>
      <c r="O1080" s="86"/>
      <c r="P1080" s="231">
        <f>O1080*H1080</f>
        <v>0</v>
      </c>
      <c r="Q1080" s="231">
        <v>0</v>
      </c>
      <c r="R1080" s="231">
        <f>Q1080*H1080</f>
        <v>0</v>
      </c>
      <c r="S1080" s="231">
        <v>0</v>
      </c>
      <c r="T1080" s="232">
        <f>S1080*H1080</f>
        <v>0</v>
      </c>
      <c r="AR1080" s="233" t="s">
        <v>161</v>
      </c>
      <c r="AT1080" s="233" t="s">
        <v>128</v>
      </c>
      <c r="AU1080" s="233" t="s">
        <v>134</v>
      </c>
      <c r="AY1080" s="17" t="s">
        <v>125</v>
      </c>
      <c r="BE1080" s="234">
        <f>IF(N1080="základní",J1080,0)</f>
        <v>0</v>
      </c>
      <c r="BF1080" s="234">
        <f>IF(N1080="snížená",J1080,0)</f>
        <v>0</v>
      </c>
      <c r="BG1080" s="234">
        <f>IF(N1080="zákl. přenesená",J1080,0)</f>
        <v>0</v>
      </c>
      <c r="BH1080" s="234">
        <f>IF(N1080="sníž. přenesená",J1080,0)</f>
        <v>0</v>
      </c>
      <c r="BI1080" s="234">
        <f>IF(N1080="nulová",J1080,0)</f>
        <v>0</v>
      </c>
      <c r="BJ1080" s="17" t="s">
        <v>134</v>
      </c>
      <c r="BK1080" s="234">
        <f>ROUND(I1080*H1080,0)</f>
        <v>0</v>
      </c>
      <c r="BL1080" s="17" t="s">
        <v>161</v>
      </c>
      <c r="BM1080" s="233" t="s">
        <v>2527</v>
      </c>
    </row>
    <row r="1081" s="1" customFormat="1" ht="48" customHeight="1">
      <c r="B1081" s="38"/>
      <c r="C1081" s="223" t="s">
        <v>2528</v>
      </c>
      <c r="D1081" s="223" t="s">
        <v>128</v>
      </c>
      <c r="E1081" s="224" t="s">
        <v>2529</v>
      </c>
      <c r="F1081" s="225" t="s">
        <v>2464</v>
      </c>
      <c r="G1081" s="226" t="s">
        <v>238</v>
      </c>
      <c r="H1081" s="227">
        <v>1</v>
      </c>
      <c r="I1081" s="228"/>
      <c r="J1081" s="227">
        <f>ROUND(I1081*H1081,0)</f>
        <v>0</v>
      </c>
      <c r="K1081" s="225" t="s">
        <v>1</v>
      </c>
      <c r="L1081" s="43"/>
      <c r="M1081" s="229" t="s">
        <v>1</v>
      </c>
      <c r="N1081" s="230" t="s">
        <v>40</v>
      </c>
      <c r="O1081" s="86"/>
      <c r="P1081" s="231">
        <f>O1081*H1081</f>
        <v>0</v>
      </c>
      <c r="Q1081" s="231">
        <v>0</v>
      </c>
      <c r="R1081" s="231">
        <f>Q1081*H1081</f>
        <v>0</v>
      </c>
      <c r="S1081" s="231">
        <v>0</v>
      </c>
      <c r="T1081" s="232">
        <f>S1081*H1081</f>
        <v>0</v>
      </c>
      <c r="AR1081" s="233" t="s">
        <v>161</v>
      </c>
      <c r="AT1081" s="233" t="s">
        <v>128</v>
      </c>
      <c r="AU1081" s="233" t="s">
        <v>134</v>
      </c>
      <c r="AY1081" s="17" t="s">
        <v>125</v>
      </c>
      <c r="BE1081" s="234">
        <f>IF(N1081="základní",J1081,0)</f>
        <v>0</v>
      </c>
      <c r="BF1081" s="234">
        <f>IF(N1081="snížená",J1081,0)</f>
        <v>0</v>
      </c>
      <c r="BG1081" s="234">
        <f>IF(N1081="zákl. přenesená",J1081,0)</f>
        <v>0</v>
      </c>
      <c r="BH1081" s="234">
        <f>IF(N1081="sníž. přenesená",J1081,0)</f>
        <v>0</v>
      </c>
      <c r="BI1081" s="234">
        <f>IF(N1081="nulová",J1081,0)</f>
        <v>0</v>
      </c>
      <c r="BJ1081" s="17" t="s">
        <v>134</v>
      </c>
      <c r="BK1081" s="234">
        <f>ROUND(I1081*H1081,0)</f>
        <v>0</v>
      </c>
      <c r="BL1081" s="17" t="s">
        <v>161</v>
      </c>
      <c r="BM1081" s="233" t="s">
        <v>2530</v>
      </c>
    </row>
    <row r="1082" s="1" customFormat="1" ht="48" customHeight="1">
      <c r="B1082" s="38"/>
      <c r="C1082" s="223" t="s">
        <v>2531</v>
      </c>
      <c r="D1082" s="223" t="s">
        <v>128</v>
      </c>
      <c r="E1082" s="224" t="s">
        <v>2532</v>
      </c>
      <c r="F1082" s="225" t="s">
        <v>2468</v>
      </c>
      <c r="G1082" s="226" t="s">
        <v>238</v>
      </c>
      <c r="H1082" s="227">
        <v>1</v>
      </c>
      <c r="I1082" s="228"/>
      <c r="J1082" s="227">
        <f>ROUND(I1082*H1082,0)</f>
        <v>0</v>
      </c>
      <c r="K1082" s="225" t="s">
        <v>1</v>
      </c>
      <c r="L1082" s="43"/>
      <c r="M1082" s="229" t="s">
        <v>1</v>
      </c>
      <c r="N1082" s="230" t="s">
        <v>40</v>
      </c>
      <c r="O1082" s="86"/>
      <c r="P1082" s="231">
        <f>O1082*H1082</f>
        <v>0</v>
      </c>
      <c r="Q1082" s="231">
        <v>0</v>
      </c>
      <c r="R1082" s="231">
        <f>Q1082*H1082</f>
        <v>0</v>
      </c>
      <c r="S1082" s="231">
        <v>0</v>
      </c>
      <c r="T1082" s="232">
        <f>S1082*H1082</f>
        <v>0</v>
      </c>
      <c r="AR1082" s="233" t="s">
        <v>161</v>
      </c>
      <c r="AT1082" s="233" t="s">
        <v>128</v>
      </c>
      <c r="AU1082" s="233" t="s">
        <v>134</v>
      </c>
      <c r="AY1082" s="17" t="s">
        <v>125</v>
      </c>
      <c r="BE1082" s="234">
        <f>IF(N1082="základní",J1082,0)</f>
        <v>0</v>
      </c>
      <c r="BF1082" s="234">
        <f>IF(N1082="snížená",J1082,0)</f>
        <v>0</v>
      </c>
      <c r="BG1082" s="234">
        <f>IF(N1082="zákl. přenesená",J1082,0)</f>
        <v>0</v>
      </c>
      <c r="BH1082" s="234">
        <f>IF(N1082="sníž. přenesená",J1082,0)</f>
        <v>0</v>
      </c>
      <c r="BI1082" s="234">
        <f>IF(N1082="nulová",J1082,0)</f>
        <v>0</v>
      </c>
      <c r="BJ1082" s="17" t="s">
        <v>134</v>
      </c>
      <c r="BK1082" s="234">
        <f>ROUND(I1082*H1082,0)</f>
        <v>0</v>
      </c>
      <c r="BL1082" s="17" t="s">
        <v>161</v>
      </c>
      <c r="BM1082" s="233" t="s">
        <v>2533</v>
      </c>
    </row>
    <row r="1083" s="1" customFormat="1" ht="48" customHeight="1">
      <c r="B1083" s="38"/>
      <c r="C1083" s="223" t="s">
        <v>2534</v>
      </c>
      <c r="D1083" s="223" t="s">
        <v>128</v>
      </c>
      <c r="E1083" s="224" t="s">
        <v>2535</v>
      </c>
      <c r="F1083" s="225" t="s">
        <v>2468</v>
      </c>
      <c r="G1083" s="226" t="s">
        <v>238</v>
      </c>
      <c r="H1083" s="227">
        <v>1</v>
      </c>
      <c r="I1083" s="228"/>
      <c r="J1083" s="227">
        <f>ROUND(I1083*H1083,0)</f>
        <v>0</v>
      </c>
      <c r="K1083" s="225" t="s">
        <v>1</v>
      </c>
      <c r="L1083" s="43"/>
      <c r="M1083" s="229" t="s">
        <v>1</v>
      </c>
      <c r="N1083" s="230" t="s">
        <v>40</v>
      </c>
      <c r="O1083" s="86"/>
      <c r="P1083" s="231">
        <f>O1083*H1083</f>
        <v>0</v>
      </c>
      <c r="Q1083" s="231">
        <v>0</v>
      </c>
      <c r="R1083" s="231">
        <f>Q1083*H1083</f>
        <v>0</v>
      </c>
      <c r="S1083" s="231">
        <v>0</v>
      </c>
      <c r="T1083" s="232">
        <f>S1083*H1083</f>
        <v>0</v>
      </c>
      <c r="AR1083" s="233" t="s">
        <v>161</v>
      </c>
      <c r="AT1083" s="233" t="s">
        <v>128</v>
      </c>
      <c r="AU1083" s="233" t="s">
        <v>134</v>
      </c>
      <c r="AY1083" s="17" t="s">
        <v>125</v>
      </c>
      <c r="BE1083" s="234">
        <f>IF(N1083="základní",J1083,0)</f>
        <v>0</v>
      </c>
      <c r="BF1083" s="234">
        <f>IF(N1083="snížená",J1083,0)</f>
        <v>0</v>
      </c>
      <c r="BG1083" s="234">
        <f>IF(N1083="zákl. přenesená",J1083,0)</f>
        <v>0</v>
      </c>
      <c r="BH1083" s="234">
        <f>IF(N1083="sníž. přenesená",J1083,0)</f>
        <v>0</v>
      </c>
      <c r="BI1083" s="234">
        <f>IF(N1083="nulová",J1083,0)</f>
        <v>0</v>
      </c>
      <c r="BJ1083" s="17" t="s">
        <v>134</v>
      </c>
      <c r="BK1083" s="234">
        <f>ROUND(I1083*H1083,0)</f>
        <v>0</v>
      </c>
      <c r="BL1083" s="17" t="s">
        <v>161</v>
      </c>
      <c r="BM1083" s="233" t="s">
        <v>2536</v>
      </c>
    </row>
    <row r="1084" s="1" customFormat="1" ht="48" customHeight="1">
      <c r="B1084" s="38"/>
      <c r="C1084" s="223" t="s">
        <v>2537</v>
      </c>
      <c r="D1084" s="223" t="s">
        <v>128</v>
      </c>
      <c r="E1084" s="224" t="s">
        <v>2538</v>
      </c>
      <c r="F1084" s="225" t="s">
        <v>2460</v>
      </c>
      <c r="G1084" s="226" t="s">
        <v>238</v>
      </c>
      <c r="H1084" s="227">
        <v>1</v>
      </c>
      <c r="I1084" s="228"/>
      <c r="J1084" s="227">
        <f>ROUND(I1084*H1084,0)</f>
        <v>0</v>
      </c>
      <c r="K1084" s="225" t="s">
        <v>1</v>
      </c>
      <c r="L1084" s="43"/>
      <c r="M1084" s="229" t="s">
        <v>1</v>
      </c>
      <c r="N1084" s="230" t="s">
        <v>40</v>
      </c>
      <c r="O1084" s="86"/>
      <c r="P1084" s="231">
        <f>O1084*H1084</f>
        <v>0</v>
      </c>
      <c r="Q1084" s="231">
        <v>0</v>
      </c>
      <c r="R1084" s="231">
        <f>Q1084*H1084</f>
        <v>0</v>
      </c>
      <c r="S1084" s="231">
        <v>0</v>
      </c>
      <c r="T1084" s="232">
        <f>S1084*H1084</f>
        <v>0</v>
      </c>
      <c r="AR1084" s="233" t="s">
        <v>161</v>
      </c>
      <c r="AT1084" s="233" t="s">
        <v>128</v>
      </c>
      <c r="AU1084" s="233" t="s">
        <v>134</v>
      </c>
      <c r="AY1084" s="17" t="s">
        <v>125</v>
      </c>
      <c r="BE1084" s="234">
        <f>IF(N1084="základní",J1084,0)</f>
        <v>0</v>
      </c>
      <c r="BF1084" s="234">
        <f>IF(N1084="snížená",J1084,0)</f>
        <v>0</v>
      </c>
      <c r="BG1084" s="234">
        <f>IF(N1084="zákl. přenesená",J1084,0)</f>
        <v>0</v>
      </c>
      <c r="BH1084" s="234">
        <f>IF(N1084="sníž. přenesená",J1084,0)</f>
        <v>0</v>
      </c>
      <c r="BI1084" s="234">
        <f>IF(N1084="nulová",J1084,0)</f>
        <v>0</v>
      </c>
      <c r="BJ1084" s="17" t="s">
        <v>134</v>
      </c>
      <c r="BK1084" s="234">
        <f>ROUND(I1084*H1084,0)</f>
        <v>0</v>
      </c>
      <c r="BL1084" s="17" t="s">
        <v>161</v>
      </c>
      <c r="BM1084" s="233" t="s">
        <v>2539</v>
      </c>
    </row>
    <row r="1085" s="1" customFormat="1" ht="48" customHeight="1">
      <c r="B1085" s="38"/>
      <c r="C1085" s="223" t="s">
        <v>2540</v>
      </c>
      <c r="D1085" s="223" t="s">
        <v>128</v>
      </c>
      <c r="E1085" s="224" t="s">
        <v>2541</v>
      </c>
      <c r="F1085" s="225" t="s">
        <v>2464</v>
      </c>
      <c r="G1085" s="226" t="s">
        <v>238</v>
      </c>
      <c r="H1085" s="227">
        <v>1</v>
      </c>
      <c r="I1085" s="228"/>
      <c r="J1085" s="227">
        <f>ROUND(I1085*H1085,0)</f>
        <v>0</v>
      </c>
      <c r="K1085" s="225" t="s">
        <v>1</v>
      </c>
      <c r="L1085" s="43"/>
      <c r="M1085" s="229" t="s">
        <v>1</v>
      </c>
      <c r="N1085" s="230" t="s">
        <v>40</v>
      </c>
      <c r="O1085" s="86"/>
      <c r="P1085" s="231">
        <f>O1085*H1085</f>
        <v>0</v>
      </c>
      <c r="Q1085" s="231">
        <v>0</v>
      </c>
      <c r="R1085" s="231">
        <f>Q1085*H1085</f>
        <v>0</v>
      </c>
      <c r="S1085" s="231">
        <v>0</v>
      </c>
      <c r="T1085" s="232">
        <f>S1085*H1085</f>
        <v>0</v>
      </c>
      <c r="AR1085" s="233" t="s">
        <v>161</v>
      </c>
      <c r="AT1085" s="233" t="s">
        <v>128</v>
      </c>
      <c r="AU1085" s="233" t="s">
        <v>134</v>
      </c>
      <c r="AY1085" s="17" t="s">
        <v>125</v>
      </c>
      <c r="BE1085" s="234">
        <f>IF(N1085="základní",J1085,0)</f>
        <v>0</v>
      </c>
      <c r="BF1085" s="234">
        <f>IF(N1085="snížená",J1085,0)</f>
        <v>0</v>
      </c>
      <c r="BG1085" s="234">
        <f>IF(N1085="zákl. přenesená",J1085,0)</f>
        <v>0</v>
      </c>
      <c r="BH1085" s="234">
        <f>IF(N1085="sníž. přenesená",J1085,0)</f>
        <v>0</v>
      </c>
      <c r="BI1085" s="234">
        <f>IF(N1085="nulová",J1085,0)</f>
        <v>0</v>
      </c>
      <c r="BJ1085" s="17" t="s">
        <v>134</v>
      </c>
      <c r="BK1085" s="234">
        <f>ROUND(I1085*H1085,0)</f>
        <v>0</v>
      </c>
      <c r="BL1085" s="17" t="s">
        <v>161</v>
      </c>
      <c r="BM1085" s="233" t="s">
        <v>2542</v>
      </c>
    </row>
    <row r="1086" s="1" customFormat="1" ht="48" customHeight="1">
      <c r="B1086" s="38"/>
      <c r="C1086" s="223" t="s">
        <v>2543</v>
      </c>
      <c r="D1086" s="223" t="s">
        <v>128</v>
      </c>
      <c r="E1086" s="224" t="s">
        <v>2544</v>
      </c>
      <c r="F1086" s="225" t="s">
        <v>2468</v>
      </c>
      <c r="G1086" s="226" t="s">
        <v>238</v>
      </c>
      <c r="H1086" s="227">
        <v>1</v>
      </c>
      <c r="I1086" s="228"/>
      <c r="J1086" s="227">
        <f>ROUND(I1086*H1086,0)</f>
        <v>0</v>
      </c>
      <c r="K1086" s="225" t="s">
        <v>1</v>
      </c>
      <c r="L1086" s="43"/>
      <c r="M1086" s="229" t="s">
        <v>1</v>
      </c>
      <c r="N1086" s="230" t="s">
        <v>40</v>
      </c>
      <c r="O1086" s="86"/>
      <c r="P1086" s="231">
        <f>O1086*H1086</f>
        <v>0</v>
      </c>
      <c r="Q1086" s="231">
        <v>0</v>
      </c>
      <c r="R1086" s="231">
        <f>Q1086*H1086</f>
        <v>0</v>
      </c>
      <c r="S1086" s="231">
        <v>0</v>
      </c>
      <c r="T1086" s="232">
        <f>S1086*H1086</f>
        <v>0</v>
      </c>
      <c r="AR1086" s="233" t="s">
        <v>161</v>
      </c>
      <c r="AT1086" s="233" t="s">
        <v>128</v>
      </c>
      <c r="AU1086" s="233" t="s">
        <v>134</v>
      </c>
      <c r="AY1086" s="17" t="s">
        <v>125</v>
      </c>
      <c r="BE1086" s="234">
        <f>IF(N1086="základní",J1086,0)</f>
        <v>0</v>
      </c>
      <c r="BF1086" s="234">
        <f>IF(N1086="snížená",J1086,0)</f>
        <v>0</v>
      </c>
      <c r="BG1086" s="234">
        <f>IF(N1086="zákl. přenesená",J1086,0)</f>
        <v>0</v>
      </c>
      <c r="BH1086" s="234">
        <f>IF(N1086="sníž. přenesená",J1086,0)</f>
        <v>0</v>
      </c>
      <c r="BI1086" s="234">
        <f>IF(N1086="nulová",J1086,0)</f>
        <v>0</v>
      </c>
      <c r="BJ1086" s="17" t="s">
        <v>134</v>
      </c>
      <c r="BK1086" s="234">
        <f>ROUND(I1086*H1086,0)</f>
        <v>0</v>
      </c>
      <c r="BL1086" s="17" t="s">
        <v>161</v>
      </c>
      <c r="BM1086" s="233" t="s">
        <v>2545</v>
      </c>
    </row>
    <row r="1087" s="1" customFormat="1" ht="60" customHeight="1">
      <c r="B1087" s="38"/>
      <c r="C1087" s="223" t="s">
        <v>2546</v>
      </c>
      <c r="D1087" s="223" t="s">
        <v>128</v>
      </c>
      <c r="E1087" s="224" t="s">
        <v>2547</v>
      </c>
      <c r="F1087" s="225" t="s">
        <v>2508</v>
      </c>
      <c r="G1087" s="226" t="s">
        <v>238</v>
      </c>
      <c r="H1087" s="227">
        <v>1</v>
      </c>
      <c r="I1087" s="228"/>
      <c r="J1087" s="227">
        <f>ROUND(I1087*H1087,0)</f>
        <v>0</v>
      </c>
      <c r="K1087" s="225" t="s">
        <v>1</v>
      </c>
      <c r="L1087" s="43"/>
      <c r="M1087" s="229" t="s">
        <v>1</v>
      </c>
      <c r="N1087" s="230" t="s">
        <v>40</v>
      </c>
      <c r="O1087" s="86"/>
      <c r="P1087" s="231">
        <f>O1087*H1087</f>
        <v>0</v>
      </c>
      <c r="Q1087" s="231">
        <v>0</v>
      </c>
      <c r="R1087" s="231">
        <f>Q1087*H1087</f>
        <v>0</v>
      </c>
      <c r="S1087" s="231">
        <v>0</v>
      </c>
      <c r="T1087" s="232">
        <f>S1087*H1087</f>
        <v>0</v>
      </c>
      <c r="AR1087" s="233" t="s">
        <v>161</v>
      </c>
      <c r="AT1087" s="233" t="s">
        <v>128</v>
      </c>
      <c r="AU1087" s="233" t="s">
        <v>134</v>
      </c>
      <c r="AY1087" s="17" t="s">
        <v>125</v>
      </c>
      <c r="BE1087" s="234">
        <f>IF(N1087="základní",J1087,0)</f>
        <v>0</v>
      </c>
      <c r="BF1087" s="234">
        <f>IF(N1087="snížená",J1087,0)</f>
        <v>0</v>
      </c>
      <c r="BG1087" s="234">
        <f>IF(N1087="zákl. přenesená",J1087,0)</f>
        <v>0</v>
      </c>
      <c r="BH1087" s="234">
        <f>IF(N1087="sníž. přenesená",J1087,0)</f>
        <v>0</v>
      </c>
      <c r="BI1087" s="234">
        <f>IF(N1087="nulová",J1087,0)</f>
        <v>0</v>
      </c>
      <c r="BJ1087" s="17" t="s">
        <v>134</v>
      </c>
      <c r="BK1087" s="234">
        <f>ROUND(I1087*H1087,0)</f>
        <v>0</v>
      </c>
      <c r="BL1087" s="17" t="s">
        <v>161</v>
      </c>
      <c r="BM1087" s="233" t="s">
        <v>2548</v>
      </c>
    </row>
    <row r="1088" s="1" customFormat="1" ht="48" customHeight="1">
      <c r="B1088" s="38"/>
      <c r="C1088" s="223" t="s">
        <v>2549</v>
      </c>
      <c r="D1088" s="223" t="s">
        <v>128</v>
      </c>
      <c r="E1088" s="224" t="s">
        <v>2550</v>
      </c>
      <c r="F1088" s="225" t="s">
        <v>2460</v>
      </c>
      <c r="G1088" s="226" t="s">
        <v>238</v>
      </c>
      <c r="H1088" s="227">
        <v>1</v>
      </c>
      <c r="I1088" s="228"/>
      <c r="J1088" s="227">
        <f>ROUND(I1088*H1088,0)</f>
        <v>0</v>
      </c>
      <c r="K1088" s="225" t="s">
        <v>1</v>
      </c>
      <c r="L1088" s="43"/>
      <c r="M1088" s="229" t="s">
        <v>1</v>
      </c>
      <c r="N1088" s="230" t="s">
        <v>40</v>
      </c>
      <c r="O1088" s="86"/>
      <c r="P1088" s="231">
        <f>O1088*H1088</f>
        <v>0</v>
      </c>
      <c r="Q1088" s="231">
        <v>0</v>
      </c>
      <c r="R1088" s="231">
        <f>Q1088*H1088</f>
        <v>0</v>
      </c>
      <c r="S1088" s="231">
        <v>0</v>
      </c>
      <c r="T1088" s="232">
        <f>S1088*H1088</f>
        <v>0</v>
      </c>
      <c r="AR1088" s="233" t="s">
        <v>161</v>
      </c>
      <c r="AT1088" s="233" t="s">
        <v>128</v>
      </c>
      <c r="AU1088" s="233" t="s">
        <v>134</v>
      </c>
      <c r="AY1088" s="17" t="s">
        <v>125</v>
      </c>
      <c r="BE1088" s="234">
        <f>IF(N1088="základní",J1088,0)</f>
        <v>0</v>
      </c>
      <c r="BF1088" s="234">
        <f>IF(N1088="snížená",J1088,0)</f>
        <v>0</v>
      </c>
      <c r="BG1088" s="234">
        <f>IF(N1088="zákl. přenesená",J1088,0)</f>
        <v>0</v>
      </c>
      <c r="BH1088" s="234">
        <f>IF(N1088="sníž. přenesená",J1088,0)</f>
        <v>0</v>
      </c>
      <c r="BI1088" s="234">
        <f>IF(N1088="nulová",J1088,0)</f>
        <v>0</v>
      </c>
      <c r="BJ1088" s="17" t="s">
        <v>134</v>
      </c>
      <c r="BK1088" s="234">
        <f>ROUND(I1088*H1088,0)</f>
        <v>0</v>
      </c>
      <c r="BL1088" s="17" t="s">
        <v>161</v>
      </c>
      <c r="BM1088" s="233" t="s">
        <v>2551</v>
      </c>
    </row>
    <row r="1089" s="1" customFormat="1" ht="48" customHeight="1">
      <c r="B1089" s="38"/>
      <c r="C1089" s="223" t="s">
        <v>2552</v>
      </c>
      <c r="D1089" s="223" t="s">
        <v>128</v>
      </c>
      <c r="E1089" s="224" t="s">
        <v>2553</v>
      </c>
      <c r="F1089" s="225" t="s">
        <v>2464</v>
      </c>
      <c r="G1089" s="226" t="s">
        <v>238</v>
      </c>
      <c r="H1089" s="227">
        <v>1</v>
      </c>
      <c r="I1089" s="228"/>
      <c r="J1089" s="227">
        <f>ROUND(I1089*H1089,0)</f>
        <v>0</v>
      </c>
      <c r="K1089" s="225" t="s">
        <v>1</v>
      </c>
      <c r="L1089" s="43"/>
      <c r="M1089" s="229" t="s">
        <v>1</v>
      </c>
      <c r="N1089" s="230" t="s">
        <v>40</v>
      </c>
      <c r="O1089" s="86"/>
      <c r="P1089" s="231">
        <f>O1089*H1089</f>
        <v>0</v>
      </c>
      <c r="Q1089" s="231">
        <v>0</v>
      </c>
      <c r="R1089" s="231">
        <f>Q1089*H1089</f>
        <v>0</v>
      </c>
      <c r="S1089" s="231">
        <v>0</v>
      </c>
      <c r="T1089" s="232">
        <f>S1089*H1089</f>
        <v>0</v>
      </c>
      <c r="AR1089" s="233" t="s">
        <v>161</v>
      </c>
      <c r="AT1089" s="233" t="s">
        <v>128</v>
      </c>
      <c r="AU1089" s="233" t="s">
        <v>134</v>
      </c>
      <c r="AY1089" s="17" t="s">
        <v>125</v>
      </c>
      <c r="BE1089" s="234">
        <f>IF(N1089="základní",J1089,0)</f>
        <v>0</v>
      </c>
      <c r="BF1089" s="234">
        <f>IF(N1089="snížená",J1089,0)</f>
        <v>0</v>
      </c>
      <c r="BG1089" s="234">
        <f>IF(N1089="zákl. přenesená",J1089,0)</f>
        <v>0</v>
      </c>
      <c r="BH1089" s="234">
        <f>IF(N1089="sníž. přenesená",J1089,0)</f>
        <v>0</v>
      </c>
      <c r="BI1089" s="234">
        <f>IF(N1089="nulová",J1089,0)</f>
        <v>0</v>
      </c>
      <c r="BJ1089" s="17" t="s">
        <v>134</v>
      </c>
      <c r="BK1089" s="234">
        <f>ROUND(I1089*H1089,0)</f>
        <v>0</v>
      </c>
      <c r="BL1089" s="17" t="s">
        <v>161</v>
      </c>
      <c r="BM1089" s="233" t="s">
        <v>2554</v>
      </c>
    </row>
    <row r="1090" s="1" customFormat="1" ht="48" customHeight="1">
      <c r="B1090" s="38"/>
      <c r="C1090" s="223" t="s">
        <v>2555</v>
      </c>
      <c r="D1090" s="223" t="s">
        <v>128</v>
      </c>
      <c r="E1090" s="224" t="s">
        <v>2556</v>
      </c>
      <c r="F1090" s="225" t="s">
        <v>2468</v>
      </c>
      <c r="G1090" s="226" t="s">
        <v>238</v>
      </c>
      <c r="H1090" s="227">
        <v>1</v>
      </c>
      <c r="I1090" s="228"/>
      <c r="J1090" s="227">
        <f>ROUND(I1090*H1090,0)</f>
        <v>0</v>
      </c>
      <c r="K1090" s="225" t="s">
        <v>1</v>
      </c>
      <c r="L1090" s="43"/>
      <c r="M1090" s="229" t="s">
        <v>1</v>
      </c>
      <c r="N1090" s="230" t="s">
        <v>40</v>
      </c>
      <c r="O1090" s="86"/>
      <c r="P1090" s="231">
        <f>O1090*H1090</f>
        <v>0</v>
      </c>
      <c r="Q1090" s="231">
        <v>0</v>
      </c>
      <c r="R1090" s="231">
        <f>Q1090*H1090</f>
        <v>0</v>
      </c>
      <c r="S1090" s="231">
        <v>0</v>
      </c>
      <c r="T1090" s="232">
        <f>S1090*H1090</f>
        <v>0</v>
      </c>
      <c r="AR1090" s="233" t="s">
        <v>161</v>
      </c>
      <c r="AT1090" s="233" t="s">
        <v>128</v>
      </c>
      <c r="AU1090" s="233" t="s">
        <v>134</v>
      </c>
      <c r="AY1090" s="17" t="s">
        <v>125</v>
      </c>
      <c r="BE1090" s="234">
        <f>IF(N1090="základní",J1090,0)</f>
        <v>0</v>
      </c>
      <c r="BF1090" s="234">
        <f>IF(N1090="snížená",J1090,0)</f>
        <v>0</v>
      </c>
      <c r="BG1090" s="234">
        <f>IF(N1090="zákl. přenesená",J1090,0)</f>
        <v>0</v>
      </c>
      <c r="BH1090" s="234">
        <f>IF(N1090="sníž. přenesená",J1090,0)</f>
        <v>0</v>
      </c>
      <c r="BI1090" s="234">
        <f>IF(N1090="nulová",J1090,0)</f>
        <v>0</v>
      </c>
      <c r="BJ1090" s="17" t="s">
        <v>134</v>
      </c>
      <c r="BK1090" s="234">
        <f>ROUND(I1090*H1090,0)</f>
        <v>0</v>
      </c>
      <c r="BL1090" s="17" t="s">
        <v>161</v>
      </c>
      <c r="BM1090" s="233" t="s">
        <v>2557</v>
      </c>
    </row>
    <row r="1091" s="1" customFormat="1" ht="48" customHeight="1">
      <c r="B1091" s="38"/>
      <c r="C1091" s="223" t="s">
        <v>2558</v>
      </c>
      <c r="D1091" s="223" t="s">
        <v>128</v>
      </c>
      <c r="E1091" s="224" t="s">
        <v>2559</v>
      </c>
      <c r="F1091" s="225" t="s">
        <v>2468</v>
      </c>
      <c r="G1091" s="226" t="s">
        <v>238</v>
      </c>
      <c r="H1091" s="227">
        <v>1</v>
      </c>
      <c r="I1091" s="228"/>
      <c r="J1091" s="227">
        <f>ROUND(I1091*H1091,0)</f>
        <v>0</v>
      </c>
      <c r="K1091" s="225" t="s">
        <v>1</v>
      </c>
      <c r="L1091" s="43"/>
      <c r="M1091" s="229" t="s">
        <v>1</v>
      </c>
      <c r="N1091" s="230" t="s">
        <v>40</v>
      </c>
      <c r="O1091" s="86"/>
      <c r="P1091" s="231">
        <f>O1091*H1091</f>
        <v>0</v>
      </c>
      <c r="Q1091" s="231">
        <v>0</v>
      </c>
      <c r="R1091" s="231">
        <f>Q1091*H1091</f>
        <v>0</v>
      </c>
      <c r="S1091" s="231">
        <v>0</v>
      </c>
      <c r="T1091" s="232">
        <f>S1091*H1091</f>
        <v>0</v>
      </c>
      <c r="AR1091" s="233" t="s">
        <v>161</v>
      </c>
      <c r="AT1091" s="233" t="s">
        <v>128</v>
      </c>
      <c r="AU1091" s="233" t="s">
        <v>134</v>
      </c>
      <c r="AY1091" s="17" t="s">
        <v>125</v>
      </c>
      <c r="BE1091" s="234">
        <f>IF(N1091="základní",J1091,0)</f>
        <v>0</v>
      </c>
      <c r="BF1091" s="234">
        <f>IF(N1091="snížená",J1091,0)</f>
        <v>0</v>
      </c>
      <c r="BG1091" s="234">
        <f>IF(N1091="zákl. přenesená",J1091,0)</f>
        <v>0</v>
      </c>
      <c r="BH1091" s="234">
        <f>IF(N1091="sníž. přenesená",J1091,0)</f>
        <v>0</v>
      </c>
      <c r="BI1091" s="234">
        <f>IF(N1091="nulová",J1091,0)</f>
        <v>0</v>
      </c>
      <c r="BJ1091" s="17" t="s">
        <v>134</v>
      </c>
      <c r="BK1091" s="234">
        <f>ROUND(I1091*H1091,0)</f>
        <v>0</v>
      </c>
      <c r="BL1091" s="17" t="s">
        <v>161</v>
      </c>
      <c r="BM1091" s="233" t="s">
        <v>2560</v>
      </c>
    </row>
    <row r="1092" s="1" customFormat="1" ht="48" customHeight="1">
      <c r="B1092" s="38"/>
      <c r="C1092" s="223" t="s">
        <v>2561</v>
      </c>
      <c r="D1092" s="223" t="s">
        <v>128</v>
      </c>
      <c r="E1092" s="224" t="s">
        <v>2562</v>
      </c>
      <c r="F1092" s="225" t="s">
        <v>2460</v>
      </c>
      <c r="G1092" s="226" t="s">
        <v>238</v>
      </c>
      <c r="H1092" s="227">
        <v>1</v>
      </c>
      <c r="I1092" s="228"/>
      <c r="J1092" s="227">
        <f>ROUND(I1092*H1092,0)</f>
        <v>0</v>
      </c>
      <c r="K1092" s="225" t="s">
        <v>1</v>
      </c>
      <c r="L1092" s="43"/>
      <c r="M1092" s="229" t="s">
        <v>1</v>
      </c>
      <c r="N1092" s="230" t="s">
        <v>40</v>
      </c>
      <c r="O1092" s="86"/>
      <c r="P1092" s="231">
        <f>O1092*H1092</f>
        <v>0</v>
      </c>
      <c r="Q1092" s="231">
        <v>0</v>
      </c>
      <c r="R1092" s="231">
        <f>Q1092*H1092</f>
        <v>0</v>
      </c>
      <c r="S1092" s="231">
        <v>0</v>
      </c>
      <c r="T1092" s="232">
        <f>S1092*H1092</f>
        <v>0</v>
      </c>
      <c r="AR1092" s="233" t="s">
        <v>161</v>
      </c>
      <c r="AT1092" s="233" t="s">
        <v>128</v>
      </c>
      <c r="AU1092" s="233" t="s">
        <v>134</v>
      </c>
      <c r="AY1092" s="17" t="s">
        <v>125</v>
      </c>
      <c r="BE1092" s="234">
        <f>IF(N1092="základní",J1092,0)</f>
        <v>0</v>
      </c>
      <c r="BF1092" s="234">
        <f>IF(N1092="snížená",J1092,0)</f>
        <v>0</v>
      </c>
      <c r="BG1092" s="234">
        <f>IF(N1092="zákl. přenesená",J1092,0)</f>
        <v>0</v>
      </c>
      <c r="BH1092" s="234">
        <f>IF(N1092="sníž. přenesená",J1092,0)</f>
        <v>0</v>
      </c>
      <c r="BI1092" s="234">
        <f>IF(N1092="nulová",J1092,0)</f>
        <v>0</v>
      </c>
      <c r="BJ1092" s="17" t="s">
        <v>134</v>
      </c>
      <c r="BK1092" s="234">
        <f>ROUND(I1092*H1092,0)</f>
        <v>0</v>
      </c>
      <c r="BL1092" s="17" t="s">
        <v>161</v>
      </c>
      <c r="BM1092" s="233" t="s">
        <v>2563</v>
      </c>
    </row>
    <row r="1093" s="1" customFormat="1" ht="48" customHeight="1">
      <c r="B1093" s="38"/>
      <c r="C1093" s="223" t="s">
        <v>2564</v>
      </c>
      <c r="D1093" s="223" t="s">
        <v>128</v>
      </c>
      <c r="E1093" s="224" t="s">
        <v>2565</v>
      </c>
      <c r="F1093" s="225" t="s">
        <v>2464</v>
      </c>
      <c r="G1093" s="226" t="s">
        <v>238</v>
      </c>
      <c r="H1093" s="227">
        <v>1</v>
      </c>
      <c r="I1093" s="228"/>
      <c r="J1093" s="227">
        <f>ROUND(I1093*H1093,0)</f>
        <v>0</v>
      </c>
      <c r="K1093" s="225" t="s">
        <v>1</v>
      </c>
      <c r="L1093" s="43"/>
      <c r="M1093" s="229" t="s">
        <v>1</v>
      </c>
      <c r="N1093" s="230" t="s">
        <v>40</v>
      </c>
      <c r="O1093" s="86"/>
      <c r="P1093" s="231">
        <f>O1093*H1093</f>
        <v>0</v>
      </c>
      <c r="Q1093" s="231">
        <v>0</v>
      </c>
      <c r="R1093" s="231">
        <f>Q1093*H1093</f>
        <v>0</v>
      </c>
      <c r="S1093" s="231">
        <v>0</v>
      </c>
      <c r="T1093" s="232">
        <f>S1093*H1093</f>
        <v>0</v>
      </c>
      <c r="AR1093" s="233" t="s">
        <v>161</v>
      </c>
      <c r="AT1093" s="233" t="s">
        <v>128</v>
      </c>
      <c r="AU1093" s="233" t="s">
        <v>134</v>
      </c>
      <c r="AY1093" s="17" t="s">
        <v>125</v>
      </c>
      <c r="BE1093" s="234">
        <f>IF(N1093="základní",J1093,0)</f>
        <v>0</v>
      </c>
      <c r="BF1093" s="234">
        <f>IF(N1093="snížená",J1093,0)</f>
        <v>0</v>
      </c>
      <c r="BG1093" s="234">
        <f>IF(N1093="zákl. přenesená",J1093,0)</f>
        <v>0</v>
      </c>
      <c r="BH1093" s="234">
        <f>IF(N1093="sníž. přenesená",J1093,0)</f>
        <v>0</v>
      </c>
      <c r="BI1093" s="234">
        <f>IF(N1093="nulová",J1093,0)</f>
        <v>0</v>
      </c>
      <c r="BJ1093" s="17" t="s">
        <v>134</v>
      </c>
      <c r="BK1093" s="234">
        <f>ROUND(I1093*H1093,0)</f>
        <v>0</v>
      </c>
      <c r="BL1093" s="17" t="s">
        <v>161</v>
      </c>
      <c r="BM1093" s="233" t="s">
        <v>2566</v>
      </c>
    </row>
    <row r="1094" s="1" customFormat="1" ht="48" customHeight="1">
      <c r="B1094" s="38"/>
      <c r="C1094" s="223" t="s">
        <v>2567</v>
      </c>
      <c r="D1094" s="223" t="s">
        <v>128</v>
      </c>
      <c r="E1094" s="224" t="s">
        <v>2568</v>
      </c>
      <c r="F1094" s="225" t="s">
        <v>2468</v>
      </c>
      <c r="G1094" s="226" t="s">
        <v>238</v>
      </c>
      <c r="H1094" s="227">
        <v>1</v>
      </c>
      <c r="I1094" s="228"/>
      <c r="J1094" s="227">
        <f>ROUND(I1094*H1094,0)</f>
        <v>0</v>
      </c>
      <c r="K1094" s="225" t="s">
        <v>1</v>
      </c>
      <c r="L1094" s="43"/>
      <c r="M1094" s="229" t="s">
        <v>1</v>
      </c>
      <c r="N1094" s="230" t="s">
        <v>40</v>
      </c>
      <c r="O1094" s="86"/>
      <c r="P1094" s="231">
        <f>O1094*H1094</f>
        <v>0</v>
      </c>
      <c r="Q1094" s="231">
        <v>0</v>
      </c>
      <c r="R1094" s="231">
        <f>Q1094*H1094</f>
        <v>0</v>
      </c>
      <c r="S1094" s="231">
        <v>0</v>
      </c>
      <c r="T1094" s="232">
        <f>S1094*H1094</f>
        <v>0</v>
      </c>
      <c r="AR1094" s="233" t="s">
        <v>161</v>
      </c>
      <c r="AT1094" s="233" t="s">
        <v>128</v>
      </c>
      <c r="AU1094" s="233" t="s">
        <v>134</v>
      </c>
      <c r="AY1094" s="17" t="s">
        <v>125</v>
      </c>
      <c r="BE1094" s="234">
        <f>IF(N1094="základní",J1094,0)</f>
        <v>0</v>
      </c>
      <c r="BF1094" s="234">
        <f>IF(N1094="snížená",J1094,0)</f>
        <v>0</v>
      </c>
      <c r="BG1094" s="234">
        <f>IF(N1094="zákl. přenesená",J1094,0)</f>
        <v>0</v>
      </c>
      <c r="BH1094" s="234">
        <f>IF(N1094="sníž. přenesená",J1094,0)</f>
        <v>0</v>
      </c>
      <c r="BI1094" s="234">
        <f>IF(N1094="nulová",J1094,0)</f>
        <v>0</v>
      </c>
      <c r="BJ1094" s="17" t="s">
        <v>134</v>
      </c>
      <c r="BK1094" s="234">
        <f>ROUND(I1094*H1094,0)</f>
        <v>0</v>
      </c>
      <c r="BL1094" s="17" t="s">
        <v>161</v>
      </c>
      <c r="BM1094" s="233" t="s">
        <v>2569</v>
      </c>
    </row>
    <row r="1095" s="1" customFormat="1" ht="48" customHeight="1">
      <c r="B1095" s="38"/>
      <c r="C1095" s="223" t="s">
        <v>2570</v>
      </c>
      <c r="D1095" s="223" t="s">
        <v>128</v>
      </c>
      <c r="E1095" s="224" t="s">
        <v>2571</v>
      </c>
      <c r="F1095" s="225" t="s">
        <v>2468</v>
      </c>
      <c r="G1095" s="226" t="s">
        <v>238</v>
      </c>
      <c r="H1095" s="227">
        <v>1</v>
      </c>
      <c r="I1095" s="228"/>
      <c r="J1095" s="227">
        <f>ROUND(I1095*H1095,0)</f>
        <v>0</v>
      </c>
      <c r="K1095" s="225" t="s">
        <v>1</v>
      </c>
      <c r="L1095" s="43"/>
      <c r="M1095" s="229" t="s">
        <v>1</v>
      </c>
      <c r="N1095" s="230" t="s">
        <v>40</v>
      </c>
      <c r="O1095" s="86"/>
      <c r="P1095" s="231">
        <f>O1095*H1095</f>
        <v>0</v>
      </c>
      <c r="Q1095" s="231">
        <v>0</v>
      </c>
      <c r="R1095" s="231">
        <f>Q1095*H1095</f>
        <v>0</v>
      </c>
      <c r="S1095" s="231">
        <v>0</v>
      </c>
      <c r="T1095" s="232">
        <f>S1095*H1095</f>
        <v>0</v>
      </c>
      <c r="AR1095" s="233" t="s">
        <v>161</v>
      </c>
      <c r="AT1095" s="233" t="s">
        <v>128</v>
      </c>
      <c r="AU1095" s="233" t="s">
        <v>134</v>
      </c>
      <c r="AY1095" s="17" t="s">
        <v>125</v>
      </c>
      <c r="BE1095" s="234">
        <f>IF(N1095="základní",J1095,0)</f>
        <v>0</v>
      </c>
      <c r="BF1095" s="234">
        <f>IF(N1095="snížená",J1095,0)</f>
        <v>0</v>
      </c>
      <c r="BG1095" s="234">
        <f>IF(N1095="zákl. přenesená",J1095,0)</f>
        <v>0</v>
      </c>
      <c r="BH1095" s="234">
        <f>IF(N1095="sníž. přenesená",J1095,0)</f>
        <v>0</v>
      </c>
      <c r="BI1095" s="234">
        <f>IF(N1095="nulová",J1095,0)</f>
        <v>0</v>
      </c>
      <c r="BJ1095" s="17" t="s">
        <v>134</v>
      </c>
      <c r="BK1095" s="234">
        <f>ROUND(I1095*H1095,0)</f>
        <v>0</v>
      </c>
      <c r="BL1095" s="17" t="s">
        <v>161</v>
      </c>
      <c r="BM1095" s="233" t="s">
        <v>2572</v>
      </c>
    </row>
    <row r="1096" s="1" customFormat="1" ht="48" customHeight="1">
      <c r="B1096" s="38"/>
      <c r="C1096" s="223" t="s">
        <v>2573</v>
      </c>
      <c r="D1096" s="223" t="s">
        <v>128</v>
      </c>
      <c r="E1096" s="224" t="s">
        <v>2574</v>
      </c>
      <c r="F1096" s="225" t="s">
        <v>2575</v>
      </c>
      <c r="G1096" s="226" t="s">
        <v>238</v>
      </c>
      <c r="H1096" s="227">
        <v>1</v>
      </c>
      <c r="I1096" s="228"/>
      <c r="J1096" s="227">
        <f>ROUND(I1096*H1096,0)</f>
        <v>0</v>
      </c>
      <c r="K1096" s="225" t="s">
        <v>1</v>
      </c>
      <c r="L1096" s="43"/>
      <c r="M1096" s="229" t="s">
        <v>1</v>
      </c>
      <c r="N1096" s="230" t="s">
        <v>40</v>
      </c>
      <c r="O1096" s="86"/>
      <c r="P1096" s="231">
        <f>O1096*H1096</f>
        <v>0</v>
      </c>
      <c r="Q1096" s="231">
        <v>0</v>
      </c>
      <c r="R1096" s="231">
        <f>Q1096*H1096</f>
        <v>0</v>
      </c>
      <c r="S1096" s="231">
        <v>0</v>
      </c>
      <c r="T1096" s="232">
        <f>S1096*H1096</f>
        <v>0</v>
      </c>
      <c r="AR1096" s="233" t="s">
        <v>161</v>
      </c>
      <c r="AT1096" s="233" t="s">
        <v>128</v>
      </c>
      <c r="AU1096" s="233" t="s">
        <v>134</v>
      </c>
      <c r="AY1096" s="17" t="s">
        <v>125</v>
      </c>
      <c r="BE1096" s="234">
        <f>IF(N1096="základní",J1096,0)</f>
        <v>0</v>
      </c>
      <c r="BF1096" s="234">
        <f>IF(N1096="snížená",J1096,0)</f>
        <v>0</v>
      </c>
      <c r="BG1096" s="234">
        <f>IF(N1096="zákl. přenesená",J1096,0)</f>
        <v>0</v>
      </c>
      <c r="BH1096" s="234">
        <f>IF(N1096="sníž. přenesená",J1096,0)</f>
        <v>0</v>
      </c>
      <c r="BI1096" s="234">
        <f>IF(N1096="nulová",J1096,0)</f>
        <v>0</v>
      </c>
      <c r="BJ1096" s="17" t="s">
        <v>134</v>
      </c>
      <c r="BK1096" s="234">
        <f>ROUND(I1096*H1096,0)</f>
        <v>0</v>
      </c>
      <c r="BL1096" s="17" t="s">
        <v>161</v>
      </c>
      <c r="BM1096" s="233" t="s">
        <v>2576</v>
      </c>
    </row>
    <row r="1097" s="1" customFormat="1" ht="48" customHeight="1">
      <c r="B1097" s="38"/>
      <c r="C1097" s="223" t="s">
        <v>2577</v>
      </c>
      <c r="D1097" s="223" t="s">
        <v>128</v>
      </c>
      <c r="E1097" s="224" t="s">
        <v>2578</v>
      </c>
      <c r="F1097" s="225" t="s">
        <v>2575</v>
      </c>
      <c r="G1097" s="226" t="s">
        <v>238</v>
      </c>
      <c r="H1097" s="227">
        <v>1</v>
      </c>
      <c r="I1097" s="228"/>
      <c r="J1097" s="227">
        <f>ROUND(I1097*H1097,0)</f>
        <v>0</v>
      </c>
      <c r="K1097" s="225" t="s">
        <v>1</v>
      </c>
      <c r="L1097" s="43"/>
      <c r="M1097" s="229" t="s">
        <v>1</v>
      </c>
      <c r="N1097" s="230" t="s">
        <v>40</v>
      </c>
      <c r="O1097" s="86"/>
      <c r="P1097" s="231">
        <f>O1097*H1097</f>
        <v>0</v>
      </c>
      <c r="Q1097" s="231">
        <v>0</v>
      </c>
      <c r="R1097" s="231">
        <f>Q1097*H1097</f>
        <v>0</v>
      </c>
      <c r="S1097" s="231">
        <v>0</v>
      </c>
      <c r="T1097" s="232">
        <f>S1097*H1097</f>
        <v>0</v>
      </c>
      <c r="AR1097" s="233" t="s">
        <v>161</v>
      </c>
      <c r="AT1097" s="233" t="s">
        <v>128</v>
      </c>
      <c r="AU1097" s="233" t="s">
        <v>134</v>
      </c>
      <c r="AY1097" s="17" t="s">
        <v>125</v>
      </c>
      <c r="BE1097" s="234">
        <f>IF(N1097="základní",J1097,0)</f>
        <v>0</v>
      </c>
      <c r="BF1097" s="234">
        <f>IF(N1097="snížená",J1097,0)</f>
        <v>0</v>
      </c>
      <c r="BG1097" s="234">
        <f>IF(N1097="zákl. přenesená",J1097,0)</f>
        <v>0</v>
      </c>
      <c r="BH1097" s="234">
        <f>IF(N1097="sníž. přenesená",J1097,0)</f>
        <v>0</v>
      </c>
      <c r="BI1097" s="234">
        <f>IF(N1097="nulová",J1097,0)</f>
        <v>0</v>
      </c>
      <c r="BJ1097" s="17" t="s">
        <v>134</v>
      </c>
      <c r="BK1097" s="234">
        <f>ROUND(I1097*H1097,0)</f>
        <v>0</v>
      </c>
      <c r="BL1097" s="17" t="s">
        <v>161</v>
      </c>
      <c r="BM1097" s="233" t="s">
        <v>2579</v>
      </c>
    </row>
    <row r="1098" s="1" customFormat="1" ht="48" customHeight="1">
      <c r="B1098" s="38"/>
      <c r="C1098" s="223" t="s">
        <v>2580</v>
      </c>
      <c r="D1098" s="223" t="s">
        <v>128</v>
      </c>
      <c r="E1098" s="224" t="s">
        <v>2581</v>
      </c>
      <c r="F1098" s="225" t="s">
        <v>2464</v>
      </c>
      <c r="G1098" s="226" t="s">
        <v>238</v>
      </c>
      <c r="H1098" s="227">
        <v>1</v>
      </c>
      <c r="I1098" s="228"/>
      <c r="J1098" s="227">
        <f>ROUND(I1098*H1098,0)</f>
        <v>0</v>
      </c>
      <c r="K1098" s="225" t="s">
        <v>1</v>
      </c>
      <c r="L1098" s="43"/>
      <c r="M1098" s="229" t="s">
        <v>1</v>
      </c>
      <c r="N1098" s="230" t="s">
        <v>40</v>
      </c>
      <c r="O1098" s="86"/>
      <c r="P1098" s="231">
        <f>O1098*H1098</f>
        <v>0</v>
      </c>
      <c r="Q1098" s="231">
        <v>0</v>
      </c>
      <c r="R1098" s="231">
        <f>Q1098*H1098</f>
        <v>0</v>
      </c>
      <c r="S1098" s="231">
        <v>0</v>
      </c>
      <c r="T1098" s="232">
        <f>S1098*H1098</f>
        <v>0</v>
      </c>
      <c r="AR1098" s="233" t="s">
        <v>161</v>
      </c>
      <c r="AT1098" s="233" t="s">
        <v>128</v>
      </c>
      <c r="AU1098" s="233" t="s">
        <v>134</v>
      </c>
      <c r="AY1098" s="17" t="s">
        <v>125</v>
      </c>
      <c r="BE1098" s="234">
        <f>IF(N1098="základní",J1098,0)</f>
        <v>0</v>
      </c>
      <c r="BF1098" s="234">
        <f>IF(N1098="snížená",J1098,0)</f>
        <v>0</v>
      </c>
      <c r="BG1098" s="234">
        <f>IF(N1098="zákl. přenesená",J1098,0)</f>
        <v>0</v>
      </c>
      <c r="BH1098" s="234">
        <f>IF(N1098="sníž. přenesená",J1098,0)</f>
        <v>0</v>
      </c>
      <c r="BI1098" s="234">
        <f>IF(N1098="nulová",J1098,0)</f>
        <v>0</v>
      </c>
      <c r="BJ1098" s="17" t="s">
        <v>134</v>
      </c>
      <c r="BK1098" s="234">
        <f>ROUND(I1098*H1098,0)</f>
        <v>0</v>
      </c>
      <c r="BL1098" s="17" t="s">
        <v>161</v>
      </c>
      <c r="BM1098" s="233" t="s">
        <v>2582</v>
      </c>
    </row>
    <row r="1099" s="1" customFormat="1" ht="48" customHeight="1">
      <c r="B1099" s="38"/>
      <c r="C1099" s="223" t="s">
        <v>2583</v>
      </c>
      <c r="D1099" s="223" t="s">
        <v>128</v>
      </c>
      <c r="E1099" s="224" t="s">
        <v>2584</v>
      </c>
      <c r="F1099" s="225" t="s">
        <v>2575</v>
      </c>
      <c r="G1099" s="226" t="s">
        <v>238</v>
      </c>
      <c r="H1099" s="227">
        <v>1</v>
      </c>
      <c r="I1099" s="228"/>
      <c r="J1099" s="227">
        <f>ROUND(I1099*H1099,0)</f>
        <v>0</v>
      </c>
      <c r="K1099" s="225" t="s">
        <v>1</v>
      </c>
      <c r="L1099" s="43"/>
      <c r="M1099" s="229" t="s">
        <v>1</v>
      </c>
      <c r="N1099" s="230" t="s">
        <v>40</v>
      </c>
      <c r="O1099" s="86"/>
      <c r="P1099" s="231">
        <f>O1099*H1099</f>
        <v>0</v>
      </c>
      <c r="Q1099" s="231">
        <v>0</v>
      </c>
      <c r="R1099" s="231">
        <f>Q1099*H1099</f>
        <v>0</v>
      </c>
      <c r="S1099" s="231">
        <v>0</v>
      </c>
      <c r="T1099" s="232">
        <f>S1099*H1099</f>
        <v>0</v>
      </c>
      <c r="AR1099" s="233" t="s">
        <v>161</v>
      </c>
      <c r="AT1099" s="233" t="s">
        <v>128</v>
      </c>
      <c r="AU1099" s="233" t="s">
        <v>134</v>
      </c>
      <c r="AY1099" s="17" t="s">
        <v>125</v>
      </c>
      <c r="BE1099" s="234">
        <f>IF(N1099="základní",J1099,0)</f>
        <v>0</v>
      </c>
      <c r="BF1099" s="234">
        <f>IF(N1099="snížená",J1099,0)</f>
        <v>0</v>
      </c>
      <c r="BG1099" s="234">
        <f>IF(N1099="zákl. přenesená",J1099,0)</f>
        <v>0</v>
      </c>
      <c r="BH1099" s="234">
        <f>IF(N1099="sníž. přenesená",J1099,0)</f>
        <v>0</v>
      </c>
      <c r="BI1099" s="234">
        <f>IF(N1099="nulová",J1099,0)</f>
        <v>0</v>
      </c>
      <c r="BJ1099" s="17" t="s">
        <v>134</v>
      </c>
      <c r="BK1099" s="234">
        <f>ROUND(I1099*H1099,0)</f>
        <v>0</v>
      </c>
      <c r="BL1099" s="17" t="s">
        <v>161</v>
      </c>
      <c r="BM1099" s="233" t="s">
        <v>2585</v>
      </c>
    </row>
    <row r="1100" s="1" customFormat="1" ht="48" customHeight="1">
      <c r="B1100" s="38"/>
      <c r="C1100" s="223" t="s">
        <v>2586</v>
      </c>
      <c r="D1100" s="223" t="s">
        <v>128</v>
      </c>
      <c r="E1100" s="224" t="s">
        <v>2587</v>
      </c>
      <c r="F1100" s="225" t="s">
        <v>2588</v>
      </c>
      <c r="G1100" s="226" t="s">
        <v>238</v>
      </c>
      <c r="H1100" s="227">
        <v>1</v>
      </c>
      <c r="I1100" s="228"/>
      <c r="J1100" s="227">
        <f>ROUND(I1100*H1100,0)</f>
        <v>0</v>
      </c>
      <c r="K1100" s="225" t="s">
        <v>1</v>
      </c>
      <c r="L1100" s="43"/>
      <c r="M1100" s="229" t="s">
        <v>1</v>
      </c>
      <c r="N1100" s="230" t="s">
        <v>40</v>
      </c>
      <c r="O1100" s="86"/>
      <c r="P1100" s="231">
        <f>O1100*H1100</f>
        <v>0</v>
      </c>
      <c r="Q1100" s="231">
        <v>0</v>
      </c>
      <c r="R1100" s="231">
        <f>Q1100*H1100</f>
        <v>0</v>
      </c>
      <c r="S1100" s="231">
        <v>0</v>
      </c>
      <c r="T1100" s="232">
        <f>S1100*H1100</f>
        <v>0</v>
      </c>
      <c r="AR1100" s="233" t="s">
        <v>161</v>
      </c>
      <c r="AT1100" s="233" t="s">
        <v>128</v>
      </c>
      <c r="AU1100" s="233" t="s">
        <v>134</v>
      </c>
      <c r="AY1100" s="17" t="s">
        <v>125</v>
      </c>
      <c r="BE1100" s="234">
        <f>IF(N1100="základní",J1100,0)</f>
        <v>0</v>
      </c>
      <c r="BF1100" s="234">
        <f>IF(N1100="snížená",J1100,0)</f>
        <v>0</v>
      </c>
      <c r="BG1100" s="234">
        <f>IF(N1100="zákl. přenesená",J1100,0)</f>
        <v>0</v>
      </c>
      <c r="BH1100" s="234">
        <f>IF(N1100="sníž. přenesená",J1100,0)</f>
        <v>0</v>
      </c>
      <c r="BI1100" s="234">
        <f>IF(N1100="nulová",J1100,0)</f>
        <v>0</v>
      </c>
      <c r="BJ1100" s="17" t="s">
        <v>134</v>
      </c>
      <c r="BK1100" s="234">
        <f>ROUND(I1100*H1100,0)</f>
        <v>0</v>
      </c>
      <c r="BL1100" s="17" t="s">
        <v>161</v>
      </c>
      <c r="BM1100" s="233" t="s">
        <v>2589</v>
      </c>
    </row>
    <row r="1101" s="1" customFormat="1" ht="48" customHeight="1">
      <c r="B1101" s="38"/>
      <c r="C1101" s="223" t="s">
        <v>2590</v>
      </c>
      <c r="D1101" s="223" t="s">
        <v>128</v>
      </c>
      <c r="E1101" s="224" t="s">
        <v>2591</v>
      </c>
      <c r="F1101" s="225" t="s">
        <v>2592</v>
      </c>
      <c r="G1101" s="226" t="s">
        <v>238</v>
      </c>
      <c r="H1101" s="227">
        <v>1</v>
      </c>
      <c r="I1101" s="228"/>
      <c r="J1101" s="227">
        <f>ROUND(I1101*H1101,0)</f>
        <v>0</v>
      </c>
      <c r="K1101" s="225" t="s">
        <v>1</v>
      </c>
      <c r="L1101" s="43"/>
      <c r="M1101" s="229" t="s">
        <v>1</v>
      </c>
      <c r="N1101" s="230" t="s">
        <v>40</v>
      </c>
      <c r="O1101" s="86"/>
      <c r="P1101" s="231">
        <f>O1101*H1101</f>
        <v>0</v>
      </c>
      <c r="Q1101" s="231">
        <v>0</v>
      </c>
      <c r="R1101" s="231">
        <f>Q1101*H1101</f>
        <v>0</v>
      </c>
      <c r="S1101" s="231">
        <v>0</v>
      </c>
      <c r="T1101" s="232">
        <f>S1101*H1101</f>
        <v>0</v>
      </c>
      <c r="AR1101" s="233" t="s">
        <v>161</v>
      </c>
      <c r="AT1101" s="233" t="s">
        <v>128</v>
      </c>
      <c r="AU1101" s="233" t="s">
        <v>134</v>
      </c>
      <c r="AY1101" s="17" t="s">
        <v>125</v>
      </c>
      <c r="BE1101" s="234">
        <f>IF(N1101="základní",J1101,0)</f>
        <v>0</v>
      </c>
      <c r="BF1101" s="234">
        <f>IF(N1101="snížená",J1101,0)</f>
        <v>0</v>
      </c>
      <c r="BG1101" s="234">
        <f>IF(N1101="zákl. přenesená",J1101,0)</f>
        <v>0</v>
      </c>
      <c r="BH1101" s="234">
        <f>IF(N1101="sníž. přenesená",J1101,0)</f>
        <v>0</v>
      </c>
      <c r="BI1101" s="234">
        <f>IF(N1101="nulová",J1101,0)</f>
        <v>0</v>
      </c>
      <c r="BJ1101" s="17" t="s">
        <v>134</v>
      </c>
      <c r="BK1101" s="234">
        <f>ROUND(I1101*H1101,0)</f>
        <v>0</v>
      </c>
      <c r="BL1101" s="17" t="s">
        <v>161</v>
      </c>
      <c r="BM1101" s="233" t="s">
        <v>2593</v>
      </c>
    </row>
    <row r="1102" s="1" customFormat="1" ht="48" customHeight="1">
      <c r="B1102" s="38"/>
      <c r="C1102" s="223" t="s">
        <v>2594</v>
      </c>
      <c r="D1102" s="223" t="s">
        <v>128</v>
      </c>
      <c r="E1102" s="224" t="s">
        <v>2595</v>
      </c>
      <c r="F1102" s="225" t="s">
        <v>2596</v>
      </c>
      <c r="G1102" s="226" t="s">
        <v>238</v>
      </c>
      <c r="H1102" s="227">
        <v>1</v>
      </c>
      <c r="I1102" s="228"/>
      <c r="J1102" s="227">
        <f>ROUND(I1102*H1102,0)</f>
        <v>0</v>
      </c>
      <c r="K1102" s="225" t="s">
        <v>1</v>
      </c>
      <c r="L1102" s="43"/>
      <c r="M1102" s="229" t="s">
        <v>1</v>
      </c>
      <c r="N1102" s="230" t="s">
        <v>40</v>
      </c>
      <c r="O1102" s="86"/>
      <c r="P1102" s="231">
        <f>O1102*H1102</f>
        <v>0</v>
      </c>
      <c r="Q1102" s="231">
        <v>0</v>
      </c>
      <c r="R1102" s="231">
        <f>Q1102*H1102</f>
        <v>0</v>
      </c>
      <c r="S1102" s="231">
        <v>0</v>
      </c>
      <c r="T1102" s="232">
        <f>S1102*H1102</f>
        <v>0</v>
      </c>
      <c r="AR1102" s="233" t="s">
        <v>161</v>
      </c>
      <c r="AT1102" s="233" t="s">
        <v>128</v>
      </c>
      <c r="AU1102" s="233" t="s">
        <v>134</v>
      </c>
      <c r="AY1102" s="17" t="s">
        <v>125</v>
      </c>
      <c r="BE1102" s="234">
        <f>IF(N1102="základní",J1102,0)</f>
        <v>0</v>
      </c>
      <c r="BF1102" s="234">
        <f>IF(N1102="snížená",J1102,0)</f>
        <v>0</v>
      </c>
      <c r="BG1102" s="234">
        <f>IF(N1102="zákl. přenesená",J1102,0)</f>
        <v>0</v>
      </c>
      <c r="BH1102" s="234">
        <f>IF(N1102="sníž. přenesená",J1102,0)</f>
        <v>0</v>
      </c>
      <c r="BI1102" s="234">
        <f>IF(N1102="nulová",J1102,0)</f>
        <v>0</v>
      </c>
      <c r="BJ1102" s="17" t="s">
        <v>134</v>
      </c>
      <c r="BK1102" s="234">
        <f>ROUND(I1102*H1102,0)</f>
        <v>0</v>
      </c>
      <c r="BL1102" s="17" t="s">
        <v>161</v>
      </c>
      <c r="BM1102" s="233" t="s">
        <v>2597</v>
      </c>
    </row>
    <row r="1103" s="1" customFormat="1" ht="48" customHeight="1">
      <c r="B1103" s="38"/>
      <c r="C1103" s="223" t="s">
        <v>2598</v>
      </c>
      <c r="D1103" s="223" t="s">
        <v>128</v>
      </c>
      <c r="E1103" s="224" t="s">
        <v>2599</v>
      </c>
      <c r="F1103" s="225" t="s">
        <v>2600</v>
      </c>
      <c r="G1103" s="226" t="s">
        <v>238</v>
      </c>
      <c r="H1103" s="227">
        <v>1</v>
      </c>
      <c r="I1103" s="228"/>
      <c r="J1103" s="227">
        <f>ROUND(I1103*H1103,0)</f>
        <v>0</v>
      </c>
      <c r="K1103" s="225" t="s">
        <v>1</v>
      </c>
      <c r="L1103" s="43"/>
      <c r="M1103" s="229" t="s">
        <v>1</v>
      </c>
      <c r="N1103" s="230" t="s">
        <v>40</v>
      </c>
      <c r="O1103" s="86"/>
      <c r="P1103" s="231">
        <f>O1103*H1103</f>
        <v>0</v>
      </c>
      <c r="Q1103" s="231">
        <v>0</v>
      </c>
      <c r="R1103" s="231">
        <f>Q1103*H1103</f>
        <v>0</v>
      </c>
      <c r="S1103" s="231">
        <v>0</v>
      </c>
      <c r="T1103" s="232">
        <f>S1103*H1103</f>
        <v>0</v>
      </c>
      <c r="AR1103" s="233" t="s">
        <v>161</v>
      </c>
      <c r="AT1103" s="233" t="s">
        <v>128</v>
      </c>
      <c r="AU1103" s="233" t="s">
        <v>134</v>
      </c>
      <c r="AY1103" s="17" t="s">
        <v>125</v>
      </c>
      <c r="BE1103" s="234">
        <f>IF(N1103="základní",J1103,0)</f>
        <v>0</v>
      </c>
      <c r="BF1103" s="234">
        <f>IF(N1103="snížená",J1103,0)</f>
        <v>0</v>
      </c>
      <c r="BG1103" s="234">
        <f>IF(N1103="zákl. přenesená",J1103,0)</f>
        <v>0</v>
      </c>
      <c r="BH1103" s="234">
        <f>IF(N1103="sníž. přenesená",J1103,0)</f>
        <v>0</v>
      </c>
      <c r="BI1103" s="234">
        <f>IF(N1103="nulová",J1103,0)</f>
        <v>0</v>
      </c>
      <c r="BJ1103" s="17" t="s">
        <v>134</v>
      </c>
      <c r="BK1103" s="234">
        <f>ROUND(I1103*H1103,0)</f>
        <v>0</v>
      </c>
      <c r="BL1103" s="17" t="s">
        <v>161</v>
      </c>
      <c r="BM1103" s="233" t="s">
        <v>2601</v>
      </c>
    </row>
    <row r="1104" s="1" customFormat="1" ht="48" customHeight="1">
      <c r="B1104" s="38"/>
      <c r="C1104" s="223" t="s">
        <v>2602</v>
      </c>
      <c r="D1104" s="223" t="s">
        <v>128</v>
      </c>
      <c r="E1104" s="224" t="s">
        <v>2603</v>
      </c>
      <c r="F1104" s="225" t="s">
        <v>2604</v>
      </c>
      <c r="G1104" s="226" t="s">
        <v>238</v>
      </c>
      <c r="H1104" s="227">
        <v>1</v>
      </c>
      <c r="I1104" s="228"/>
      <c r="J1104" s="227">
        <f>ROUND(I1104*H1104,0)</f>
        <v>0</v>
      </c>
      <c r="K1104" s="225" t="s">
        <v>1</v>
      </c>
      <c r="L1104" s="43"/>
      <c r="M1104" s="229" t="s">
        <v>1</v>
      </c>
      <c r="N1104" s="230" t="s">
        <v>40</v>
      </c>
      <c r="O1104" s="86"/>
      <c r="P1104" s="231">
        <f>O1104*H1104</f>
        <v>0</v>
      </c>
      <c r="Q1104" s="231">
        <v>0</v>
      </c>
      <c r="R1104" s="231">
        <f>Q1104*H1104</f>
        <v>0</v>
      </c>
      <c r="S1104" s="231">
        <v>0</v>
      </c>
      <c r="T1104" s="232">
        <f>S1104*H1104</f>
        <v>0</v>
      </c>
      <c r="AR1104" s="233" t="s">
        <v>161</v>
      </c>
      <c r="AT1104" s="233" t="s">
        <v>128</v>
      </c>
      <c r="AU1104" s="233" t="s">
        <v>134</v>
      </c>
      <c r="AY1104" s="17" t="s">
        <v>125</v>
      </c>
      <c r="BE1104" s="234">
        <f>IF(N1104="základní",J1104,0)</f>
        <v>0</v>
      </c>
      <c r="BF1104" s="234">
        <f>IF(N1104="snížená",J1104,0)</f>
        <v>0</v>
      </c>
      <c r="BG1104" s="234">
        <f>IF(N1104="zákl. přenesená",J1104,0)</f>
        <v>0</v>
      </c>
      <c r="BH1104" s="234">
        <f>IF(N1104="sníž. přenesená",J1104,0)</f>
        <v>0</v>
      </c>
      <c r="BI1104" s="234">
        <f>IF(N1104="nulová",J1104,0)</f>
        <v>0</v>
      </c>
      <c r="BJ1104" s="17" t="s">
        <v>134</v>
      </c>
      <c r="BK1104" s="234">
        <f>ROUND(I1104*H1104,0)</f>
        <v>0</v>
      </c>
      <c r="BL1104" s="17" t="s">
        <v>161</v>
      </c>
      <c r="BM1104" s="233" t="s">
        <v>2605</v>
      </c>
    </row>
    <row r="1105" s="1" customFormat="1" ht="48" customHeight="1">
      <c r="B1105" s="38"/>
      <c r="C1105" s="223" t="s">
        <v>2606</v>
      </c>
      <c r="D1105" s="223" t="s">
        <v>128</v>
      </c>
      <c r="E1105" s="224" t="s">
        <v>2607</v>
      </c>
      <c r="F1105" s="225" t="s">
        <v>2608</v>
      </c>
      <c r="G1105" s="226" t="s">
        <v>238</v>
      </c>
      <c r="H1105" s="227">
        <v>1</v>
      </c>
      <c r="I1105" s="228"/>
      <c r="J1105" s="227">
        <f>ROUND(I1105*H1105,0)</f>
        <v>0</v>
      </c>
      <c r="K1105" s="225" t="s">
        <v>1</v>
      </c>
      <c r="L1105" s="43"/>
      <c r="M1105" s="229" t="s">
        <v>1</v>
      </c>
      <c r="N1105" s="230" t="s">
        <v>40</v>
      </c>
      <c r="O1105" s="86"/>
      <c r="P1105" s="231">
        <f>O1105*H1105</f>
        <v>0</v>
      </c>
      <c r="Q1105" s="231">
        <v>0</v>
      </c>
      <c r="R1105" s="231">
        <f>Q1105*H1105</f>
        <v>0</v>
      </c>
      <c r="S1105" s="231">
        <v>0</v>
      </c>
      <c r="T1105" s="232">
        <f>S1105*H1105</f>
        <v>0</v>
      </c>
      <c r="AR1105" s="233" t="s">
        <v>161</v>
      </c>
      <c r="AT1105" s="233" t="s">
        <v>128</v>
      </c>
      <c r="AU1105" s="233" t="s">
        <v>134</v>
      </c>
      <c r="AY1105" s="17" t="s">
        <v>125</v>
      </c>
      <c r="BE1105" s="234">
        <f>IF(N1105="základní",J1105,0)</f>
        <v>0</v>
      </c>
      <c r="BF1105" s="234">
        <f>IF(N1105="snížená",J1105,0)</f>
        <v>0</v>
      </c>
      <c r="BG1105" s="234">
        <f>IF(N1105="zákl. přenesená",J1105,0)</f>
        <v>0</v>
      </c>
      <c r="BH1105" s="234">
        <f>IF(N1105="sníž. přenesená",J1105,0)</f>
        <v>0</v>
      </c>
      <c r="BI1105" s="234">
        <f>IF(N1105="nulová",J1105,0)</f>
        <v>0</v>
      </c>
      <c r="BJ1105" s="17" t="s">
        <v>134</v>
      </c>
      <c r="BK1105" s="234">
        <f>ROUND(I1105*H1105,0)</f>
        <v>0</v>
      </c>
      <c r="BL1105" s="17" t="s">
        <v>161</v>
      </c>
      <c r="BM1105" s="233" t="s">
        <v>2609</v>
      </c>
    </row>
    <row r="1106" s="1" customFormat="1" ht="48" customHeight="1">
      <c r="B1106" s="38"/>
      <c r="C1106" s="223" t="s">
        <v>2610</v>
      </c>
      <c r="D1106" s="223" t="s">
        <v>128</v>
      </c>
      <c r="E1106" s="224" t="s">
        <v>2611</v>
      </c>
      <c r="F1106" s="225" t="s">
        <v>2608</v>
      </c>
      <c r="G1106" s="226" t="s">
        <v>238</v>
      </c>
      <c r="H1106" s="227">
        <v>1</v>
      </c>
      <c r="I1106" s="228"/>
      <c r="J1106" s="227">
        <f>ROUND(I1106*H1106,0)</f>
        <v>0</v>
      </c>
      <c r="K1106" s="225" t="s">
        <v>1</v>
      </c>
      <c r="L1106" s="43"/>
      <c r="M1106" s="229" t="s">
        <v>1</v>
      </c>
      <c r="N1106" s="230" t="s">
        <v>40</v>
      </c>
      <c r="O1106" s="86"/>
      <c r="P1106" s="231">
        <f>O1106*H1106</f>
        <v>0</v>
      </c>
      <c r="Q1106" s="231">
        <v>0</v>
      </c>
      <c r="R1106" s="231">
        <f>Q1106*H1106</f>
        <v>0</v>
      </c>
      <c r="S1106" s="231">
        <v>0</v>
      </c>
      <c r="T1106" s="232">
        <f>S1106*H1106</f>
        <v>0</v>
      </c>
      <c r="AR1106" s="233" t="s">
        <v>161</v>
      </c>
      <c r="AT1106" s="233" t="s">
        <v>128</v>
      </c>
      <c r="AU1106" s="233" t="s">
        <v>134</v>
      </c>
      <c r="AY1106" s="17" t="s">
        <v>125</v>
      </c>
      <c r="BE1106" s="234">
        <f>IF(N1106="základní",J1106,0)</f>
        <v>0</v>
      </c>
      <c r="BF1106" s="234">
        <f>IF(N1106="snížená",J1106,0)</f>
        <v>0</v>
      </c>
      <c r="BG1106" s="234">
        <f>IF(N1106="zákl. přenesená",J1106,0)</f>
        <v>0</v>
      </c>
      <c r="BH1106" s="234">
        <f>IF(N1106="sníž. přenesená",J1106,0)</f>
        <v>0</v>
      </c>
      <c r="BI1106" s="234">
        <f>IF(N1106="nulová",J1106,0)</f>
        <v>0</v>
      </c>
      <c r="BJ1106" s="17" t="s">
        <v>134</v>
      </c>
      <c r="BK1106" s="234">
        <f>ROUND(I1106*H1106,0)</f>
        <v>0</v>
      </c>
      <c r="BL1106" s="17" t="s">
        <v>161</v>
      </c>
      <c r="BM1106" s="233" t="s">
        <v>2612</v>
      </c>
    </row>
    <row r="1107" s="1" customFormat="1" ht="48" customHeight="1">
      <c r="B1107" s="38"/>
      <c r="C1107" s="223" t="s">
        <v>2613</v>
      </c>
      <c r="D1107" s="223" t="s">
        <v>128</v>
      </c>
      <c r="E1107" s="224" t="s">
        <v>2614</v>
      </c>
      <c r="F1107" s="225" t="s">
        <v>2615</v>
      </c>
      <c r="G1107" s="226" t="s">
        <v>238</v>
      </c>
      <c r="H1107" s="227">
        <v>1</v>
      </c>
      <c r="I1107" s="228"/>
      <c r="J1107" s="227">
        <f>ROUND(I1107*H1107,0)</f>
        <v>0</v>
      </c>
      <c r="K1107" s="225" t="s">
        <v>1</v>
      </c>
      <c r="L1107" s="43"/>
      <c r="M1107" s="229" t="s">
        <v>1</v>
      </c>
      <c r="N1107" s="230" t="s">
        <v>40</v>
      </c>
      <c r="O1107" s="86"/>
      <c r="P1107" s="231">
        <f>O1107*H1107</f>
        <v>0</v>
      </c>
      <c r="Q1107" s="231">
        <v>0</v>
      </c>
      <c r="R1107" s="231">
        <f>Q1107*H1107</f>
        <v>0</v>
      </c>
      <c r="S1107" s="231">
        <v>0</v>
      </c>
      <c r="T1107" s="232">
        <f>S1107*H1107</f>
        <v>0</v>
      </c>
      <c r="AR1107" s="233" t="s">
        <v>161</v>
      </c>
      <c r="AT1107" s="233" t="s">
        <v>128</v>
      </c>
      <c r="AU1107" s="233" t="s">
        <v>134</v>
      </c>
      <c r="AY1107" s="17" t="s">
        <v>125</v>
      </c>
      <c r="BE1107" s="234">
        <f>IF(N1107="základní",J1107,0)</f>
        <v>0</v>
      </c>
      <c r="BF1107" s="234">
        <f>IF(N1107="snížená",J1107,0)</f>
        <v>0</v>
      </c>
      <c r="BG1107" s="234">
        <f>IF(N1107="zákl. přenesená",J1107,0)</f>
        <v>0</v>
      </c>
      <c r="BH1107" s="234">
        <f>IF(N1107="sníž. přenesená",J1107,0)</f>
        <v>0</v>
      </c>
      <c r="BI1107" s="234">
        <f>IF(N1107="nulová",J1107,0)</f>
        <v>0</v>
      </c>
      <c r="BJ1107" s="17" t="s">
        <v>134</v>
      </c>
      <c r="BK1107" s="234">
        <f>ROUND(I1107*H1107,0)</f>
        <v>0</v>
      </c>
      <c r="BL1107" s="17" t="s">
        <v>161</v>
      </c>
      <c r="BM1107" s="233" t="s">
        <v>2616</v>
      </c>
    </row>
    <row r="1108" s="1" customFormat="1" ht="48" customHeight="1">
      <c r="B1108" s="38"/>
      <c r="C1108" s="223" t="s">
        <v>2617</v>
      </c>
      <c r="D1108" s="223" t="s">
        <v>128</v>
      </c>
      <c r="E1108" s="224" t="s">
        <v>2618</v>
      </c>
      <c r="F1108" s="225" t="s">
        <v>2619</v>
      </c>
      <c r="G1108" s="226" t="s">
        <v>238</v>
      </c>
      <c r="H1108" s="227">
        <v>1</v>
      </c>
      <c r="I1108" s="228"/>
      <c r="J1108" s="227">
        <f>ROUND(I1108*H1108,0)</f>
        <v>0</v>
      </c>
      <c r="K1108" s="225" t="s">
        <v>1</v>
      </c>
      <c r="L1108" s="43"/>
      <c r="M1108" s="229" t="s">
        <v>1</v>
      </c>
      <c r="N1108" s="230" t="s">
        <v>40</v>
      </c>
      <c r="O1108" s="86"/>
      <c r="P1108" s="231">
        <f>O1108*H1108</f>
        <v>0</v>
      </c>
      <c r="Q1108" s="231">
        <v>0</v>
      </c>
      <c r="R1108" s="231">
        <f>Q1108*H1108</f>
        <v>0</v>
      </c>
      <c r="S1108" s="231">
        <v>0</v>
      </c>
      <c r="T1108" s="232">
        <f>S1108*H1108</f>
        <v>0</v>
      </c>
      <c r="AR1108" s="233" t="s">
        <v>161</v>
      </c>
      <c r="AT1108" s="233" t="s">
        <v>128</v>
      </c>
      <c r="AU1108" s="233" t="s">
        <v>134</v>
      </c>
      <c r="AY1108" s="17" t="s">
        <v>125</v>
      </c>
      <c r="BE1108" s="234">
        <f>IF(N1108="základní",J1108,0)</f>
        <v>0</v>
      </c>
      <c r="BF1108" s="234">
        <f>IF(N1108="snížená",J1108,0)</f>
        <v>0</v>
      </c>
      <c r="BG1108" s="234">
        <f>IF(N1108="zákl. přenesená",J1108,0)</f>
        <v>0</v>
      </c>
      <c r="BH1108" s="234">
        <f>IF(N1108="sníž. přenesená",J1108,0)</f>
        <v>0</v>
      </c>
      <c r="BI1108" s="234">
        <f>IF(N1108="nulová",J1108,0)</f>
        <v>0</v>
      </c>
      <c r="BJ1108" s="17" t="s">
        <v>134</v>
      </c>
      <c r="BK1108" s="234">
        <f>ROUND(I1108*H1108,0)</f>
        <v>0</v>
      </c>
      <c r="BL1108" s="17" t="s">
        <v>161</v>
      </c>
      <c r="BM1108" s="233" t="s">
        <v>2620</v>
      </c>
    </row>
    <row r="1109" s="1" customFormat="1" ht="48" customHeight="1">
      <c r="B1109" s="38"/>
      <c r="C1109" s="223" t="s">
        <v>2621</v>
      </c>
      <c r="D1109" s="223" t="s">
        <v>128</v>
      </c>
      <c r="E1109" s="224" t="s">
        <v>2622</v>
      </c>
      <c r="F1109" s="225" t="s">
        <v>2623</v>
      </c>
      <c r="G1109" s="226" t="s">
        <v>238</v>
      </c>
      <c r="H1109" s="227">
        <v>1</v>
      </c>
      <c r="I1109" s="228"/>
      <c r="J1109" s="227">
        <f>ROUND(I1109*H1109,0)</f>
        <v>0</v>
      </c>
      <c r="K1109" s="225" t="s">
        <v>1</v>
      </c>
      <c r="L1109" s="43"/>
      <c r="M1109" s="229" t="s">
        <v>1</v>
      </c>
      <c r="N1109" s="230" t="s">
        <v>40</v>
      </c>
      <c r="O1109" s="86"/>
      <c r="P1109" s="231">
        <f>O1109*H1109</f>
        <v>0</v>
      </c>
      <c r="Q1109" s="231">
        <v>0</v>
      </c>
      <c r="R1109" s="231">
        <f>Q1109*H1109</f>
        <v>0</v>
      </c>
      <c r="S1109" s="231">
        <v>0</v>
      </c>
      <c r="T1109" s="232">
        <f>S1109*H1109</f>
        <v>0</v>
      </c>
      <c r="AR1109" s="233" t="s">
        <v>161</v>
      </c>
      <c r="AT1109" s="233" t="s">
        <v>128</v>
      </c>
      <c r="AU1109" s="233" t="s">
        <v>134</v>
      </c>
      <c r="AY1109" s="17" t="s">
        <v>125</v>
      </c>
      <c r="BE1109" s="234">
        <f>IF(N1109="základní",J1109,0)</f>
        <v>0</v>
      </c>
      <c r="BF1109" s="234">
        <f>IF(N1109="snížená",J1109,0)</f>
        <v>0</v>
      </c>
      <c r="BG1109" s="234">
        <f>IF(N1109="zákl. přenesená",J1109,0)</f>
        <v>0</v>
      </c>
      <c r="BH1109" s="234">
        <f>IF(N1109="sníž. přenesená",J1109,0)</f>
        <v>0</v>
      </c>
      <c r="BI1109" s="234">
        <f>IF(N1109="nulová",J1109,0)</f>
        <v>0</v>
      </c>
      <c r="BJ1109" s="17" t="s">
        <v>134</v>
      </c>
      <c r="BK1109" s="234">
        <f>ROUND(I1109*H1109,0)</f>
        <v>0</v>
      </c>
      <c r="BL1109" s="17" t="s">
        <v>161</v>
      </c>
      <c r="BM1109" s="233" t="s">
        <v>2624</v>
      </c>
    </row>
    <row r="1110" s="1" customFormat="1" ht="48" customHeight="1">
      <c r="B1110" s="38"/>
      <c r="C1110" s="223" t="s">
        <v>2625</v>
      </c>
      <c r="D1110" s="223" t="s">
        <v>128</v>
      </c>
      <c r="E1110" s="224" t="s">
        <v>2626</v>
      </c>
      <c r="F1110" s="225" t="s">
        <v>2627</v>
      </c>
      <c r="G1110" s="226" t="s">
        <v>238</v>
      </c>
      <c r="H1110" s="227">
        <v>1</v>
      </c>
      <c r="I1110" s="228"/>
      <c r="J1110" s="227">
        <f>ROUND(I1110*H1110,0)</f>
        <v>0</v>
      </c>
      <c r="K1110" s="225" t="s">
        <v>1</v>
      </c>
      <c r="L1110" s="43"/>
      <c r="M1110" s="229" t="s">
        <v>1</v>
      </c>
      <c r="N1110" s="230" t="s">
        <v>40</v>
      </c>
      <c r="O1110" s="86"/>
      <c r="P1110" s="231">
        <f>O1110*H1110</f>
        <v>0</v>
      </c>
      <c r="Q1110" s="231">
        <v>0</v>
      </c>
      <c r="R1110" s="231">
        <f>Q1110*H1110</f>
        <v>0</v>
      </c>
      <c r="S1110" s="231">
        <v>0</v>
      </c>
      <c r="T1110" s="232">
        <f>S1110*H1110</f>
        <v>0</v>
      </c>
      <c r="AR1110" s="233" t="s">
        <v>161</v>
      </c>
      <c r="AT1110" s="233" t="s">
        <v>128</v>
      </c>
      <c r="AU1110" s="233" t="s">
        <v>134</v>
      </c>
      <c r="AY1110" s="17" t="s">
        <v>125</v>
      </c>
      <c r="BE1110" s="234">
        <f>IF(N1110="základní",J1110,0)</f>
        <v>0</v>
      </c>
      <c r="BF1110" s="234">
        <f>IF(N1110="snížená",J1110,0)</f>
        <v>0</v>
      </c>
      <c r="BG1110" s="234">
        <f>IF(N1110="zákl. přenesená",J1110,0)</f>
        <v>0</v>
      </c>
      <c r="BH1110" s="234">
        <f>IF(N1110="sníž. přenesená",J1110,0)</f>
        <v>0</v>
      </c>
      <c r="BI1110" s="234">
        <f>IF(N1110="nulová",J1110,0)</f>
        <v>0</v>
      </c>
      <c r="BJ1110" s="17" t="s">
        <v>134</v>
      </c>
      <c r="BK1110" s="234">
        <f>ROUND(I1110*H1110,0)</f>
        <v>0</v>
      </c>
      <c r="BL1110" s="17" t="s">
        <v>161</v>
      </c>
      <c r="BM1110" s="233" t="s">
        <v>2628</v>
      </c>
    </row>
    <row r="1111" s="1" customFormat="1" ht="48" customHeight="1">
      <c r="B1111" s="38"/>
      <c r="C1111" s="223" t="s">
        <v>2629</v>
      </c>
      <c r="D1111" s="223" t="s">
        <v>128</v>
      </c>
      <c r="E1111" s="224" t="s">
        <v>2630</v>
      </c>
      <c r="F1111" s="225" t="s">
        <v>2623</v>
      </c>
      <c r="G1111" s="226" t="s">
        <v>238</v>
      </c>
      <c r="H1111" s="227">
        <v>1</v>
      </c>
      <c r="I1111" s="228"/>
      <c r="J1111" s="227">
        <f>ROUND(I1111*H1111,0)</f>
        <v>0</v>
      </c>
      <c r="K1111" s="225" t="s">
        <v>1</v>
      </c>
      <c r="L1111" s="43"/>
      <c r="M1111" s="229" t="s">
        <v>1</v>
      </c>
      <c r="N1111" s="230" t="s">
        <v>40</v>
      </c>
      <c r="O1111" s="86"/>
      <c r="P1111" s="231">
        <f>O1111*H1111</f>
        <v>0</v>
      </c>
      <c r="Q1111" s="231">
        <v>0</v>
      </c>
      <c r="R1111" s="231">
        <f>Q1111*H1111</f>
        <v>0</v>
      </c>
      <c r="S1111" s="231">
        <v>0</v>
      </c>
      <c r="T1111" s="232">
        <f>S1111*H1111</f>
        <v>0</v>
      </c>
      <c r="AR1111" s="233" t="s">
        <v>161</v>
      </c>
      <c r="AT1111" s="233" t="s">
        <v>128</v>
      </c>
      <c r="AU1111" s="233" t="s">
        <v>134</v>
      </c>
      <c r="AY1111" s="17" t="s">
        <v>125</v>
      </c>
      <c r="BE1111" s="234">
        <f>IF(N1111="základní",J1111,0)</f>
        <v>0</v>
      </c>
      <c r="BF1111" s="234">
        <f>IF(N1111="snížená",J1111,0)</f>
        <v>0</v>
      </c>
      <c r="BG1111" s="234">
        <f>IF(N1111="zákl. přenesená",J1111,0)</f>
        <v>0</v>
      </c>
      <c r="BH1111" s="234">
        <f>IF(N1111="sníž. přenesená",J1111,0)</f>
        <v>0</v>
      </c>
      <c r="BI1111" s="234">
        <f>IF(N1111="nulová",J1111,0)</f>
        <v>0</v>
      </c>
      <c r="BJ1111" s="17" t="s">
        <v>134</v>
      </c>
      <c r="BK1111" s="234">
        <f>ROUND(I1111*H1111,0)</f>
        <v>0</v>
      </c>
      <c r="BL1111" s="17" t="s">
        <v>161</v>
      </c>
      <c r="BM1111" s="233" t="s">
        <v>2631</v>
      </c>
    </row>
    <row r="1112" s="1" customFormat="1" ht="48" customHeight="1">
      <c r="B1112" s="38"/>
      <c r="C1112" s="223" t="s">
        <v>2632</v>
      </c>
      <c r="D1112" s="223" t="s">
        <v>128</v>
      </c>
      <c r="E1112" s="224" t="s">
        <v>2633</v>
      </c>
      <c r="F1112" s="225" t="s">
        <v>2634</v>
      </c>
      <c r="G1112" s="226" t="s">
        <v>238</v>
      </c>
      <c r="H1112" s="227">
        <v>1</v>
      </c>
      <c r="I1112" s="228"/>
      <c r="J1112" s="227">
        <f>ROUND(I1112*H1112,0)</f>
        <v>0</v>
      </c>
      <c r="K1112" s="225" t="s">
        <v>1</v>
      </c>
      <c r="L1112" s="43"/>
      <c r="M1112" s="229" t="s">
        <v>1</v>
      </c>
      <c r="N1112" s="230" t="s">
        <v>40</v>
      </c>
      <c r="O1112" s="86"/>
      <c r="P1112" s="231">
        <f>O1112*H1112</f>
        <v>0</v>
      </c>
      <c r="Q1112" s="231">
        <v>0</v>
      </c>
      <c r="R1112" s="231">
        <f>Q1112*H1112</f>
        <v>0</v>
      </c>
      <c r="S1112" s="231">
        <v>0</v>
      </c>
      <c r="T1112" s="232">
        <f>S1112*H1112</f>
        <v>0</v>
      </c>
      <c r="AR1112" s="233" t="s">
        <v>161</v>
      </c>
      <c r="AT1112" s="233" t="s">
        <v>128</v>
      </c>
      <c r="AU1112" s="233" t="s">
        <v>134</v>
      </c>
      <c r="AY1112" s="17" t="s">
        <v>125</v>
      </c>
      <c r="BE1112" s="234">
        <f>IF(N1112="základní",J1112,0)</f>
        <v>0</v>
      </c>
      <c r="BF1112" s="234">
        <f>IF(N1112="snížená",J1112,0)</f>
        <v>0</v>
      </c>
      <c r="BG1112" s="234">
        <f>IF(N1112="zákl. přenesená",J1112,0)</f>
        <v>0</v>
      </c>
      <c r="BH1112" s="234">
        <f>IF(N1112="sníž. přenesená",J1112,0)</f>
        <v>0</v>
      </c>
      <c r="BI1112" s="234">
        <f>IF(N1112="nulová",J1112,0)</f>
        <v>0</v>
      </c>
      <c r="BJ1112" s="17" t="s">
        <v>134</v>
      </c>
      <c r="BK1112" s="234">
        <f>ROUND(I1112*H1112,0)</f>
        <v>0</v>
      </c>
      <c r="BL1112" s="17" t="s">
        <v>161</v>
      </c>
      <c r="BM1112" s="233" t="s">
        <v>2635</v>
      </c>
    </row>
    <row r="1113" s="1" customFormat="1" ht="48" customHeight="1">
      <c r="B1113" s="38"/>
      <c r="C1113" s="223" t="s">
        <v>2636</v>
      </c>
      <c r="D1113" s="223" t="s">
        <v>128</v>
      </c>
      <c r="E1113" s="224" t="s">
        <v>2637</v>
      </c>
      <c r="F1113" s="225" t="s">
        <v>2634</v>
      </c>
      <c r="G1113" s="226" t="s">
        <v>238</v>
      </c>
      <c r="H1113" s="227">
        <v>1</v>
      </c>
      <c r="I1113" s="228"/>
      <c r="J1113" s="227">
        <f>ROUND(I1113*H1113,0)</f>
        <v>0</v>
      </c>
      <c r="K1113" s="225" t="s">
        <v>1</v>
      </c>
      <c r="L1113" s="43"/>
      <c r="M1113" s="229" t="s">
        <v>1</v>
      </c>
      <c r="N1113" s="230" t="s">
        <v>40</v>
      </c>
      <c r="O1113" s="86"/>
      <c r="P1113" s="231">
        <f>O1113*H1113</f>
        <v>0</v>
      </c>
      <c r="Q1113" s="231">
        <v>0</v>
      </c>
      <c r="R1113" s="231">
        <f>Q1113*H1113</f>
        <v>0</v>
      </c>
      <c r="S1113" s="231">
        <v>0</v>
      </c>
      <c r="T1113" s="232">
        <f>S1113*H1113</f>
        <v>0</v>
      </c>
      <c r="AR1113" s="233" t="s">
        <v>161</v>
      </c>
      <c r="AT1113" s="233" t="s">
        <v>128</v>
      </c>
      <c r="AU1113" s="233" t="s">
        <v>134</v>
      </c>
      <c r="AY1113" s="17" t="s">
        <v>125</v>
      </c>
      <c r="BE1113" s="234">
        <f>IF(N1113="základní",J1113,0)</f>
        <v>0</v>
      </c>
      <c r="BF1113" s="234">
        <f>IF(N1113="snížená",J1113,0)</f>
        <v>0</v>
      </c>
      <c r="BG1113" s="234">
        <f>IF(N1113="zákl. přenesená",J1113,0)</f>
        <v>0</v>
      </c>
      <c r="BH1113" s="234">
        <f>IF(N1113="sníž. přenesená",J1113,0)</f>
        <v>0</v>
      </c>
      <c r="BI1113" s="234">
        <f>IF(N1113="nulová",J1113,0)</f>
        <v>0</v>
      </c>
      <c r="BJ1113" s="17" t="s">
        <v>134</v>
      </c>
      <c r="BK1113" s="234">
        <f>ROUND(I1113*H1113,0)</f>
        <v>0</v>
      </c>
      <c r="BL1113" s="17" t="s">
        <v>161</v>
      </c>
      <c r="BM1113" s="233" t="s">
        <v>2638</v>
      </c>
    </row>
    <row r="1114" s="1" customFormat="1" ht="48" customHeight="1">
      <c r="B1114" s="38"/>
      <c r="C1114" s="223" t="s">
        <v>2639</v>
      </c>
      <c r="D1114" s="223" t="s">
        <v>128</v>
      </c>
      <c r="E1114" s="224" t="s">
        <v>2640</v>
      </c>
      <c r="F1114" s="225" t="s">
        <v>2641</v>
      </c>
      <c r="G1114" s="226" t="s">
        <v>238</v>
      </c>
      <c r="H1114" s="227">
        <v>1</v>
      </c>
      <c r="I1114" s="228"/>
      <c r="J1114" s="227">
        <f>ROUND(I1114*H1114,0)</f>
        <v>0</v>
      </c>
      <c r="K1114" s="225" t="s">
        <v>1</v>
      </c>
      <c r="L1114" s="43"/>
      <c r="M1114" s="229" t="s">
        <v>1</v>
      </c>
      <c r="N1114" s="230" t="s">
        <v>40</v>
      </c>
      <c r="O1114" s="86"/>
      <c r="P1114" s="231">
        <f>O1114*H1114</f>
        <v>0</v>
      </c>
      <c r="Q1114" s="231">
        <v>0</v>
      </c>
      <c r="R1114" s="231">
        <f>Q1114*H1114</f>
        <v>0</v>
      </c>
      <c r="S1114" s="231">
        <v>0</v>
      </c>
      <c r="T1114" s="232">
        <f>S1114*H1114</f>
        <v>0</v>
      </c>
      <c r="AR1114" s="233" t="s">
        <v>161</v>
      </c>
      <c r="AT1114" s="233" t="s">
        <v>128</v>
      </c>
      <c r="AU1114" s="233" t="s">
        <v>134</v>
      </c>
      <c r="AY1114" s="17" t="s">
        <v>125</v>
      </c>
      <c r="BE1114" s="234">
        <f>IF(N1114="základní",J1114,0)</f>
        <v>0</v>
      </c>
      <c r="BF1114" s="234">
        <f>IF(N1114="snížená",J1114,0)</f>
        <v>0</v>
      </c>
      <c r="BG1114" s="234">
        <f>IF(N1114="zákl. přenesená",J1114,0)</f>
        <v>0</v>
      </c>
      <c r="BH1114" s="234">
        <f>IF(N1114="sníž. přenesená",J1114,0)</f>
        <v>0</v>
      </c>
      <c r="BI1114" s="234">
        <f>IF(N1114="nulová",J1114,0)</f>
        <v>0</v>
      </c>
      <c r="BJ1114" s="17" t="s">
        <v>134</v>
      </c>
      <c r="BK1114" s="234">
        <f>ROUND(I1114*H1114,0)</f>
        <v>0</v>
      </c>
      <c r="BL1114" s="17" t="s">
        <v>161</v>
      </c>
      <c r="BM1114" s="233" t="s">
        <v>2642</v>
      </c>
    </row>
    <row r="1115" s="1" customFormat="1" ht="48" customHeight="1">
      <c r="B1115" s="38"/>
      <c r="C1115" s="223" t="s">
        <v>2643</v>
      </c>
      <c r="D1115" s="223" t="s">
        <v>128</v>
      </c>
      <c r="E1115" s="224" t="s">
        <v>2644</v>
      </c>
      <c r="F1115" s="225" t="s">
        <v>2645</v>
      </c>
      <c r="G1115" s="226" t="s">
        <v>238</v>
      </c>
      <c r="H1115" s="227">
        <v>1</v>
      </c>
      <c r="I1115" s="228"/>
      <c r="J1115" s="227">
        <f>ROUND(I1115*H1115,0)</f>
        <v>0</v>
      </c>
      <c r="K1115" s="225" t="s">
        <v>1</v>
      </c>
      <c r="L1115" s="43"/>
      <c r="M1115" s="229" t="s">
        <v>1</v>
      </c>
      <c r="N1115" s="230" t="s">
        <v>40</v>
      </c>
      <c r="O1115" s="86"/>
      <c r="P1115" s="231">
        <f>O1115*H1115</f>
        <v>0</v>
      </c>
      <c r="Q1115" s="231">
        <v>0</v>
      </c>
      <c r="R1115" s="231">
        <f>Q1115*H1115</f>
        <v>0</v>
      </c>
      <c r="S1115" s="231">
        <v>0</v>
      </c>
      <c r="T1115" s="232">
        <f>S1115*H1115</f>
        <v>0</v>
      </c>
      <c r="AR1115" s="233" t="s">
        <v>161</v>
      </c>
      <c r="AT1115" s="233" t="s">
        <v>128</v>
      </c>
      <c r="AU1115" s="233" t="s">
        <v>134</v>
      </c>
      <c r="AY1115" s="17" t="s">
        <v>125</v>
      </c>
      <c r="BE1115" s="234">
        <f>IF(N1115="základní",J1115,0)</f>
        <v>0</v>
      </c>
      <c r="BF1115" s="234">
        <f>IF(N1115="snížená",J1115,0)</f>
        <v>0</v>
      </c>
      <c r="BG1115" s="234">
        <f>IF(N1115="zákl. přenesená",J1115,0)</f>
        <v>0</v>
      </c>
      <c r="BH1115" s="234">
        <f>IF(N1115="sníž. přenesená",J1115,0)</f>
        <v>0</v>
      </c>
      <c r="BI1115" s="234">
        <f>IF(N1115="nulová",J1115,0)</f>
        <v>0</v>
      </c>
      <c r="BJ1115" s="17" t="s">
        <v>134</v>
      </c>
      <c r="BK1115" s="234">
        <f>ROUND(I1115*H1115,0)</f>
        <v>0</v>
      </c>
      <c r="BL1115" s="17" t="s">
        <v>161</v>
      </c>
      <c r="BM1115" s="233" t="s">
        <v>2646</v>
      </c>
    </row>
    <row r="1116" s="1" customFormat="1" ht="48" customHeight="1">
      <c r="B1116" s="38"/>
      <c r="C1116" s="223" t="s">
        <v>2647</v>
      </c>
      <c r="D1116" s="223" t="s">
        <v>128</v>
      </c>
      <c r="E1116" s="224" t="s">
        <v>2648</v>
      </c>
      <c r="F1116" s="225" t="s">
        <v>2649</v>
      </c>
      <c r="G1116" s="226" t="s">
        <v>238</v>
      </c>
      <c r="H1116" s="227">
        <v>1</v>
      </c>
      <c r="I1116" s="228"/>
      <c r="J1116" s="227">
        <f>ROUND(I1116*H1116,0)</f>
        <v>0</v>
      </c>
      <c r="K1116" s="225" t="s">
        <v>1</v>
      </c>
      <c r="L1116" s="43"/>
      <c r="M1116" s="229" t="s">
        <v>1</v>
      </c>
      <c r="N1116" s="230" t="s">
        <v>40</v>
      </c>
      <c r="O1116" s="86"/>
      <c r="P1116" s="231">
        <f>O1116*H1116</f>
        <v>0</v>
      </c>
      <c r="Q1116" s="231">
        <v>0</v>
      </c>
      <c r="R1116" s="231">
        <f>Q1116*H1116</f>
        <v>0</v>
      </c>
      <c r="S1116" s="231">
        <v>0</v>
      </c>
      <c r="T1116" s="232">
        <f>S1116*H1116</f>
        <v>0</v>
      </c>
      <c r="AR1116" s="233" t="s">
        <v>161</v>
      </c>
      <c r="AT1116" s="233" t="s">
        <v>128</v>
      </c>
      <c r="AU1116" s="233" t="s">
        <v>134</v>
      </c>
      <c r="AY1116" s="17" t="s">
        <v>125</v>
      </c>
      <c r="BE1116" s="234">
        <f>IF(N1116="základní",J1116,0)</f>
        <v>0</v>
      </c>
      <c r="BF1116" s="234">
        <f>IF(N1116="snížená",J1116,0)</f>
        <v>0</v>
      </c>
      <c r="BG1116" s="234">
        <f>IF(N1116="zákl. přenesená",J1116,0)</f>
        <v>0</v>
      </c>
      <c r="BH1116" s="234">
        <f>IF(N1116="sníž. přenesená",J1116,0)</f>
        <v>0</v>
      </c>
      <c r="BI1116" s="234">
        <f>IF(N1116="nulová",J1116,0)</f>
        <v>0</v>
      </c>
      <c r="BJ1116" s="17" t="s">
        <v>134</v>
      </c>
      <c r="BK1116" s="234">
        <f>ROUND(I1116*H1116,0)</f>
        <v>0</v>
      </c>
      <c r="BL1116" s="17" t="s">
        <v>161</v>
      </c>
      <c r="BM1116" s="233" t="s">
        <v>2650</v>
      </c>
    </row>
    <row r="1117" s="1" customFormat="1" ht="48" customHeight="1">
      <c r="B1117" s="38"/>
      <c r="C1117" s="223" t="s">
        <v>2651</v>
      </c>
      <c r="D1117" s="223" t="s">
        <v>128</v>
      </c>
      <c r="E1117" s="224" t="s">
        <v>2652</v>
      </c>
      <c r="F1117" s="225" t="s">
        <v>2653</v>
      </c>
      <c r="G1117" s="226" t="s">
        <v>238</v>
      </c>
      <c r="H1117" s="227">
        <v>1</v>
      </c>
      <c r="I1117" s="228"/>
      <c r="J1117" s="227">
        <f>ROUND(I1117*H1117,0)</f>
        <v>0</v>
      </c>
      <c r="K1117" s="225" t="s">
        <v>1</v>
      </c>
      <c r="L1117" s="43"/>
      <c r="M1117" s="229" t="s">
        <v>1</v>
      </c>
      <c r="N1117" s="230" t="s">
        <v>40</v>
      </c>
      <c r="O1117" s="86"/>
      <c r="P1117" s="231">
        <f>O1117*H1117</f>
        <v>0</v>
      </c>
      <c r="Q1117" s="231">
        <v>0</v>
      </c>
      <c r="R1117" s="231">
        <f>Q1117*H1117</f>
        <v>0</v>
      </c>
      <c r="S1117" s="231">
        <v>0</v>
      </c>
      <c r="T1117" s="232">
        <f>S1117*H1117</f>
        <v>0</v>
      </c>
      <c r="AR1117" s="233" t="s">
        <v>161</v>
      </c>
      <c r="AT1117" s="233" t="s">
        <v>128</v>
      </c>
      <c r="AU1117" s="233" t="s">
        <v>134</v>
      </c>
      <c r="AY1117" s="17" t="s">
        <v>125</v>
      </c>
      <c r="BE1117" s="234">
        <f>IF(N1117="základní",J1117,0)</f>
        <v>0</v>
      </c>
      <c r="BF1117" s="234">
        <f>IF(N1117="snížená",J1117,0)</f>
        <v>0</v>
      </c>
      <c r="BG1117" s="234">
        <f>IF(N1117="zákl. přenesená",J1117,0)</f>
        <v>0</v>
      </c>
      <c r="BH1117" s="234">
        <f>IF(N1117="sníž. přenesená",J1117,0)</f>
        <v>0</v>
      </c>
      <c r="BI1117" s="234">
        <f>IF(N1117="nulová",J1117,0)</f>
        <v>0</v>
      </c>
      <c r="BJ1117" s="17" t="s">
        <v>134</v>
      </c>
      <c r="BK1117" s="234">
        <f>ROUND(I1117*H1117,0)</f>
        <v>0</v>
      </c>
      <c r="BL1117" s="17" t="s">
        <v>161</v>
      </c>
      <c r="BM1117" s="233" t="s">
        <v>2654</v>
      </c>
    </row>
    <row r="1118" s="1" customFormat="1" ht="48" customHeight="1">
      <c r="B1118" s="38"/>
      <c r="C1118" s="223" t="s">
        <v>2655</v>
      </c>
      <c r="D1118" s="223" t="s">
        <v>128</v>
      </c>
      <c r="E1118" s="224" t="s">
        <v>2656</v>
      </c>
      <c r="F1118" s="225" t="s">
        <v>2653</v>
      </c>
      <c r="G1118" s="226" t="s">
        <v>238</v>
      </c>
      <c r="H1118" s="227">
        <v>1</v>
      </c>
      <c r="I1118" s="228"/>
      <c r="J1118" s="227">
        <f>ROUND(I1118*H1118,0)</f>
        <v>0</v>
      </c>
      <c r="K1118" s="225" t="s">
        <v>1</v>
      </c>
      <c r="L1118" s="43"/>
      <c r="M1118" s="229" t="s">
        <v>1</v>
      </c>
      <c r="N1118" s="230" t="s">
        <v>40</v>
      </c>
      <c r="O1118" s="86"/>
      <c r="P1118" s="231">
        <f>O1118*H1118</f>
        <v>0</v>
      </c>
      <c r="Q1118" s="231">
        <v>0</v>
      </c>
      <c r="R1118" s="231">
        <f>Q1118*H1118</f>
        <v>0</v>
      </c>
      <c r="S1118" s="231">
        <v>0</v>
      </c>
      <c r="T1118" s="232">
        <f>S1118*H1118</f>
        <v>0</v>
      </c>
      <c r="AR1118" s="233" t="s">
        <v>161</v>
      </c>
      <c r="AT1118" s="233" t="s">
        <v>128</v>
      </c>
      <c r="AU1118" s="233" t="s">
        <v>134</v>
      </c>
      <c r="AY1118" s="17" t="s">
        <v>125</v>
      </c>
      <c r="BE1118" s="234">
        <f>IF(N1118="základní",J1118,0)</f>
        <v>0</v>
      </c>
      <c r="BF1118" s="234">
        <f>IF(N1118="snížená",J1118,0)</f>
        <v>0</v>
      </c>
      <c r="BG1118" s="234">
        <f>IF(N1118="zákl. přenesená",J1118,0)</f>
        <v>0</v>
      </c>
      <c r="BH1118" s="234">
        <f>IF(N1118="sníž. přenesená",J1118,0)</f>
        <v>0</v>
      </c>
      <c r="BI1118" s="234">
        <f>IF(N1118="nulová",J1118,0)</f>
        <v>0</v>
      </c>
      <c r="BJ1118" s="17" t="s">
        <v>134</v>
      </c>
      <c r="BK1118" s="234">
        <f>ROUND(I1118*H1118,0)</f>
        <v>0</v>
      </c>
      <c r="BL1118" s="17" t="s">
        <v>161</v>
      </c>
      <c r="BM1118" s="233" t="s">
        <v>2657</v>
      </c>
    </row>
    <row r="1119" s="1" customFormat="1" ht="48" customHeight="1">
      <c r="B1119" s="38"/>
      <c r="C1119" s="223" t="s">
        <v>2658</v>
      </c>
      <c r="D1119" s="223" t="s">
        <v>128</v>
      </c>
      <c r="E1119" s="224" t="s">
        <v>2659</v>
      </c>
      <c r="F1119" s="225" t="s">
        <v>2660</v>
      </c>
      <c r="G1119" s="226" t="s">
        <v>238</v>
      </c>
      <c r="H1119" s="227">
        <v>1</v>
      </c>
      <c r="I1119" s="228"/>
      <c r="J1119" s="227">
        <f>ROUND(I1119*H1119,0)</f>
        <v>0</v>
      </c>
      <c r="K1119" s="225" t="s">
        <v>1</v>
      </c>
      <c r="L1119" s="43"/>
      <c r="M1119" s="229" t="s">
        <v>1</v>
      </c>
      <c r="N1119" s="230" t="s">
        <v>40</v>
      </c>
      <c r="O1119" s="86"/>
      <c r="P1119" s="231">
        <f>O1119*H1119</f>
        <v>0</v>
      </c>
      <c r="Q1119" s="231">
        <v>0</v>
      </c>
      <c r="R1119" s="231">
        <f>Q1119*H1119</f>
        <v>0</v>
      </c>
      <c r="S1119" s="231">
        <v>0</v>
      </c>
      <c r="T1119" s="232">
        <f>S1119*H1119</f>
        <v>0</v>
      </c>
      <c r="AR1119" s="233" t="s">
        <v>161</v>
      </c>
      <c r="AT1119" s="233" t="s">
        <v>128</v>
      </c>
      <c r="AU1119" s="233" t="s">
        <v>134</v>
      </c>
      <c r="AY1119" s="17" t="s">
        <v>125</v>
      </c>
      <c r="BE1119" s="234">
        <f>IF(N1119="základní",J1119,0)</f>
        <v>0</v>
      </c>
      <c r="BF1119" s="234">
        <f>IF(N1119="snížená",J1119,0)</f>
        <v>0</v>
      </c>
      <c r="BG1119" s="234">
        <f>IF(N1119="zákl. přenesená",J1119,0)</f>
        <v>0</v>
      </c>
      <c r="BH1119" s="234">
        <f>IF(N1119="sníž. přenesená",J1119,0)</f>
        <v>0</v>
      </c>
      <c r="BI1119" s="234">
        <f>IF(N1119="nulová",J1119,0)</f>
        <v>0</v>
      </c>
      <c r="BJ1119" s="17" t="s">
        <v>134</v>
      </c>
      <c r="BK1119" s="234">
        <f>ROUND(I1119*H1119,0)</f>
        <v>0</v>
      </c>
      <c r="BL1119" s="17" t="s">
        <v>161</v>
      </c>
      <c r="BM1119" s="233" t="s">
        <v>2661</v>
      </c>
    </row>
    <row r="1120" s="1" customFormat="1" ht="48" customHeight="1">
      <c r="B1120" s="38"/>
      <c r="C1120" s="223" t="s">
        <v>2662</v>
      </c>
      <c r="D1120" s="223" t="s">
        <v>128</v>
      </c>
      <c r="E1120" s="224" t="s">
        <v>2663</v>
      </c>
      <c r="F1120" s="225" t="s">
        <v>2664</v>
      </c>
      <c r="G1120" s="226" t="s">
        <v>238</v>
      </c>
      <c r="H1120" s="227">
        <v>1</v>
      </c>
      <c r="I1120" s="228"/>
      <c r="J1120" s="227">
        <f>ROUND(I1120*H1120,0)</f>
        <v>0</v>
      </c>
      <c r="K1120" s="225" t="s">
        <v>1</v>
      </c>
      <c r="L1120" s="43"/>
      <c r="M1120" s="229" t="s">
        <v>1</v>
      </c>
      <c r="N1120" s="230" t="s">
        <v>40</v>
      </c>
      <c r="O1120" s="86"/>
      <c r="P1120" s="231">
        <f>O1120*H1120</f>
        <v>0</v>
      </c>
      <c r="Q1120" s="231">
        <v>0</v>
      </c>
      <c r="R1120" s="231">
        <f>Q1120*H1120</f>
        <v>0</v>
      </c>
      <c r="S1120" s="231">
        <v>0</v>
      </c>
      <c r="T1120" s="232">
        <f>S1120*H1120</f>
        <v>0</v>
      </c>
      <c r="AR1120" s="233" t="s">
        <v>161</v>
      </c>
      <c r="AT1120" s="233" t="s">
        <v>128</v>
      </c>
      <c r="AU1120" s="233" t="s">
        <v>134</v>
      </c>
      <c r="AY1120" s="17" t="s">
        <v>125</v>
      </c>
      <c r="BE1120" s="234">
        <f>IF(N1120="základní",J1120,0)</f>
        <v>0</v>
      </c>
      <c r="BF1120" s="234">
        <f>IF(N1120="snížená",J1120,0)</f>
        <v>0</v>
      </c>
      <c r="BG1120" s="234">
        <f>IF(N1120="zákl. přenesená",J1120,0)</f>
        <v>0</v>
      </c>
      <c r="BH1120" s="234">
        <f>IF(N1120="sníž. přenesená",J1120,0)</f>
        <v>0</v>
      </c>
      <c r="BI1120" s="234">
        <f>IF(N1120="nulová",J1120,0)</f>
        <v>0</v>
      </c>
      <c r="BJ1120" s="17" t="s">
        <v>134</v>
      </c>
      <c r="BK1120" s="234">
        <f>ROUND(I1120*H1120,0)</f>
        <v>0</v>
      </c>
      <c r="BL1120" s="17" t="s">
        <v>161</v>
      </c>
      <c r="BM1120" s="233" t="s">
        <v>2665</v>
      </c>
    </row>
    <row r="1121" s="1" customFormat="1" ht="48" customHeight="1">
      <c r="B1121" s="38"/>
      <c r="C1121" s="223" t="s">
        <v>2666</v>
      </c>
      <c r="D1121" s="223" t="s">
        <v>128</v>
      </c>
      <c r="E1121" s="224" t="s">
        <v>2667</v>
      </c>
      <c r="F1121" s="225" t="s">
        <v>2668</v>
      </c>
      <c r="G1121" s="226" t="s">
        <v>238</v>
      </c>
      <c r="H1121" s="227">
        <v>1</v>
      </c>
      <c r="I1121" s="228"/>
      <c r="J1121" s="227">
        <f>ROUND(I1121*H1121,0)</f>
        <v>0</v>
      </c>
      <c r="K1121" s="225" t="s">
        <v>1</v>
      </c>
      <c r="L1121" s="43"/>
      <c r="M1121" s="229" t="s">
        <v>1</v>
      </c>
      <c r="N1121" s="230" t="s">
        <v>40</v>
      </c>
      <c r="O1121" s="86"/>
      <c r="P1121" s="231">
        <f>O1121*H1121</f>
        <v>0</v>
      </c>
      <c r="Q1121" s="231">
        <v>0</v>
      </c>
      <c r="R1121" s="231">
        <f>Q1121*H1121</f>
        <v>0</v>
      </c>
      <c r="S1121" s="231">
        <v>0</v>
      </c>
      <c r="T1121" s="232">
        <f>S1121*H1121</f>
        <v>0</v>
      </c>
      <c r="AR1121" s="233" t="s">
        <v>161</v>
      </c>
      <c r="AT1121" s="233" t="s">
        <v>128</v>
      </c>
      <c r="AU1121" s="233" t="s">
        <v>134</v>
      </c>
      <c r="AY1121" s="17" t="s">
        <v>125</v>
      </c>
      <c r="BE1121" s="234">
        <f>IF(N1121="základní",J1121,0)</f>
        <v>0</v>
      </c>
      <c r="BF1121" s="234">
        <f>IF(N1121="snížená",J1121,0)</f>
        <v>0</v>
      </c>
      <c r="BG1121" s="234">
        <f>IF(N1121="zákl. přenesená",J1121,0)</f>
        <v>0</v>
      </c>
      <c r="BH1121" s="234">
        <f>IF(N1121="sníž. přenesená",J1121,0)</f>
        <v>0</v>
      </c>
      <c r="BI1121" s="234">
        <f>IF(N1121="nulová",J1121,0)</f>
        <v>0</v>
      </c>
      <c r="BJ1121" s="17" t="s">
        <v>134</v>
      </c>
      <c r="BK1121" s="234">
        <f>ROUND(I1121*H1121,0)</f>
        <v>0</v>
      </c>
      <c r="BL1121" s="17" t="s">
        <v>161</v>
      </c>
      <c r="BM1121" s="233" t="s">
        <v>2669</v>
      </c>
    </row>
    <row r="1122" s="1" customFormat="1" ht="48" customHeight="1">
      <c r="B1122" s="38"/>
      <c r="C1122" s="223" t="s">
        <v>2670</v>
      </c>
      <c r="D1122" s="223" t="s">
        <v>128</v>
      </c>
      <c r="E1122" s="224" t="s">
        <v>2671</v>
      </c>
      <c r="F1122" s="225" t="s">
        <v>2672</v>
      </c>
      <c r="G1122" s="226" t="s">
        <v>238</v>
      </c>
      <c r="H1122" s="227">
        <v>1</v>
      </c>
      <c r="I1122" s="228"/>
      <c r="J1122" s="227">
        <f>ROUND(I1122*H1122,0)</f>
        <v>0</v>
      </c>
      <c r="K1122" s="225" t="s">
        <v>1</v>
      </c>
      <c r="L1122" s="43"/>
      <c r="M1122" s="229" t="s">
        <v>1</v>
      </c>
      <c r="N1122" s="230" t="s">
        <v>40</v>
      </c>
      <c r="O1122" s="86"/>
      <c r="P1122" s="231">
        <f>O1122*H1122</f>
        <v>0</v>
      </c>
      <c r="Q1122" s="231">
        <v>0</v>
      </c>
      <c r="R1122" s="231">
        <f>Q1122*H1122</f>
        <v>0</v>
      </c>
      <c r="S1122" s="231">
        <v>0</v>
      </c>
      <c r="T1122" s="232">
        <f>S1122*H1122</f>
        <v>0</v>
      </c>
      <c r="AR1122" s="233" t="s">
        <v>161</v>
      </c>
      <c r="AT1122" s="233" t="s">
        <v>128</v>
      </c>
      <c r="AU1122" s="233" t="s">
        <v>134</v>
      </c>
      <c r="AY1122" s="17" t="s">
        <v>125</v>
      </c>
      <c r="BE1122" s="234">
        <f>IF(N1122="základní",J1122,0)</f>
        <v>0</v>
      </c>
      <c r="BF1122" s="234">
        <f>IF(N1122="snížená",J1122,0)</f>
        <v>0</v>
      </c>
      <c r="BG1122" s="234">
        <f>IF(N1122="zákl. přenesená",J1122,0)</f>
        <v>0</v>
      </c>
      <c r="BH1122" s="234">
        <f>IF(N1122="sníž. přenesená",J1122,0)</f>
        <v>0</v>
      </c>
      <c r="BI1122" s="234">
        <f>IF(N1122="nulová",J1122,0)</f>
        <v>0</v>
      </c>
      <c r="BJ1122" s="17" t="s">
        <v>134</v>
      </c>
      <c r="BK1122" s="234">
        <f>ROUND(I1122*H1122,0)</f>
        <v>0</v>
      </c>
      <c r="BL1122" s="17" t="s">
        <v>161</v>
      </c>
      <c r="BM1122" s="233" t="s">
        <v>2673</v>
      </c>
    </row>
    <row r="1123" s="1" customFormat="1" ht="48" customHeight="1">
      <c r="B1123" s="38"/>
      <c r="C1123" s="223" t="s">
        <v>2674</v>
      </c>
      <c r="D1123" s="223" t="s">
        <v>128</v>
      </c>
      <c r="E1123" s="224" t="s">
        <v>2675</v>
      </c>
      <c r="F1123" s="225" t="s">
        <v>2672</v>
      </c>
      <c r="G1123" s="226" t="s">
        <v>238</v>
      </c>
      <c r="H1123" s="227">
        <v>1</v>
      </c>
      <c r="I1123" s="228"/>
      <c r="J1123" s="227">
        <f>ROUND(I1123*H1123,0)</f>
        <v>0</v>
      </c>
      <c r="K1123" s="225" t="s">
        <v>1</v>
      </c>
      <c r="L1123" s="43"/>
      <c r="M1123" s="229" t="s">
        <v>1</v>
      </c>
      <c r="N1123" s="230" t="s">
        <v>40</v>
      </c>
      <c r="O1123" s="86"/>
      <c r="P1123" s="231">
        <f>O1123*H1123</f>
        <v>0</v>
      </c>
      <c r="Q1123" s="231">
        <v>0</v>
      </c>
      <c r="R1123" s="231">
        <f>Q1123*H1123</f>
        <v>0</v>
      </c>
      <c r="S1123" s="231">
        <v>0</v>
      </c>
      <c r="T1123" s="232">
        <f>S1123*H1123</f>
        <v>0</v>
      </c>
      <c r="AR1123" s="233" t="s">
        <v>161</v>
      </c>
      <c r="AT1123" s="233" t="s">
        <v>128</v>
      </c>
      <c r="AU1123" s="233" t="s">
        <v>134</v>
      </c>
      <c r="AY1123" s="17" t="s">
        <v>125</v>
      </c>
      <c r="BE1123" s="234">
        <f>IF(N1123="základní",J1123,0)</f>
        <v>0</v>
      </c>
      <c r="BF1123" s="234">
        <f>IF(N1123="snížená",J1123,0)</f>
        <v>0</v>
      </c>
      <c r="BG1123" s="234">
        <f>IF(N1123="zákl. přenesená",J1123,0)</f>
        <v>0</v>
      </c>
      <c r="BH1123" s="234">
        <f>IF(N1123="sníž. přenesená",J1123,0)</f>
        <v>0</v>
      </c>
      <c r="BI1123" s="234">
        <f>IF(N1123="nulová",J1123,0)</f>
        <v>0</v>
      </c>
      <c r="BJ1123" s="17" t="s">
        <v>134</v>
      </c>
      <c r="BK1123" s="234">
        <f>ROUND(I1123*H1123,0)</f>
        <v>0</v>
      </c>
      <c r="BL1123" s="17" t="s">
        <v>161</v>
      </c>
      <c r="BM1123" s="233" t="s">
        <v>2676</v>
      </c>
    </row>
    <row r="1124" s="1" customFormat="1" ht="48" customHeight="1">
      <c r="B1124" s="38"/>
      <c r="C1124" s="223" t="s">
        <v>2677</v>
      </c>
      <c r="D1124" s="223" t="s">
        <v>128</v>
      </c>
      <c r="E1124" s="224" t="s">
        <v>2678</v>
      </c>
      <c r="F1124" s="225" t="s">
        <v>2672</v>
      </c>
      <c r="G1124" s="226" t="s">
        <v>238</v>
      </c>
      <c r="H1124" s="227">
        <v>1</v>
      </c>
      <c r="I1124" s="228"/>
      <c r="J1124" s="227">
        <f>ROUND(I1124*H1124,0)</f>
        <v>0</v>
      </c>
      <c r="K1124" s="225" t="s">
        <v>1</v>
      </c>
      <c r="L1124" s="43"/>
      <c r="M1124" s="229" t="s">
        <v>1</v>
      </c>
      <c r="N1124" s="230" t="s">
        <v>40</v>
      </c>
      <c r="O1124" s="86"/>
      <c r="P1124" s="231">
        <f>O1124*H1124</f>
        <v>0</v>
      </c>
      <c r="Q1124" s="231">
        <v>0</v>
      </c>
      <c r="R1124" s="231">
        <f>Q1124*H1124</f>
        <v>0</v>
      </c>
      <c r="S1124" s="231">
        <v>0</v>
      </c>
      <c r="T1124" s="232">
        <f>S1124*H1124</f>
        <v>0</v>
      </c>
      <c r="AR1124" s="233" t="s">
        <v>161</v>
      </c>
      <c r="AT1124" s="233" t="s">
        <v>128</v>
      </c>
      <c r="AU1124" s="233" t="s">
        <v>134</v>
      </c>
      <c r="AY1124" s="17" t="s">
        <v>125</v>
      </c>
      <c r="BE1124" s="234">
        <f>IF(N1124="základní",J1124,0)</f>
        <v>0</v>
      </c>
      <c r="BF1124" s="234">
        <f>IF(N1124="snížená",J1124,0)</f>
        <v>0</v>
      </c>
      <c r="BG1124" s="234">
        <f>IF(N1124="zákl. přenesená",J1124,0)</f>
        <v>0</v>
      </c>
      <c r="BH1124" s="234">
        <f>IF(N1124="sníž. přenesená",J1124,0)</f>
        <v>0</v>
      </c>
      <c r="BI1124" s="234">
        <f>IF(N1124="nulová",J1124,0)</f>
        <v>0</v>
      </c>
      <c r="BJ1124" s="17" t="s">
        <v>134</v>
      </c>
      <c r="BK1124" s="234">
        <f>ROUND(I1124*H1124,0)</f>
        <v>0</v>
      </c>
      <c r="BL1124" s="17" t="s">
        <v>161</v>
      </c>
      <c r="BM1124" s="233" t="s">
        <v>2679</v>
      </c>
    </row>
    <row r="1125" s="1" customFormat="1" ht="48" customHeight="1">
      <c r="B1125" s="38"/>
      <c r="C1125" s="223" t="s">
        <v>2680</v>
      </c>
      <c r="D1125" s="223" t="s">
        <v>128</v>
      </c>
      <c r="E1125" s="224" t="s">
        <v>2681</v>
      </c>
      <c r="F1125" s="225" t="s">
        <v>2672</v>
      </c>
      <c r="G1125" s="226" t="s">
        <v>238</v>
      </c>
      <c r="H1125" s="227">
        <v>1</v>
      </c>
      <c r="I1125" s="228"/>
      <c r="J1125" s="227">
        <f>ROUND(I1125*H1125,0)</f>
        <v>0</v>
      </c>
      <c r="K1125" s="225" t="s">
        <v>1</v>
      </c>
      <c r="L1125" s="43"/>
      <c r="M1125" s="229" t="s">
        <v>1</v>
      </c>
      <c r="N1125" s="230" t="s">
        <v>40</v>
      </c>
      <c r="O1125" s="86"/>
      <c r="P1125" s="231">
        <f>O1125*H1125</f>
        <v>0</v>
      </c>
      <c r="Q1125" s="231">
        <v>0</v>
      </c>
      <c r="R1125" s="231">
        <f>Q1125*H1125</f>
        <v>0</v>
      </c>
      <c r="S1125" s="231">
        <v>0</v>
      </c>
      <c r="T1125" s="232">
        <f>S1125*H1125</f>
        <v>0</v>
      </c>
      <c r="AR1125" s="233" t="s">
        <v>161</v>
      </c>
      <c r="AT1125" s="233" t="s">
        <v>128</v>
      </c>
      <c r="AU1125" s="233" t="s">
        <v>134</v>
      </c>
      <c r="AY1125" s="17" t="s">
        <v>125</v>
      </c>
      <c r="BE1125" s="234">
        <f>IF(N1125="základní",J1125,0)</f>
        <v>0</v>
      </c>
      <c r="BF1125" s="234">
        <f>IF(N1125="snížená",J1125,0)</f>
        <v>0</v>
      </c>
      <c r="BG1125" s="234">
        <f>IF(N1125="zákl. přenesená",J1125,0)</f>
        <v>0</v>
      </c>
      <c r="BH1125" s="234">
        <f>IF(N1125="sníž. přenesená",J1125,0)</f>
        <v>0</v>
      </c>
      <c r="BI1125" s="234">
        <f>IF(N1125="nulová",J1125,0)</f>
        <v>0</v>
      </c>
      <c r="BJ1125" s="17" t="s">
        <v>134</v>
      </c>
      <c r="BK1125" s="234">
        <f>ROUND(I1125*H1125,0)</f>
        <v>0</v>
      </c>
      <c r="BL1125" s="17" t="s">
        <v>161</v>
      </c>
      <c r="BM1125" s="233" t="s">
        <v>2682</v>
      </c>
    </row>
    <row r="1126" s="1" customFormat="1" ht="48" customHeight="1">
      <c r="B1126" s="38"/>
      <c r="C1126" s="223" t="s">
        <v>2683</v>
      </c>
      <c r="D1126" s="223" t="s">
        <v>128</v>
      </c>
      <c r="E1126" s="224" t="s">
        <v>2684</v>
      </c>
      <c r="F1126" s="225" t="s">
        <v>2685</v>
      </c>
      <c r="G1126" s="226" t="s">
        <v>238</v>
      </c>
      <c r="H1126" s="227">
        <v>1</v>
      </c>
      <c r="I1126" s="228"/>
      <c r="J1126" s="227">
        <f>ROUND(I1126*H1126,0)</f>
        <v>0</v>
      </c>
      <c r="K1126" s="225" t="s">
        <v>1</v>
      </c>
      <c r="L1126" s="43"/>
      <c r="M1126" s="229" t="s">
        <v>1</v>
      </c>
      <c r="N1126" s="230" t="s">
        <v>40</v>
      </c>
      <c r="O1126" s="86"/>
      <c r="P1126" s="231">
        <f>O1126*H1126</f>
        <v>0</v>
      </c>
      <c r="Q1126" s="231">
        <v>0</v>
      </c>
      <c r="R1126" s="231">
        <f>Q1126*H1126</f>
        <v>0</v>
      </c>
      <c r="S1126" s="231">
        <v>0</v>
      </c>
      <c r="T1126" s="232">
        <f>S1126*H1126</f>
        <v>0</v>
      </c>
      <c r="AR1126" s="233" t="s">
        <v>161</v>
      </c>
      <c r="AT1126" s="233" t="s">
        <v>128</v>
      </c>
      <c r="AU1126" s="233" t="s">
        <v>134</v>
      </c>
      <c r="AY1126" s="17" t="s">
        <v>125</v>
      </c>
      <c r="BE1126" s="234">
        <f>IF(N1126="základní",J1126,0)</f>
        <v>0</v>
      </c>
      <c r="BF1126" s="234">
        <f>IF(N1126="snížená",J1126,0)</f>
        <v>0</v>
      </c>
      <c r="BG1126" s="234">
        <f>IF(N1126="zákl. přenesená",J1126,0)</f>
        <v>0</v>
      </c>
      <c r="BH1126" s="234">
        <f>IF(N1126="sníž. přenesená",J1126,0)</f>
        <v>0</v>
      </c>
      <c r="BI1126" s="234">
        <f>IF(N1126="nulová",J1126,0)</f>
        <v>0</v>
      </c>
      <c r="BJ1126" s="17" t="s">
        <v>134</v>
      </c>
      <c r="BK1126" s="234">
        <f>ROUND(I1126*H1126,0)</f>
        <v>0</v>
      </c>
      <c r="BL1126" s="17" t="s">
        <v>161</v>
      </c>
      <c r="BM1126" s="233" t="s">
        <v>2686</v>
      </c>
    </row>
    <row r="1127" s="1" customFormat="1" ht="48" customHeight="1">
      <c r="B1127" s="38"/>
      <c r="C1127" s="223" t="s">
        <v>2687</v>
      </c>
      <c r="D1127" s="223" t="s">
        <v>128</v>
      </c>
      <c r="E1127" s="224" t="s">
        <v>2688</v>
      </c>
      <c r="F1127" s="225" t="s">
        <v>2689</v>
      </c>
      <c r="G1127" s="226" t="s">
        <v>238</v>
      </c>
      <c r="H1127" s="227">
        <v>1</v>
      </c>
      <c r="I1127" s="228"/>
      <c r="J1127" s="227">
        <f>ROUND(I1127*H1127,0)</f>
        <v>0</v>
      </c>
      <c r="K1127" s="225" t="s">
        <v>1</v>
      </c>
      <c r="L1127" s="43"/>
      <c r="M1127" s="229" t="s">
        <v>1</v>
      </c>
      <c r="N1127" s="230" t="s">
        <v>40</v>
      </c>
      <c r="O1127" s="86"/>
      <c r="P1127" s="231">
        <f>O1127*H1127</f>
        <v>0</v>
      </c>
      <c r="Q1127" s="231">
        <v>0</v>
      </c>
      <c r="R1127" s="231">
        <f>Q1127*H1127</f>
        <v>0</v>
      </c>
      <c r="S1127" s="231">
        <v>0</v>
      </c>
      <c r="T1127" s="232">
        <f>S1127*H1127</f>
        <v>0</v>
      </c>
      <c r="AR1127" s="233" t="s">
        <v>161</v>
      </c>
      <c r="AT1127" s="233" t="s">
        <v>128</v>
      </c>
      <c r="AU1127" s="233" t="s">
        <v>134</v>
      </c>
      <c r="AY1127" s="17" t="s">
        <v>125</v>
      </c>
      <c r="BE1127" s="234">
        <f>IF(N1127="základní",J1127,0)</f>
        <v>0</v>
      </c>
      <c r="BF1127" s="234">
        <f>IF(N1127="snížená",J1127,0)</f>
        <v>0</v>
      </c>
      <c r="BG1127" s="234">
        <f>IF(N1127="zákl. přenesená",J1127,0)</f>
        <v>0</v>
      </c>
      <c r="BH1127" s="234">
        <f>IF(N1127="sníž. přenesená",J1127,0)</f>
        <v>0</v>
      </c>
      <c r="BI1127" s="234">
        <f>IF(N1127="nulová",J1127,0)</f>
        <v>0</v>
      </c>
      <c r="BJ1127" s="17" t="s">
        <v>134</v>
      </c>
      <c r="BK1127" s="234">
        <f>ROUND(I1127*H1127,0)</f>
        <v>0</v>
      </c>
      <c r="BL1127" s="17" t="s">
        <v>161</v>
      </c>
      <c r="BM1127" s="233" t="s">
        <v>2690</v>
      </c>
    </row>
    <row r="1128" s="1" customFormat="1" ht="48" customHeight="1">
      <c r="B1128" s="38"/>
      <c r="C1128" s="223" t="s">
        <v>2691</v>
      </c>
      <c r="D1128" s="223" t="s">
        <v>128</v>
      </c>
      <c r="E1128" s="224" t="s">
        <v>2692</v>
      </c>
      <c r="F1128" s="225" t="s">
        <v>2685</v>
      </c>
      <c r="G1128" s="226" t="s">
        <v>238</v>
      </c>
      <c r="H1128" s="227">
        <v>1</v>
      </c>
      <c r="I1128" s="228"/>
      <c r="J1128" s="227">
        <f>ROUND(I1128*H1128,0)</f>
        <v>0</v>
      </c>
      <c r="K1128" s="225" t="s">
        <v>1</v>
      </c>
      <c r="L1128" s="43"/>
      <c r="M1128" s="229" t="s">
        <v>1</v>
      </c>
      <c r="N1128" s="230" t="s">
        <v>40</v>
      </c>
      <c r="O1128" s="86"/>
      <c r="P1128" s="231">
        <f>O1128*H1128</f>
        <v>0</v>
      </c>
      <c r="Q1128" s="231">
        <v>0</v>
      </c>
      <c r="R1128" s="231">
        <f>Q1128*H1128</f>
        <v>0</v>
      </c>
      <c r="S1128" s="231">
        <v>0</v>
      </c>
      <c r="T1128" s="232">
        <f>S1128*H1128</f>
        <v>0</v>
      </c>
      <c r="AR1128" s="233" t="s">
        <v>161</v>
      </c>
      <c r="AT1128" s="233" t="s">
        <v>128</v>
      </c>
      <c r="AU1128" s="233" t="s">
        <v>134</v>
      </c>
      <c r="AY1128" s="17" t="s">
        <v>125</v>
      </c>
      <c r="BE1128" s="234">
        <f>IF(N1128="základní",J1128,0)</f>
        <v>0</v>
      </c>
      <c r="BF1128" s="234">
        <f>IF(N1128="snížená",J1128,0)</f>
        <v>0</v>
      </c>
      <c r="BG1128" s="234">
        <f>IF(N1128="zákl. přenesená",J1128,0)</f>
        <v>0</v>
      </c>
      <c r="BH1128" s="234">
        <f>IF(N1128="sníž. přenesená",J1128,0)</f>
        <v>0</v>
      </c>
      <c r="BI1128" s="234">
        <f>IF(N1128="nulová",J1128,0)</f>
        <v>0</v>
      </c>
      <c r="BJ1128" s="17" t="s">
        <v>134</v>
      </c>
      <c r="BK1128" s="234">
        <f>ROUND(I1128*H1128,0)</f>
        <v>0</v>
      </c>
      <c r="BL1128" s="17" t="s">
        <v>161</v>
      </c>
      <c r="BM1128" s="233" t="s">
        <v>2693</v>
      </c>
    </row>
    <row r="1129" s="1" customFormat="1" ht="48" customHeight="1">
      <c r="B1129" s="38"/>
      <c r="C1129" s="223" t="s">
        <v>2694</v>
      </c>
      <c r="D1129" s="223" t="s">
        <v>128</v>
      </c>
      <c r="E1129" s="224" t="s">
        <v>2695</v>
      </c>
      <c r="F1129" s="225" t="s">
        <v>2696</v>
      </c>
      <c r="G1129" s="226" t="s">
        <v>238</v>
      </c>
      <c r="H1129" s="227">
        <v>1</v>
      </c>
      <c r="I1129" s="228"/>
      <c r="J1129" s="227">
        <f>ROUND(I1129*H1129,0)</f>
        <v>0</v>
      </c>
      <c r="K1129" s="225" t="s">
        <v>1</v>
      </c>
      <c r="L1129" s="43"/>
      <c r="M1129" s="229" t="s">
        <v>1</v>
      </c>
      <c r="N1129" s="230" t="s">
        <v>40</v>
      </c>
      <c r="O1129" s="86"/>
      <c r="P1129" s="231">
        <f>O1129*H1129</f>
        <v>0</v>
      </c>
      <c r="Q1129" s="231">
        <v>0</v>
      </c>
      <c r="R1129" s="231">
        <f>Q1129*H1129</f>
        <v>0</v>
      </c>
      <c r="S1129" s="231">
        <v>0</v>
      </c>
      <c r="T1129" s="232">
        <f>S1129*H1129</f>
        <v>0</v>
      </c>
      <c r="AR1129" s="233" t="s">
        <v>161</v>
      </c>
      <c r="AT1129" s="233" t="s">
        <v>128</v>
      </c>
      <c r="AU1129" s="233" t="s">
        <v>134</v>
      </c>
      <c r="AY1129" s="17" t="s">
        <v>125</v>
      </c>
      <c r="BE1129" s="234">
        <f>IF(N1129="základní",J1129,0)</f>
        <v>0</v>
      </c>
      <c r="BF1129" s="234">
        <f>IF(N1129="snížená",J1129,0)</f>
        <v>0</v>
      </c>
      <c r="BG1129" s="234">
        <f>IF(N1129="zákl. přenesená",J1129,0)</f>
        <v>0</v>
      </c>
      <c r="BH1129" s="234">
        <f>IF(N1129="sníž. přenesená",J1129,0)</f>
        <v>0</v>
      </c>
      <c r="BI1129" s="234">
        <f>IF(N1129="nulová",J1129,0)</f>
        <v>0</v>
      </c>
      <c r="BJ1129" s="17" t="s">
        <v>134</v>
      </c>
      <c r="BK1129" s="234">
        <f>ROUND(I1129*H1129,0)</f>
        <v>0</v>
      </c>
      <c r="BL1129" s="17" t="s">
        <v>161</v>
      </c>
      <c r="BM1129" s="233" t="s">
        <v>2697</v>
      </c>
    </row>
    <row r="1130" s="1" customFormat="1" ht="48" customHeight="1">
      <c r="B1130" s="38"/>
      <c r="C1130" s="223" t="s">
        <v>2698</v>
      </c>
      <c r="D1130" s="223" t="s">
        <v>128</v>
      </c>
      <c r="E1130" s="224" t="s">
        <v>2699</v>
      </c>
      <c r="F1130" s="225" t="s">
        <v>2672</v>
      </c>
      <c r="G1130" s="226" t="s">
        <v>238</v>
      </c>
      <c r="H1130" s="227">
        <v>1</v>
      </c>
      <c r="I1130" s="228"/>
      <c r="J1130" s="227">
        <f>ROUND(I1130*H1130,0)</f>
        <v>0</v>
      </c>
      <c r="K1130" s="225" t="s">
        <v>1</v>
      </c>
      <c r="L1130" s="43"/>
      <c r="M1130" s="229" t="s">
        <v>1</v>
      </c>
      <c r="N1130" s="230" t="s">
        <v>40</v>
      </c>
      <c r="O1130" s="86"/>
      <c r="P1130" s="231">
        <f>O1130*H1130</f>
        <v>0</v>
      </c>
      <c r="Q1130" s="231">
        <v>0</v>
      </c>
      <c r="R1130" s="231">
        <f>Q1130*H1130</f>
        <v>0</v>
      </c>
      <c r="S1130" s="231">
        <v>0</v>
      </c>
      <c r="T1130" s="232">
        <f>S1130*H1130</f>
        <v>0</v>
      </c>
      <c r="AR1130" s="233" t="s">
        <v>161</v>
      </c>
      <c r="AT1130" s="233" t="s">
        <v>128</v>
      </c>
      <c r="AU1130" s="233" t="s">
        <v>134</v>
      </c>
      <c r="AY1130" s="17" t="s">
        <v>125</v>
      </c>
      <c r="BE1130" s="234">
        <f>IF(N1130="základní",J1130,0)</f>
        <v>0</v>
      </c>
      <c r="BF1130" s="234">
        <f>IF(N1130="snížená",J1130,0)</f>
        <v>0</v>
      </c>
      <c r="BG1130" s="234">
        <f>IF(N1130="zákl. přenesená",J1130,0)</f>
        <v>0</v>
      </c>
      <c r="BH1130" s="234">
        <f>IF(N1130="sníž. přenesená",J1130,0)</f>
        <v>0</v>
      </c>
      <c r="BI1130" s="234">
        <f>IF(N1130="nulová",J1130,0)</f>
        <v>0</v>
      </c>
      <c r="BJ1130" s="17" t="s">
        <v>134</v>
      </c>
      <c r="BK1130" s="234">
        <f>ROUND(I1130*H1130,0)</f>
        <v>0</v>
      </c>
      <c r="BL1130" s="17" t="s">
        <v>161</v>
      </c>
      <c r="BM1130" s="233" t="s">
        <v>2700</v>
      </c>
    </row>
    <row r="1131" s="1" customFormat="1" ht="48" customHeight="1">
      <c r="B1131" s="38"/>
      <c r="C1131" s="223" t="s">
        <v>2701</v>
      </c>
      <c r="D1131" s="223" t="s">
        <v>128</v>
      </c>
      <c r="E1131" s="224" t="s">
        <v>2702</v>
      </c>
      <c r="F1131" s="225" t="s">
        <v>2703</v>
      </c>
      <c r="G1131" s="226" t="s">
        <v>238</v>
      </c>
      <c r="H1131" s="227">
        <v>1</v>
      </c>
      <c r="I1131" s="228"/>
      <c r="J1131" s="227">
        <f>ROUND(I1131*H1131,0)</f>
        <v>0</v>
      </c>
      <c r="K1131" s="225" t="s">
        <v>1</v>
      </c>
      <c r="L1131" s="43"/>
      <c r="M1131" s="229" t="s">
        <v>1</v>
      </c>
      <c r="N1131" s="230" t="s">
        <v>40</v>
      </c>
      <c r="O1131" s="86"/>
      <c r="P1131" s="231">
        <f>O1131*H1131</f>
        <v>0</v>
      </c>
      <c r="Q1131" s="231">
        <v>0</v>
      </c>
      <c r="R1131" s="231">
        <f>Q1131*H1131</f>
        <v>0</v>
      </c>
      <c r="S1131" s="231">
        <v>0</v>
      </c>
      <c r="T1131" s="232">
        <f>S1131*H1131</f>
        <v>0</v>
      </c>
      <c r="AR1131" s="233" t="s">
        <v>161</v>
      </c>
      <c r="AT1131" s="233" t="s">
        <v>128</v>
      </c>
      <c r="AU1131" s="233" t="s">
        <v>134</v>
      </c>
      <c r="AY1131" s="17" t="s">
        <v>125</v>
      </c>
      <c r="BE1131" s="234">
        <f>IF(N1131="základní",J1131,0)</f>
        <v>0</v>
      </c>
      <c r="BF1131" s="234">
        <f>IF(N1131="snížená",J1131,0)</f>
        <v>0</v>
      </c>
      <c r="BG1131" s="234">
        <f>IF(N1131="zákl. přenesená",J1131,0)</f>
        <v>0</v>
      </c>
      <c r="BH1131" s="234">
        <f>IF(N1131="sníž. přenesená",J1131,0)</f>
        <v>0</v>
      </c>
      <c r="BI1131" s="234">
        <f>IF(N1131="nulová",J1131,0)</f>
        <v>0</v>
      </c>
      <c r="BJ1131" s="17" t="s">
        <v>134</v>
      </c>
      <c r="BK1131" s="234">
        <f>ROUND(I1131*H1131,0)</f>
        <v>0</v>
      </c>
      <c r="BL1131" s="17" t="s">
        <v>161</v>
      </c>
      <c r="BM1131" s="233" t="s">
        <v>2704</v>
      </c>
    </row>
    <row r="1132" s="1" customFormat="1" ht="48" customHeight="1">
      <c r="B1132" s="38"/>
      <c r="C1132" s="223" t="s">
        <v>2705</v>
      </c>
      <c r="D1132" s="223" t="s">
        <v>128</v>
      </c>
      <c r="E1132" s="224" t="s">
        <v>2706</v>
      </c>
      <c r="F1132" s="225" t="s">
        <v>2707</v>
      </c>
      <c r="G1132" s="226" t="s">
        <v>238</v>
      </c>
      <c r="H1132" s="227">
        <v>1</v>
      </c>
      <c r="I1132" s="228"/>
      <c r="J1132" s="227">
        <f>ROUND(I1132*H1132,0)</f>
        <v>0</v>
      </c>
      <c r="K1132" s="225" t="s">
        <v>1</v>
      </c>
      <c r="L1132" s="43"/>
      <c r="M1132" s="229" t="s">
        <v>1</v>
      </c>
      <c r="N1132" s="230" t="s">
        <v>40</v>
      </c>
      <c r="O1132" s="86"/>
      <c r="P1132" s="231">
        <f>O1132*H1132</f>
        <v>0</v>
      </c>
      <c r="Q1132" s="231">
        <v>0</v>
      </c>
      <c r="R1132" s="231">
        <f>Q1132*H1132</f>
        <v>0</v>
      </c>
      <c r="S1132" s="231">
        <v>0</v>
      </c>
      <c r="T1132" s="232">
        <f>S1132*H1132</f>
        <v>0</v>
      </c>
      <c r="AR1132" s="233" t="s">
        <v>161</v>
      </c>
      <c r="AT1132" s="233" t="s">
        <v>128</v>
      </c>
      <c r="AU1132" s="233" t="s">
        <v>134</v>
      </c>
      <c r="AY1132" s="17" t="s">
        <v>125</v>
      </c>
      <c r="BE1132" s="234">
        <f>IF(N1132="základní",J1132,0)</f>
        <v>0</v>
      </c>
      <c r="BF1132" s="234">
        <f>IF(N1132="snížená",J1132,0)</f>
        <v>0</v>
      </c>
      <c r="BG1132" s="234">
        <f>IF(N1132="zákl. přenesená",J1132,0)</f>
        <v>0</v>
      </c>
      <c r="BH1132" s="234">
        <f>IF(N1132="sníž. přenesená",J1132,0)</f>
        <v>0</v>
      </c>
      <c r="BI1132" s="234">
        <f>IF(N1132="nulová",J1132,0)</f>
        <v>0</v>
      </c>
      <c r="BJ1132" s="17" t="s">
        <v>134</v>
      </c>
      <c r="BK1132" s="234">
        <f>ROUND(I1132*H1132,0)</f>
        <v>0</v>
      </c>
      <c r="BL1132" s="17" t="s">
        <v>161</v>
      </c>
      <c r="BM1132" s="233" t="s">
        <v>2708</v>
      </c>
    </row>
    <row r="1133" s="1" customFormat="1" ht="48" customHeight="1">
      <c r="B1133" s="38"/>
      <c r="C1133" s="223" t="s">
        <v>2709</v>
      </c>
      <c r="D1133" s="223" t="s">
        <v>128</v>
      </c>
      <c r="E1133" s="224" t="s">
        <v>2710</v>
      </c>
      <c r="F1133" s="225" t="s">
        <v>2711</v>
      </c>
      <c r="G1133" s="226" t="s">
        <v>238</v>
      </c>
      <c r="H1133" s="227">
        <v>1</v>
      </c>
      <c r="I1133" s="228"/>
      <c r="J1133" s="227">
        <f>ROUND(I1133*H1133,0)</f>
        <v>0</v>
      </c>
      <c r="K1133" s="225" t="s">
        <v>1</v>
      </c>
      <c r="L1133" s="43"/>
      <c r="M1133" s="229" t="s">
        <v>1</v>
      </c>
      <c r="N1133" s="230" t="s">
        <v>40</v>
      </c>
      <c r="O1133" s="86"/>
      <c r="P1133" s="231">
        <f>O1133*H1133</f>
        <v>0</v>
      </c>
      <c r="Q1133" s="231">
        <v>0</v>
      </c>
      <c r="R1133" s="231">
        <f>Q1133*H1133</f>
        <v>0</v>
      </c>
      <c r="S1133" s="231">
        <v>0</v>
      </c>
      <c r="T1133" s="232">
        <f>S1133*H1133</f>
        <v>0</v>
      </c>
      <c r="AR1133" s="233" t="s">
        <v>161</v>
      </c>
      <c r="AT1133" s="233" t="s">
        <v>128</v>
      </c>
      <c r="AU1133" s="233" t="s">
        <v>134</v>
      </c>
      <c r="AY1133" s="17" t="s">
        <v>125</v>
      </c>
      <c r="BE1133" s="234">
        <f>IF(N1133="základní",J1133,0)</f>
        <v>0</v>
      </c>
      <c r="BF1133" s="234">
        <f>IF(N1133="snížená",J1133,0)</f>
        <v>0</v>
      </c>
      <c r="BG1133" s="234">
        <f>IF(N1133="zákl. přenesená",J1133,0)</f>
        <v>0</v>
      </c>
      <c r="BH1133" s="234">
        <f>IF(N1133="sníž. přenesená",J1133,0)</f>
        <v>0</v>
      </c>
      <c r="BI1133" s="234">
        <f>IF(N1133="nulová",J1133,0)</f>
        <v>0</v>
      </c>
      <c r="BJ1133" s="17" t="s">
        <v>134</v>
      </c>
      <c r="BK1133" s="234">
        <f>ROUND(I1133*H1133,0)</f>
        <v>0</v>
      </c>
      <c r="BL1133" s="17" t="s">
        <v>161</v>
      </c>
      <c r="BM1133" s="233" t="s">
        <v>2712</v>
      </c>
    </row>
    <row r="1134" s="1" customFormat="1" ht="48" customHeight="1">
      <c r="B1134" s="38"/>
      <c r="C1134" s="223" t="s">
        <v>2713</v>
      </c>
      <c r="D1134" s="223" t="s">
        <v>128</v>
      </c>
      <c r="E1134" s="224" t="s">
        <v>2714</v>
      </c>
      <c r="F1134" s="225" t="s">
        <v>2715</v>
      </c>
      <c r="G1134" s="226" t="s">
        <v>238</v>
      </c>
      <c r="H1134" s="227">
        <v>1</v>
      </c>
      <c r="I1134" s="228"/>
      <c r="J1134" s="227">
        <f>ROUND(I1134*H1134,0)</f>
        <v>0</v>
      </c>
      <c r="K1134" s="225" t="s">
        <v>1</v>
      </c>
      <c r="L1134" s="43"/>
      <c r="M1134" s="229" t="s">
        <v>1</v>
      </c>
      <c r="N1134" s="230" t="s">
        <v>40</v>
      </c>
      <c r="O1134" s="86"/>
      <c r="P1134" s="231">
        <f>O1134*H1134</f>
        <v>0</v>
      </c>
      <c r="Q1134" s="231">
        <v>0</v>
      </c>
      <c r="R1134" s="231">
        <f>Q1134*H1134</f>
        <v>0</v>
      </c>
      <c r="S1134" s="231">
        <v>0</v>
      </c>
      <c r="T1134" s="232">
        <f>S1134*H1134</f>
        <v>0</v>
      </c>
      <c r="AR1134" s="233" t="s">
        <v>161</v>
      </c>
      <c r="AT1134" s="233" t="s">
        <v>128</v>
      </c>
      <c r="AU1134" s="233" t="s">
        <v>134</v>
      </c>
      <c r="AY1134" s="17" t="s">
        <v>125</v>
      </c>
      <c r="BE1134" s="234">
        <f>IF(N1134="základní",J1134,0)</f>
        <v>0</v>
      </c>
      <c r="BF1134" s="234">
        <f>IF(N1134="snížená",J1134,0)</f>
        <v>0</v>
      </c>
      <c r="BG1134" s="234">
        <f>IF(N1134="zákl. přenesená",J1134,0)</f>
        <v>0</v>
      </c>
      <c r="BH1134" s="234">
        <f>IF(N1134="sníž. přenesená",J1134,0)</f>
        <v>0</v>
      </c>
      <c r="BI1134" s="234">
        <f>IF(N1134="nulová",J1134,0)</f>
        <v>0</v>
      </c>
      <c r="BJ1134" s="17" t="s">
        <v>134</v>
      </c>
      <c r="BK1134" s="234">
        <f>ROUND(I1134*H1134,0)</f>
        <v>0</v>
      </c>
      <c r="BL1134" s="17" t="s">
        <v>161</v>
      </c>
      <c r="BM1134" s="233" t="s">
        <v>2716</v>
      </c>
    </row>
    <row r="1135" s="1" customFormat="1" ht="48" customHeight="1">
      <c r="B1135" s="38"/>
      <c r="C1135" s="223" t="s">
        <v>2717</v>
      </c>
      <c r="D1135" s="223" t="s">
        <v>128</v>
      </c>
      <c r="E1135" s="224" t="s">
        <v>2718</v>
      </c>
      <c r="F1135" s="225" t="s">
        <v>2672</v>
      </c>
      <c r="G1135" s="226" t="s">
        <v>238</v>
      </c>
      <c r="H1135" s="227">
        <v>1</v>
      </c>
      <c r="I1135" s="228"/>
      <c r="J1135" s="227">
        <f>ROUND(I1135*H1135,0)</f>
        <v>0</v>
      </c>
      <c r="K1135" s="225" t="s">
        <v>1</v>
      </c>
      <c r="L1135" s="43"/>
      <c r="M1135" s="229" t="s">
        <v>1</v>
      </c>
      <c r="N1135" s="230" t="s">
        <v>40</v>
      </c>
      <c r="O1135" s="86"/>
      <c r="P1135" s="231">
        <f>O1135*H1135</f>
        <v>0</v>
      </c>
      <c r="Q1135" s="231">
        <v>0</v>
      </c>
      <c r="R1135" s="231">
        <f>Q1135*H1135</f>
        <v>0</v>
      </c>
      <c r="S1135" s="231">
        <v>0</v>
      </c>
      <c r="T1135" s="232">
        <f>S1135*H1135</f>
        <v>0</v>
      </c>
      <c r="AR1135" s="233" t="s">
        <v>161</v>
      </c>
      <c r="AT1135" s="233" t="s">
        <v>128</v>
      </c>
      <c r="AU1135" s="233" t="s">
        <v>134</v>
      </c>
      <c r="AY1135" s="17" t="s">
        <v>125</v>
      </c>
      <c r="BE1135" s="234">
        <f>IF(N1135="základní",J1135,0)</f>
        <v>0</v>
      </c>
      <c r="BF1135" s="234">
        <f>IF(N1135="snížená",J1135,0)</f>
        <v>0</v>
      </c>
      <c r="BG1135" s="234">
        <f>IF(N1135="zákl. přenesená",J1135,0)</f>
        <v>0</v>
      </c>
      <c r="BH1135" s="234">
        <f>IF(N1135="sníž. přenesená",J1135,0)</f>
        <v>0</v>
      </c>
      <c r="BI1135" s="234">
        <f>IF(N1135="nulová",J1135,0)</f>
        <v>0</v>
      </c>
      <c r="BJ1135" s="17" t="s">
        <v>134</v>
      </c>
      <c r="BK1135" s="234">
        <f>ROUND(I1135*H1135,0)</f>
        <v>0</v>
      </c>
      <c r="BL1135" s="17" t="s">
        <v>161</v>
      </c>
      <c r="BM1135" s="233" t="s">
        <v>2719</v>
      </c>
    </row>
    <row r="1136" s="1" customFormat="1" ht="48" customHeight="1">
      <c r="B1136" s="38"/>
      <c r="C1136" s="223" t="s">
        <v>2720</v>
      </c>
      <c r="D1136" s="223" t="s">
        <v>128</v>
      </c>
      <c r="E1136" s="224" t="s">
        <v>2721</v>
      </c>
      <c r="F1136" s="225" t="s">
        <v>2722</v>
      </c>
      <c r="G1136" s="226" t="s">
        <v>238</v>
      </c>
      <c r="H1136" s="227">
        <v>1</v>
      </c>
      <c r="I1136" s="228"/>
      <c r="J1136" s="227">
        <f>ROUND(I1136*H1136,0)</f>
        <v>0</v>
      </c>
      <c r="K1136" s="225" t="s">
        <v>1</v>
      </c>
      <c r="L1136" s="43"/>
      <c r="M1136" s="229" t="s">
        <v>1</v>
      </c>
      <c r="N1136" s="230" t="s">
        <v>40</v>
      </c>
      <c r="O1136" s="86"/>
      <c r="P1136" s="231">
        <f>O1136*H1136</f>
        <v>0</v>
      </c>
      <c r="Q1136" s="231">
        <v>0</v>
      </c>
      <c r="R1136" s="231">
        <f>Q1136*H1136</f>
        <v>0</v>
      </c>
      <c r="S1136" s="231">
        <v>0</v>
      </c>
      <c r="T1136" s="232">
        <f>S1136*H1136</f>
        <v>0</v>
      </c>
      <c r="AR1136" s="233" t="s">
        <v>161</v>
      </c>
      <c r="AT1136" s="233" t="s">
        <v>128</v>
      </c>
      <c r="AU1136" s="233" t="s">
        <v>134</v>
      </c>
      <c r="AY1136" s="17" t="s">
        <v>125</v>
      </c>
      <c r="BE1136" s="234">
        <f>IF(N1136="základní",J1136,0)</f>
        <v>0</v>
      </c>
      <c r="BF1136" s="234">
        <f>IF(N1136="snížená",J1136,0)</f>
        <v>0</v>
      </c>
      <c r="BG1136" s="234">
        <f>IF(N1136="zákl. přenesená",J1136,0)</f>
        <v>0</v>
      </c>
      <c r="BH1136" s="234">
        <f>IF(N1136="sníž. přenesená",J1136,0)</f>
        <v>0</v>
      </c>
      <c r="BI1136" s="234">
        <f>IF(N1136="nulová",J1136,0)</f>
        <v>0</v>
      </c>
      <c r="BJ1136" s="17" t="s">
        <v>134</v>
      </c>
      <c r="BK1136" s="234">
        <f>ROUND(I1136*H1136,0)</f>
        <v>0</v>
      </c>
      <c r="BL1136" s="17" t="s">
        <v>161</v>
      </c>
      <c r="BM1136" s="233" t="s">
        <v>2723</v>
      </c>
    </row>
    <row r="1137" s="1" customFormat="1" ht="48" customHeight="1">
      <c r="B1137" s="38"/>
      <c r="C1137" s="223" t="s">
        <v>2724</v>
      </c>
      <c r="D1137" s="223" t="s">
        <v>128</v>
      </c>
      <c r="E1137" s="224" t="s">
        <v>2725</v>
      </c>
      <c r="F1137" s="225" t="s">
        <v>2722</v>
      </c>
      <c r="G1137" s="226" t="s">
        <v>238</v>
      </c>
      <c r="H1137" s="227">
        <v>1</v>
      </c>
      <c r="I1137" s="228"/>
      <c r="J1137" s="227">
        <f>ROUND(I1137*H1137,0)</f>
        <v>0</v>
      </c>
      <c r="K1137" s="225" t="s">
        <v>1</v>
      </c>
      <c r="L1137" s="43"/>
      <c r="M1137" s="229" t="s">
        <v>1</v>
      </c>
      <c r="N1137" s="230" t="s">
        <v>40</v>
      </c>
      <c r="O1137" s="86"/>
      <c r="P1137" s="231">
        <f>O1137*H1137</f>
        <v>0</v>
      </c>
      <c r="Q1137" s="231">
        <v>0</v>
      </c>
      <c r="R1137" s="231">
        <f>Q1137*H1137</f>
        <v>0</v>
      </c>
      <c r="S1137" s="231">
        <v>0</v>
      </c>
      <c r="T1137" s="232">
        <f>S1137*H1137</f>
        <v>0</v>
      </c>
      <c r="AR1137" s="233" t="s">
        <v>161</v>
      </c>
      <c r="AT1137" s="233" t="s">
        <v>128</v>
      </c>
      <c r="AU1137" s="233" t="s">
        <v>134</v>
      </c>
      <c r="AY1137" s="17" t="s">
        <v>125</v>
      </c>
      <c r="BE1137" s="234">
        <f>IF(N1137="základní",J1137,0)</f>
        <v>0</v>
      </c>
      <c r="BF1137" s="234">
        <f>IF(N1137="snížená",J1137,0)</f>
        <v>0</v>
      </c>
      <c r="BG1137" s="234">
        <f>IF(N1137="zákl. přenesená",J1137,0)</f>
        <v>0</v>
      </c>
      <c r="BH1137" s="234">
        <f>IF(N1137="sníž. přenesená",J1137,0)</f>
        <v>0</v>
      </c>
      <c r="BI1137" s="234">
        <f>IF(N1137="nulová",J1137,0)</f>
        <v>0</v>
      </c>
      <c r="BJ1137" s="17" t="s">
        <v>134</v>
      </c>
      <c r="BK1137" s="234">
        <f>ROUND(I1137*H1137,0)</f>
        <v>0</v>
      </c>
      <c r="BL1137" s="17" t="s">
        <v>161</v>
      </c>
      <c r="BM1137" s="233" t="s">
        <v>2726</v>
      </c>
    </row>
    <row r="1138" s="1" customFormat="1" ht="48" customHeight="1">
      <c r="B1138" s="38"/>
      <c r="C1138" s="223" t="s">
        <v>2727</v>
      </c>
      <c r="D1138" s="223" t="s">
        <v>128</v>
      </c>
      <c r="E1138" s="224" t="s">
        <v>2728</v>
      </c>
      <c r="F1138" s="225" t="s">
        <v>2722</v>
      </c>
      <c r="G1138" s="226" t="s">
        <v>238</v>
      </c>
      <c r="H1138" s="227">
        <v>1</v>
      </c>
      <c r="I1138" s="228"/>
      <c r="J1138" s="227">
        <f>ROUND(I1138*H1138,0)</f>
        <v>0</v>
      </c>
      <c r="K1138" s="225" t="s">
        <v>1</v>
      </c>
      <c r="L1138" s="43"/>
      <c r="M1138" s="229" t="s">
        <v>1</v>
      </c>
      <c r="N1138" s="230" t="s">
        <v>40</v>
      </c>
      <c r="O1138" s="86"/>
      <c r="P1138" s="231">
        <f>O1138*H1138</f>
        <v>0</v>
      </c>
      <c r="Q1138" s="231">
        <v>0</v>
      </c>
      <c r="R1138" s="231">
        <f>Q1138*H1138</f>
        <v>0</v>
      </c>
      <c r="S1138" s="231">
        <v>0</v>
      </c>
      <c r="T1138" s="232">
        <f>S1138*H1138</f>
        <v>0</v>
      </c>
      <c r="AR1138" s="233" t="s">
        <v>161</v>
      </c>
      <c r="AT1138" s="233" t="s">
        <v>128</v>
      </c>
      <c r="AU1138" s="233" t="s">
        <v>134</v>
      </c>
      <c r="AY1138" s="17" t="s">
        <v>125</v>
      </c>
      <c r="BE1138" s="234">
        <f>IF(N1138="základní",J1138,0)</f>
        <v>0</v>
      </c>
      <c r="BF1138" s="234">
        <f>IF(N1138="snížená",J1138,0)</f>
        <v>0</v>
      </c>
      <c r="BG1138" s="234">
        <f>IF(N1138="zákl. přenesená",J1138,0)</f>
        <v>0</v>
      </c>
      <c r="BH1138" s="234">
        <f>IF(N1138="sníž. přenesená",J1138,0)</f>
        <v>0</v>
      </c>
      <c r="BI1138" s="234">
        <f>IF(N1138="nulová",J1138,0)</f>
        <v>0</v>
      </c>
      <c r="BJ1138" s="17" t="s">
        <v>134</v>
      </c>
      <c r="BK1138" s="234">
        <f>ROUND(I1138*H1138,0)</f>
        <v>0</v>
      </c>
      <c r="BL1138" s="17" t="s">
        <v>161</v>
      </c>
      <c r="BM1138" s="233" t="s">
        <v>2729</v>
      </c>
    </row>
    <row r="1139" s="1" customFormat="1" ht="48" customHeight="1">
      <c r="B1139" s="38"/>
      <c r="C1139" s="223" t="s">
        <v>2730</v>
      </c>
      <c r="D1139" s="223" t="s">
        <v>128</v>
      </c>
      <c r="E1139" s="224" t="s">
        <v>2731</v>
      </c>
      <c r="F1139" s="225" t="s">
        <v>2672</v>
      </c>
      <c r="G1139" s="226" t="s">
        <v>238</v>
      </c>
      <c r="H1139" s="227">
        <v>1</v>
      </c>
      <c r="I1139" s="228"/>
      <c r="J1139" s="227">
        <f>ROUND(I1139*H1139,0)</f>
        <v>0</v>
      </c>
      <c r="K1139" s="225" t="s">
        <v>1</v>
      </c>
      <c r="L1139" s="43"/>
      <c r="M1139" s="229" t="s">
        <v>1</v>
      </c>
      <c r="N1139" s="230" t="s">
        <v>40</v>
      </c>
      <c r="O1139" s="86"/>
      <c r="P1139" s="231">
        <f>O1139*H1139</f>
        <v>0</v>
      </c>
      <c r="Q1139" s="231">
        <v>0</v>
      </c>
      <c r="R1139" s="231">
        <f>Q1139*H1139</f>
        <v>0</v>
      </c>
      <c r="S1139" s="231">
        <v>0</v>
      </c>
      <c r="T1139" s="232">
        <f>S1139*H1139</f>
        <v>0</v>
      </c>
      <c r="AR1139" s="233" t="s">
        <v>161</v>
      </c>
      <c r="AT1139" s="233" t="s">
        <v>128</v>
      </c>
      <c r="AU1139" s="233" t="s">
        <v>134</v>
      </c>
      <c r="AY1139" s="17" t="s">
        <v>125</v>
      </c>
      <c r="BE1139" s="234">
        <f>IF(N1139="základní",J1139,0)</f>
        <v>0</v>
      </c>
      <c r="BF1139" s="234">
        <f>IF(N1139="snížená",J1139,0)</f>
        <v>0</v>
      </c>
      <c r="BG1139" s="234">
        <f>IF(N1139="zákl. přenesená",J1139,0)</f>
        <v>0</v>
      </c>
      <c r="BH1139" s="234">
        <f>IF(N1139="sníž. přenesená",J1139,0)</f>
        <v>0</v>
      </c>
      <c r="BI1139" s="234">
        <f>IF(N1139="nulová",J1139,0)</f>
        <v>0</v>
      </c>
      <c r="BJ1139" s="17" t="s">
        <v>134</v>
      </c>
      <c r="BK1139" s="234">
        <f>ROUND(I1139*H1139,0)</f>
        <v>0</v>
      </c>
      <c r="BL1139" s="17" t="s">
        <v>161</v>
      </c>
      <c r="BM1139" s="233" t="s">
        <v>2732</v>
      </c>
    </row>
    <row r="1140" s="1" customFormat="1" ht="48" customHeight="1">
      <c r="B1140" s="38"/>
      <c r="C1140" s="223" t="s">
        <v>2733</v>
      </c>
      <c r="D1140" s="223" t="s">
        <v>128</v>
      </c>
      <c r="E1140" s="224" t="s">
        <v>2734</v>
      </c>
      <c r="F1140" s="225" t="s">
        <v>2672</v>
      </c>
      <c r="G1140" s="226" t="s">
        <v>238</v>
      </c>
      <c r="H1140" s="227">
        <v>1</v>
      </c>
      <c r="I1140" s="228"/>
      <c r="J1140" s="227">
        <f>ROUND(I1140*H1140,0)</f>
        <v>0</v>
      </c>
      <c r="K1140" s="225" t="s">
        <v>1</v>
      </c>
      <c r="L1140" s="43"/>
      <c r="M1140" s="229" t="s">
        <v>1</v>
      </c>
      <c r="N1140" s="230" t="s">
        <v>40</v>
      </c>
      <c r="O1140" s="86"/>
      <c r="P1140" s="231">
        <f>O1140*H1140</f>
        <v>0</v>
      </c>
      <c r="Q1140" s="231">
        <v>0</v>
      </c>
      <c r="R1140" s="231">
        <f>Q1140*H1140</f>
        <v>0</v>
      </c>
      <c r="S1140" s="231">
        <v>0</v>
      </c>
      <c r="T1140" s="232">
        <f>S1140*H1140</f>
        <v>0</v>
      </c>
      <c r="AR1140" s="233" t="s">
        <v>161</v>
      </c>
      <c r="AT1140" s="233" t="s">
        <v>128</v>
      </c>
      <c r="AU1140" s="233" t="s">
        <v>134</v>
      </c>
      <c r="AY1140" s="17" t="s">
        <v>125</v>
      </c>
      <c r="BE1140" s="234">
        <f>IF(N1140="základní",J1140,0)</f>
        <v>0</v>
      </c>
      <c r="BF1140" s="234">
        <f>IF(N1140="snížená",J1140,0)</f>
        <v>0</v>
      </c>
      <c r="BG1140" s="234">
        <f>IF(N1140="zákl. přenesená",J1140,0)</f>
        <v>0</v>
      </c>
      <c r="BH1140" s="234">
        <f>IF(N1140="sníž. přenesená",J1140,0)</f>
        <v>0</v>
      </c>
      <c r="BI1140" s="234">
        <f>IF(N1140="nulová",J1140,0)</f>
        <v>0</v>
      </c>
      <c r="BJ1140" s="17" t="s">
        <v>134</v>
      </c>
      <c r="BK1140" s="234">
        <f>ROUND(I1140*H1140,0)</f>
        <v>0</v>
      </c>
      <c r="BL1140" s="17" t="s">
        <v>161</v>
      </c>
      <c r="BM1140" s="233" t="s">
        <v>2735</v>
      </c>
    </row>
    <row r="1141" s="1" customFormat="1" ht="48" customHeight="1">
      <c r="B1141" s="38"/>
      <c r="C1141" s="223" t="s">
        <v>2736</v>
      </c>
      <c r="D1141" s="223" t="s">
        <v>128</v>
      </c>
      <c r="E1141" s="224" t="s">
        <v>2737</v>
      </c>
      <c r="F1141" s="225" t="s">
        <v>2672</v>
      </c>
      <c r="G1141" s="226" t="s">
        <v>238</v>
      </c>
      <c r="H1141" s="227">
        <v>1</v>
      </c>
      <c r="I1141" s="228"/>
      <c r="J1141" s="227">
        <f>ROUND(I1141*H1141,0)</f>
        <v>0</v>
      </c>
      <c r="K1141" s="225" t="s">
        <v>1</v>
      </c>
      <c r="L1141" s="43"/>
      <c r="M1141" s="229" t="s">
        <v>1</v>
      </c>
      <c r="N1141" s="230" t="s">
        <v>40</v>
      </c>
      <c r="O1141" s="86"/>
      <c r="P1141" s="231">
        <f>O1141*H1141</f>
        <v>0</v>
      </c>
      <c r="Q1141" s="231">
        <v>0</v>
      </c>
      <c r="R1141" s="231">
        <f>Q1141*H1141</f>
        <v>0</v>
      </c>
      <c r="S1141" s="231">
        <v>0</v>
      </c>
      <c r="T1141" s="232">
        <f>S1141*H1141</f>
        <v>0</v>
      </c>
      <c r="AR1141" s="233" t="s">
        <v>161</v>
      </c>
      <c r="AT1141" s="233" t="s">
        <v>128</v>
      </c>
      <c r="AU1141" s="233" t="s">
        <v>134</v>
      </c>
      <c r="AY1141" s="17" t="s">
        <v>125</v>
      </c>
      <c r="BE1141" s="234">
        <f>IF(N1141="základní",J1141,0)</f>
        <v>0</v>
      </c>
      <c r="BF1141" s="234">
        <f>IF(N1141="snížená",J1141,0)</f>
        <v>0</v>
      </c>
      <c r="BG1141" s="234">
        <f>IF(N1141="zákl. přenesená",J1141,0)</f>
        <v>0</v>
      </c>
      <c r="BH1141" s="234">
        <f>IF(N1141="sníž. přenesená",J1141,0)</f>
        <v>0</v>
      </c>
      <c r="BI1141" s="234">
        <f>IF(N1141="nulová",J1141,0)</f>
        <v>0</v>
      </c>
      <c r="BJ1141" s="17" t="s">
        <v>134</v>
      </c>
      <c r="BK1141" s="234">
        <f>ROUND(I1141*H1141,0)</f>
        <v>0</v>
      </c>
      <c r="BL1141" s="17" t="s">
        <v>161</v>
      </c>
      <c r="BM1141" s="233" t="s">
        <v>2738</v>
      </c>
    </row>
    <row r="1142" s="1" customFormat="1" ht="48" customHeight="1">
      <c r="B1142" s="38"/>
      <c r="C1142" s="223" t="s">
        <v>2739</v>
      </c>
      <c r="D1142" s="223" t="s">
        <v>128</v>
      </c>
      <c r="E1142" s="224" t="s">
        <v>2740</v>
      </c>
      <c r="F1142" s="225" t="s">
        <v>2741</v>
      </c>
      <c r="G1142" s="226" t="s">
        <v>238</v>
      </c>
      <c r="H1142" s="227">
        <v>1</v>
      </c>
      <c r="I1142" s="228"/>
      <c r="J1142" s="227">
        <f>ROUND(I1142*H1142,0)</f>
        <v>0</v>
      </c>
      <c r="K1142" s="225" t="s">
        <v>1</v>
      </c>
      <c r="L1142" s="43"/>
      <c r="M1142" s="229" t="s">
        <v>1</v>
      </c>
      <c r="N1142" s="230" t="s">
        <v>40</v>
      </c>
      <c r="O1142" s="86"/>
      <c r="P1142" s="231">
        <f>O1142*H1142</f>
        <v>0</v>
      </c>
      <c r="Q1142" s="231">
        <v>0</v>
      </c>
      <c r="R1142" s="231">
        <f>Q1142*H1142</f>
        <v>0</v>
      </c>
      <c r="S1142" s="231">
        <v>0</v>
      </c>
      <c r="T1142" s="232">
        <f>S1142*H1142</f>
        <v>0</v>
      </c>
      <c r="AR1142" s="233" t="s">
        <v>161</v>
      </c>
      <c r="AT1142" s="233" t="s">
        <v>128</v>
      </c>
      <c r="AU1142" s="233" t="s">
        <v>134</v>
      </c>
      <c r="AY1142" s="17" t="s">
        <v>125</v>
      </c>
      <c r="BE1142" s="234">
        <f>IF(N1142="základní",J1142,0)</f>
        <v>0</v>
      </c>
      <c r="BF1142" s="234">
        <f>IF(N1142="snížená",J1142,0)</f>
        <v>0</v>
      </c>
      <c r="BG1142" s="234">
        <f>IF(N1142="zákl. přenesená",J1142,0)</f>
        <v>0</v>
      </c>
      <c r="BH1142" s="234">
        <f>IF(N1142="sníž. přenesená",J1142,0)</f>
        <v>0</v>
      </c>
      <c r="BI1142" s="234">
        <f>IF(N1142="nulová",J1142,0)</f>
        <v>0</v>
      </c>
      <c r="BJ1142" s="17" t="s">
        <v>134</v>
      </c>
      <c r="BK1142" s="234">
        <f>ROUND(I1142*H1142,0)</f>
        <v>0</v>
      </c>
      <c r="BL1142" s="17" t="s">
        <v>161</v>
      </c>
      <c r="BM1142" s="233" t="s">
        <v>2742</v>
      </c>
    </row>
    <row r="1143" s="1" customFormat="1" ht="48" customHeight="1">
      <c r="B1143" s="38"/>
      <c r="C1143" s="223" t="s">
        <v>2743</v>
      </c>
      <c r="D1143" s="223" t="s">
        <v>128</v>
      </c>
      <c r="E1143" s="224" t="s">
        <v>2744</v>
      </c>
      <c r="F1143" s="225" t="s">
        <v>2745</v>
      </c>
      <c r="G1143" s="226" t="s">
        <v>238</v>
      </c>
      <c r="H1143" s="227">
        <v>1</v>
      </c>
      <c r="I1143" s="228"/>
      <c r="J1143" s="227">
        <f>ROUND(I1143*H1143,0)</f>
        <v>0</v>
      </c>
      <c r="K1143" s="225" t="s">
        <v>1</v>
      </c>
      <c r="L1143" s="43"/>
      <c r="M1143" s="229" t="s">
        <v>1</v>
      </c>
      <c r="N1143" s="230" t="s">
        <v>40</v>
      </c>
      <c r="O1143" s="86"/>
      <c r="P1143" s="231">
        <f>O1143*H1143</f>
        <v>0</v>
      </c>
      <c r="Q1143" s="231">
        <v>0</v>
      </c>
      <c r="R1143" s="231">
        <f>Q1143*H1143</f>
        <v>0</v>
      </c>
      <c r="S1143" s="231">
        <v>0</v>
      </c>
      <c r="T1143" s="232">
        <f>S1143*H1143</f>
        <v>0</v>
      </c>
      <c r="AR1143" s="233" t="s">
        <v>161</v>
      </c>
      <c r="AT1143" s="233" t="s">
        <v>128</v>
      </c>
      <c r="AU1143" s="233" t="s">
        <v>134</v>
      </c>
      <c r="AY1143" s="17" t="s">
        <v>125</v>
      </c>
      <c r="BE1143" s="234">
        <f>IF(N1143="základní",J1143,0)</f>
        <v>0</v>
      </c>
      <c r="BF1143" s="234">
        <f>IF(N1143="snížená",J1143,0)</f>
        <v>0</v>
      </c>
      <c r="BG1143" s="234">
        <f>IF(N1143="zákl. přenesená",J1143,0)</f>
        <v>0</v>
      </c>
      <c r="BH1143" s="234">
        <f>IF(N1143="sníž. přenesená",J1143,0)</f>
        <v>0</v>
      </c>
      <c r="BI1143" s="234">
        <f>IF(N1143="nulová",J1143,0)</f>
        <v>0</v>
      </c>
      <c r="BJ1143" s="17" t="s">
        <v>134</v>
      </c>
      <c r="BK1143" s="234">
        <f>ROUND(I1143*H1143,0)</f>
        <v>0</v>
      </c>
      <c r="BL1143" s="17" t="s">
        <v>161</v>
      </c>
      <c r="BM1143" s="233" t="s">
        <v>2746</v>
      </c>
    </row>
    <row r="1144" s="1" customFormat="1" ht="48" customHeight="1">
      <c r="B1144" s="38"/>
      <c r="C1144" s="223" t="s">
        <v>2747</v>
      </c>
      <c r="D1144" s="223" t="s">
        <v>128</v>
      </c>
      <c r="E1144" s="224" t="s">
        <v>2748</v>
      </c>
      <c r="F1144" s="225" t="s">
        <v>2741</v>
      </c>
      <c r="G1144" s="226" t="s">
        <v>238</v>
      </c>
      <c r="H1144" s="227">
        <v>1</v>
      </c>
      <c r="I1144" s="228"/>
      <c r="J1144" s="227">
        <f>ROUND(I1144*H1144,0)</f>
        <v>0</v>
      </c>
      <c r="K1144" s="225" t="s">
        <v>1</v>
      </c>
      <c r="L1144" s="43"/>
      <c r="M1144" s="229" t="s">
        <v>1</v>
      </c>
      <c r="N1144" s="230" t="s">
        <v>40</v>
      </c>
      <c r="O1144" s="86"/>
      <c r="P1144" s="231">
        <f>O1144*H1144</f>
        <v>0</v>
      </c>
      <c r="Q1144" s="231">
        <v>0</v>
      </c>
      <c r="R1144" s="231">
        <f>Q1144*H1144</f>
        <v>0</v>
      </c>
      <c r="S1144" s="231">
        <v>0</v>
      </c>
      <c r="T1144" s="232">
        <f>S1144*H1144</f>
        <v>0</v>
      </c>
      <c r="AR1144" s="233" t="s">
        <v>161</v>
      </c>
      <c r="AT1144" s="233" t="s">
        <v>128</v>
      </c>
      <c r="AU1144" s="233" t="s">
        <v>134</v>
      </c>
      <c r="AY1144" s="17" t="s">
        <v>125</v>
      </c>
      <c r="BE1144" s="234">
        <f>IF(N1144="základní",J1144,0)</f>
        <v>0</v>
      </c>
      <c r="BF1144" s="234">
        <f>IF(N1144="snížená",J1144,0)</f>
        <v>0</v>
      </c>
      <c r="BG1144" s="234">
        <f>IF(N1144="zákl. přenesená",J1144,0)</f>
        <v>0</v>
      </c>
      <c r="BH1144" s="234">
        <f>IF(N1144="sníž. přenesená",J1144,0)</f>
        <v>0</v>
      </c>
      <c r="BI1144" s="234">
        <f>IF(N1144="nulová",J1144,0)</f>
        <v>0</v>
      </c>
      <c r="BJ1144" s="17" t="s">
        <v>134</v>
      </c>
      <c r="BK1144" s="234">
        <f>ROUND(I1144*H1144,0)</f>
        <v>0</v>
      </c>
      <c r="BL1144" s="17" t="s">
        <v>161</v>
      </c>
      <c r="BM1144" s="233" t="s">
        <v>2749</v>
      </c>
    </row>
    <row r="1145" s="1" customFormat="1" ht="48" customHeight="1">
      <c r="B1145" s="38"/>
      <c r="C1145" s="223" t="s">
        <v>2750</v>
      </c>
      <c r="D1145" s="223" t="s">
        <v>128</v>
      </c>
      <c r="E1145" s="224" t="s">
        <v>2751</v>
      </c>
      <c r="F1145" s="225" t="s">
        <v>2752</v>
      </c>
      <c r="G1145" s="226" t="s">
        <v>238</v>
      </c>
      <c r="H1145" s="227">
        <v>1</v>
      </c>
      <c r="I1145" s="228"/>
      <c r="J1145" s="227">
        <f>ROUND(I1145*H1145,0)</f>
        <v>0</v>
      </c>
      <c r="K1145" s="225" t="s">
        <v>1</v>
      </c>
      <c r="L1145" s="43"/>
      <c r="M1145" s="229" t="s">
        <v>1</v>
      </c>
      <c r="N1145" s="230" t="s">
        <v>40</v>
      </c>
      <c r="O1145" s="86"/>
      <c r="P1145" s="231">
        <f>O1145*H1145</f>
        <v>0</v>
      </c>
      <c r="Q1145" s="231">
        <v>0</v>
      </c>
      <c r="R1145" s="231">
        <f>Q1145*H1145</f>
        <v>0</v>
      </c>
      <c r="S1145" s="231">
        <v>0</v>
      </c>
      <c r="T1145" s="232">
        <f>S1145*H1145</f>
        <v>0</v>
      </c>
      <c r="AR1145" s="233" t="s">
        <v>161</v>
      </c>
      <c r="AT1145" s="233" t="s">
        <v>128</v>
      </c>
      <c r="AU1145" s="233" t="s">
        <v>134</v>
      </c>
      <c r="AY1145" s="17" t="s">
        <v>125</v>
      </c>
      <c r="BE1145" s="234">
        <f>IF(N1145="základní",J1145,0)</f>
        <v>0</v>
      </c>
      <c r="BF1145" s="234">
        <f>IF(N1145="snížená",J1145,0)</f>
        <v>0</v>
      </c>
      <c r="BG1145" s="234">
        <f>IF(N1145="zákl. přenesená",J1145,0)</f>
        <v>0</v>
      </c>
      <c r="BH1145" s="234">
        <f>IF(N1145="sníž. přenesená",J1145,0)</f>
        <v>0</v>
      </c>
      <c r="BI1145" s="234">
        <f>IF(N1145="nulová",J1145,0)</f>
        <v>0</v>
      </c>
      <c r="BJ1145" s="17" t="s">
        <v>134</v>
      </c>
      <c r="BK1145" s="234">
        <f>ROUND(I1145*H1145,0)</f>
        <v>0</v>
      </c>
      <c r="BL1145" s="17" t="s">
        <v>161</v>
      </c>
      <c r="BM1145" s="233" t="s">
        <v>2753</v>
      </c>
    </row>
    <row r="1146" s="1" customFormat="1" ht="48" customHeight="1">
      <c r="B1146" s="38"/>
      <c r="C1146" s="223" t="s">
        <v>2754</v>
      </c>
      <c r="D1146" s="223" t="s">
        <v>128</v>
      </c>
      <c r="E1146" s="224" t="s">
        <v>2755</v>
      </c>
      <c r="F1146" s="225" t="s">
        <v>2756</v>
      </c>
      <c r="G1146" s="226" t="s">
        <v>238</v>
      </c>
      <c r="H1146" s="227">
        <v>1</v>
      </c>
      <c r="I1146" s="228"/>
      <c r="J1146" s="227">
        <f>ROUND(I1146*H1146,0)</f>
        <v>0</v>
      </c>
      <c r="K1146" s="225" t="s">
        <v>1</v>
      </c>
      <c r="L1146" s="43"/>
      <c r="M1146" s="229" t="s">
        <v>1</v>
      </c>
      <c r="N1146" s="230" t="s">
        <v>40</v>
      </c>
      <c r="O1146" s="86"/>
      <c r="P1146" s="231">
        <f>O1146*H1146</f>
        <v>0</v>
      </c>
      <c r="Q1146" s="231">
        <v>0</v>
      </c>
      <c r="R1146" s="231">
        <f>Q1146*H1146</f>
        <v>0</v>
      </c>
      <c r="S1146" s="231">
        <v>0</v>
      </c>
      <c r="T1146" s="232">
        <f>S1146*H1146</f>
        <v>0</v>
      </c>
      <c r="AR1146" s="233" t="s">
        <v>161</v>
      </c>
      <c r="AT1146" s="233" t="s">
        <v>128</v>
      </c>
      <c r="AU1146" s="233" t="s">
        <v>134</v>
      </c>
      <c r="AY1146" s="17" t="s">
        <v>125</v>
      </c>
      <c r="BE1146" s="234">
        <f>IF(N1146="základní",J1146,0)</f>
        <v>0</v>
      </c>
      <c r="BF1146" s="234">
        <f>IF(N1146="snížená",J1146,0)</f>
        <v>0</v>
      </c>
      <c r="BG1146" s="234">
        <f>IF(N1146="zákl. přenesená",J1146,0)</f>
        <v>0</v>
      </c>
      <c r="BH1146" s="234">
        <f>IF(N1146="sníž. přenesená",J1146,0)</f>
        <v>0</v>
      </c>
      <c r="BI1146" s="234">
        <f>IF(N1146="nulová",J1146,0)</f>
        <v>0</v>
      </c>
      <c r="BJ1146" s="17" t="s">
        <v>134</v>
      </c>
      <c r="BK1146" s="234">
        <f>ROUND(I1146*H1146,0)</f>
        <v>0</v>
      </c>
      <c r="BL1146" s="17" t="s">
        <v>161</v>
      </c>
      <c r="BM1146" s="233" t="s">
        <v>2757</v>
      </c>
    </row>
    <row r="1147" s="1" customFormat="1" ht="48" customHeight="1">
      <c r="B1147" s="38"/>
      <c r="C1147" s="223" t="s">
        <v>2758</v>
      </c>
      <c r="D1147" s="223" t="s">
        <v>128</v>
      </c>
      <c r="E1147" s="224" t="s">
        <v>2759</v>
      </c>
      <c r="F1147" s="225" t="s">
        <v>2756</v>
      </c>
      <c r="G1147" s="226" t="s">
        <v>238</v>
      </c>
      <c r="H1147" s="227">
        <v>1</v>
      </c>
      <c r="I1147" s="228"/>
      <c r="J1147" s="227">
        <f>ROUND(I1147*H1147,0)</f>
        <v>0</v>
      </c>
      <c r="K1147" s="225" t="s">
        <v>1</v>
      </c>
      <c r="L1147" s="43"/>
      <c r="M1147" s="229" t="s">
        <v>1</v>
      </c>
      <c r="N1147" s="230" t="s">
        <v>40</v>
      </c>
      <c r="O1147" s="86"/>
      <c r="P1147" s="231">
        <f>O1147*H1147</f>
        <v>0</v>
      </c>
      <c r="Q1147" s="231">
        <v>0</v>
      </c>
      <c r="R1147" s="231">
        <f>Q1147*H1147</f>
        <v>0</v>
      </c>
      <c r="S1147" s="231">
        <v>0</v>
      </c>
      <c r="T1147" s="232">
        <f>S1147*H1147</f>
        <v>0</v>
      </c>
      <c r="AR1147" s="233" t="s">
        <v>161</v>
      </c>
      <c r="AT1147" s="233" t="s">
        <v>128</v>
      </c>
      <c r="AU1147" s="233" t="s">
        <v>134</v>
      </c>
      <c r="AY1147" s="17" t="s">
        <v>125</v>
      </c>
      <c r="BE1147" s="234">
        <f>IF(N1147="základní",J1147,0)</f>
        <v>0</v>
      </c>
      <c r="BF1147" s="234">
        <f>IF(N1147="snížená",J1147,0)</f>
        <v>0</v>
      </c>
      <c r="BG1147" s="234">
        <f>IF(N1147="zákl. přenesená",J1147,0)</f>
        <v>0</v>
      </c>
      <c r="BH1147" s="234">
        <f>IF(N1147="sníž. přenesená",J1147,0)</f>
        <v>0</v>
      </c>
      <c r="BI1147" s="234">
        <f>IF(N1147="nulová",J1147,0)</f>
        <v>0</v>
      </c>
      <c r="BJ1147" s="17" t="s">
        <v>134</v>
      </c>
      <c r="BK1147" s="234">
        <f>ROUND(I1147*H1147,0)</f>
        <v>0</v>
      </c>
      <c r="BL1147" s="17" t="s">
        <v>161</v>
      </c>
      <c r="BM1147" s="233" t="s">
        <v>2760</v>
      </c>
    </row>
    <row r="1148" s="1" customFormat="1" ht="48" customHeight="1">
      <c r="B1148" s="38"/>
      <c r="C1148" s="223" t="s">
        <v>2761</v>
      </c>
      <c r="D1148" s="223" t="s">
        <v>128</v>
      </c>
      <c r="E1148" s="224" t="s">
        <v>2762</v>
      </c>
      <c r="F1148" s="225" t="s">
        <v>2756</v>
      </c>
      <c r="G1148" s="226" t="s">
        <v>238</v>
      </c>
      <c r="H1148" s="227">
        <v>1</v>
      </c>
      <c r="I1148" s="228"/>
      <c r="J1148" s="227">
        <f>ROUND(I1148*H1148,0)</f>
        <v>0</v>
      </c>
      <c r="K1148" s="225" t="s">
        <v>1</v>
      </c>
      <c r="L1148" s="43"/>
      <c r="M1148" s="229" t="s">
        <v>1</v>
      </c>
      <c r="N1148" s="230" t="s">
        <v>40</v>
      </c>
      <c r="O1148" s="86"/>
      <c r="P1148" s="231">
        <f>O1148*H1148</f>
        <v>0</v>
      </c>
      <c r="Q1148" s="231">
        <v>0</v>
      </c>
      <c r="R1148" s="231">
        <f>Q1148*H1148</f>
        <v>0</v>
      </c>
      <c r="S1148" s="231">
        <v>0</v>
      </c>
      <c r="T1148" s="232">
        <f>S1148*H1148</f>
        <v>0</v>
      </c>
      <c r="AR1148" s="233" t="s">
        <v>161</v>
      </c>
      <c r="AT1148" s="233" t="s">
        <v>128</v>
      </c>
      <c r="AU1148" s="233" t="s">
        <v>134</v>
      </c>
      <c r="AY1148" s="17" t="s">
        <v>125</v>
      </c>
      <c r="BE1148" s="234">
        <f>IF(N1148="základní",J1148,0)</f>
        <v>0</v>
      </c>
      <c r="BF1148" s="234">
        <f>IF(N1148="snížená",J1148,0)</f>
        <v>0</v>
      </c>
      <c r="BG1148" s="234">
        <f>IF(N1148="zákl. přenesená",J1148,0)</f>
        <v>0</v>
      </c>
      <c r="BH1148" s="234">
        <f>IF(N1148="sníž. přenesená",J1148,0)</f>
        <v>0</v>
      </c>
      <c r="BI1148" s="234">
        <f>IF(N1148="nulová",J1148,0)</f>
        <v>0</v>
      </c>
      <c r="BJ1148" s="17" t="s">
        <v>134</v>
      </c>
      <c r="BK1148" s="234">
        <f>ROUND(I1148*H1148,0)</f>
        <v>0</v>
      </c>
      <c r="BL1148" s="17" t="s">
        <v>161</v>
      </c>
      <c r="BM1148" s="233" t="s">
        <v>2763</v>
      </c>
    </row>
    <row r="1149" s="1" customFormat="1" ht="48" customHeight="1">
      <c r="B1149" s="38"/>
      <c r="C1149" s="223" t="s">
        <v>2764</v>
      </c>
      <c r="D1149" s="223" t="s">
        <v>128</v>
      </c>
      <c r="E1149" s="224" t="s">
        <v>2765</v>
      </c>
      <c r="F1149" s="225" t="s">
        <v>2766</v>
      </c>
      <c r="G1149" s="226" t="s">
        <v>238</v>
      </c>
      <c r="H1149" s="227">
        <v>1</v>
      </c>
      <c r="I1149" s="228"/>
      <c r="J1149" s="227">
        <f>ROUND(I1149*H1149,0)</f>
        <v>0</v>
      </c>
      <c r="K1149" s="225" t="s">
        <v>1</v>
      </c>
      <c r="L1149" s="43"/>
      <c r="M1149" s="229" t="s">
        <v>1</v>
      </c>
      <c r="N1149" s="230" t="s">
        <v>40</v>
      </c>
      <c r="O1149" s="86"/>
      <c r="P1149" s="231">
        <f>O1149*H1149</f>
        <v>0</v>
      </c>
      <c r="Q1149" s="231">
        <v>0</v>
      </c>
      <c r="R1149" s="231">
        <f>Q1149*H1149</f>
        <v>0</v>
      </c>
      <c r="S1149" s="231">
        <v>0</v>
      </c>
      <c r="T1149" s="232">
        <f>S1149*H1149</f>
        <v>0</v>
      </c>
      <c r="AR1149" s="233" t="s">
        <v>161</v>
      </c>
      <c r="AT1149" s="233" t="s">
        <v>128</v>
      </c>
      <c r="AU1149" s="233" t="s">
        <v>134</v>
      </c>
      <c r="AY1149" s="17" t="s">
        <v>125</v>
      </c>
      <c r="BE1149" s="234">
        <f>IF(N1149="základní",J1149,0)</f>
        <v>0</v>
      </c>
      <c r="BF1149" s="234">
        <f>IF(N1149="snížená",J1149,0)</f>
        <v>0</v>
      </c>
      <c r="BG1149" s="234">
        <f>IF(N1149="zákl. přenesená",J1149,0)</f>
        <v>0</v>
      </c>
      <c r="BH1149" s="234">
        <f>IF(N1149="sníž. přenesená",J1149,0)</f>
        <v>0</v>
      </c>
      <c r="BI1149" s="234">
        <f>IF(N1149="nulová",J1149,0)</f>
        <v>0</v>
      </c>
      <c r="BJ1149" s="17" t="s">
        <v>134</v>
      </c>
      <c r="BK1149" s="234">
        <f>ROUND(I1149*H1149,0)</f>
        <v>0</v>
      </c>
      <c r="BL1149" s="17" t="s">
        <v>161</v>
      </c>
      <c r="BM1149" s="233" t="s">
        <v>2767</v>
      </c>
    </row>
    <row r="1150" s="1" customFormat="1" ht="48" customHeight="1">
      <c r="B1150" s="38"/>
      <c r="C1150" s="223" t="s">
        <v>2768</v>
      </c>
      <c r="D1150" s="223" t="s">
        <v>128</v>
      </c>
      <c r="E1150" s="224" t="s">
        <v>2769</v>
      </c>
      <c r="F1150" s="225" t="s">
        <v>2770</v>
      </c>
      <c r="G1150" s="226" t="s">
        <v>238</v>
      </c>
      <c r="H1150" s="227">
        <v>1</v>
      </c>
      <c r="I1150" s="228"/>
      <c r="J1150" s="227">
        <f>ROUND(I1150*H1150,0)</f>
        <v>0</v>
      </c>
      <c r="K1150" s="225" t="s">
        <v>1</v>
      </c>
      <c r="L1150" s="43"/>
      <c r="M1150" s="229" t="s">
        <v>1</v>
      </c>
      <c r="N1150" s="230" t="s">
        <v>40</v>
      </c>
      <c r="O1150" s="86"/>
      <c r="P1150" s="231">
        <f>O1150*H1150</f>
        <v>0</v>
      </c>
      <c r="Q1150" s="231">
        <v>0</v>
      </c>
      <c r="R1150" s="231">
        <f>Q1150*H1150</f>
        <v>0</v>
      </c>
      <c r="S1150" s="231">
        <v>0</v>
      </c>
      <c r="T1150" s="232">
        <f>S1150*H1150</f>
        <v>0</v>
      </c>
      <c r="AR1150" s="233" t="s">
        <v>161</v>
      </c>
      <c r="AT1150" s="233" t="s">
        <v>128</v>
      </c>
      <c r="AU1150" s="233" t="s">
        <v>134</v>
      </c>
      <c r="AY1150" s="17" t="s">
        <v>125</v>
      </c>
      <c r="BE1150" s="234">
        <f>IF(N1150="základní",J1150,0)</f>
        <v>0</v>
      </c>
      <c r="BF1150" s="234">
        <f>IF(N1150="snížená",J1150,0)</f>
        <v>0</v>
      </c>
      <c r="BG1150" s="234">
        <f>IF(N1150="zákl. přenesená",J1150,0)</f>
        <v>0</v>
      </c>
      <c r="BH1150" s="234">
        <f>IF(N1150="sníž. přenesená",J1150,0)</f>
        <v>0</v>
      </c>
      <c r="BI1150" s="234">
        <f>IF(N1150="nulová",J1150,0)</f>
        <v>0</v>
      </c>
      <c r="BJ1150" s="17" t="s">
        <v>134</v>
      </c>
      <c r="BK1150" s="234">
        <f>ROUND(I1150*H1150,0)</f>
        <v>0</v>
      </c>
      <c r="BL1150" s="17" t="s">
        <v>161</v>
      </c>
      <c r="BM1150" s="233" t="s">
        <v>2771</v>
      </c>
    </row>
    <row r="1151" s="1" customFormat="1" ht="48" customHeight="1">
      <c r="B1151" s="38"/>
      <c r="C1151" s="223" t="s">
        <v>2772</v>
      </c>
      <c r="D1151" s="223" t="s">
        <v>128</v>
      </c>
      <c r="E1151" s="224" t="s">
        <v>2773</v>
      </c>
      <c r="F1151" s="225" t="s">
        <v>2774</v>
      </c>
      <c r="G1151" s="226" t="s">
        <v>238</v>
      </c>
      <c r="H1151" s="227">
        <v>1</v>
      </c>
      <c r="I1151" s="228"/>
      <c r="J1151" s="227">
        <f>ROUND(I1151*H1151,0)</f>
        <v>0</v>
      </c>
      <c r="K1151" s="225" t="s">
        <v>1</v>
      </c>
      <c r="L1151" s="43"/>
      <c r="M1151" s="229" t="s">
        <v>1</v>
      </c>
      <c r="N1151" s="230" t="s">
        <v>40</v>
      </c>
      <c r="O1151" s="86"/>
      <c r="P1151" s="231">
        <f>O1151*H1151</f>
        <v>0</v>
      </c>
      <c r="Q1151" s="231">
        <v>0</v>
      </c>
      <c r="R1151" s="231">
        <f>Q1151*H1151</f>
        <v>0</v>
      </c>
      <c r="S1151" s="231">
        <v>0</v>
      </c>
      <c r="T1151" s="232">
        <f>S1151*H1151</f>
        <v>0</v>
      </c>
      <c r="AR1151" s="233" t="s">
        <v>161</v>
      </c>
      <c r="AT1151" s="233" t="s">
        <v>128</v>
      </c>
      <c r="AU1151" s="233" t="s">
        <v>134</v>
      </c>
      <c r="AY1151" s="17" t="s">
        <v>125</v>
      </c>
      <c r="BE1151" s="234">
        <f>IF(N1151="základní",J1151,0)</f>
        <v>0</v>
      </c>
      <c r="BF1151" s="234">
        <f>IF(N1151="snížená",J1151,0)</f>
        <v>0</v>
      </c>
      <c r="BG1151" s="234">
        <f>IF(N1151="zákl. přenesená",J1151,0)</f>
        <v>0</v>
      </c>
      <c r="BH1151" s="234">
        <f>IF(N1151="sníž. přenesená",J1151,0)</f>
        <v>0</v>
      </c>
      <c r="BI1151" s="234">
        <f>IF(N1151="nulová",J1151,0)</f>
        <v>0</v>
      </c>
      <c r="BJ1151" s="17" t="s">
        <v>134</v>
      </c>
      <c r="BK1151" s="234">
        <f>ROUND(I1151*H1151,0)</f>
        <v>0</v>
      </c>
      <c r="BL1151" s="17" t="s">
        <v>161</v>
      </c>
      <c r="BM1151" s="233" t="s">
        <v>2775</v>
      </c>
    </row>
    <row r="1152" s="1" customFormat="1" ht="48" customHeight="1">
      <c r="B1152" s="38"/>
      <c r="C1152" s="223" t="s">
        <v>2776</v>
      </c>
      <c r="D1152" s="223" t="s">
        <v>128</v>
      </c>
      <c r="E1152" s="224" t="s">
        <v>2777</v>
      </c>
      <c r="F1152" s="225" t="s">
        <v>2778</v>
      </c>
      <c r="G1152" s="226" t="s">
        <v>238</v>
      </c>
      <c r="H1152" s="227">
        <v>1</v>
      </c>
      <c r="I1152" s="228"/>
      <c r="J1152" s="227">
        <f>ROUND(I1152*H1152,0)</f>
        <v>0</v>
      </c>
      <c r="K1152" s="225" t="s">
        <v>1</v>
      </c>
      <c r="L1152" s="43"/>
      <c r="M1152" s="229" t="s">
        <v>1</v>
      </c>
      <c r="N1152" s="230" t="s">
        <v>40</v>
      </c>
      <c r="O1152" s="86"/>
      <c r="P1152" s="231">
        <f>O1152*H1152</f>
        <v>0</v>
      </c>
      <c r="Q1152" s="231">
        <v>0</v>
      </c>
      <c r="R1152" s="231">
        <f>Q1152*H1152</f>
        <v>0</v>
      </c>
      <c r="S1152" s="231">
        <v>0</v>
      </c>
      <c r="T1152" s="232">
        <f>S1152*H1152</f>
        <v>0</v>
      </c>
      <c r="AR1152" s="233" t="s">
        <v>161</v>
      </c>
      <c r="AT1152" s="233" t="s">
        <v>128</v>
      </c>
      <c r="AU1152" s="233" t="s">
        <v>134</v>
      </c>
      <c r="AY1152" s="17" t="s">
        <v>125</v>
      </c>
      <c r="BE1152" s="234">
        <f>IF(N1152="základní",J1152,0)</f>
        <v>0</v>
      </c>
      <c r="BF1152" s="234">
        <f>IF(N1152="snížená",J1152,0)</f>
        <v>0</v>
      </c>
      <c r="BG1152" s="234">
        <f>IF(N1152="zákl. přenesená",J1152,0)</f>
        <v>0</v>
      </c>
      <c r="BH1152" s="234">
        <f>IF(N1152="sníž. přenesená",J1152,0)</f>
        <v>0</v>
      </c>
      <c r="BI1152" s="234">
        <f>IF(N1152="nulová",J1152,0)</f>
        <v>0</v>
      </c>
      <c r="BJ1152" s="17" t="s">
        <v>134</v>
      </c>
      <c r="BK1152" s="234">
        <f>ROUND(I1152*H1152,0)</f>
        <v>0</v>
      </c>
      <c r="BL1152" s="17" t="s">
        <v>161</v>
      </c>
      <c r="BM1152" s="233" t="s">
        <v>2779</v>
      </c>
    </row>
    <row r="1153" s="1" customFormat="1" ht="24" customHeight="1">
      <c r="B1153" s="38"/>
      <c r="C1153" s="223" t="s">
        <v>2780</v>
      </c>
      <c r="D1153" s="223" t="s">
        <v>128</v>
      </c>
      <c r="E1153" s="224" t="s">
        <v>2781</v>
      </c>
      <c r="F1153" s="225" t="s">
        <v>2782</v>
      </c>
      <c r="G1153" s="226" t="s">
        <v>1033</v>
      </c>
      <c r="H1153" s="228"/>
      <c r="I1153" s="228"/>
      <c r="J1153" s="227">
        <f>ROUND(I1153*H1153,0)</f>
        <v>0</v>
      </c>
      <c r="K1153" s="225" t="s">
        <v>132</v>
      </c>
      <c r="L1153" s="43"/>
      <c r="M1153" s="229" t="s">
        <v>1</v>
      </c>
      <c r="N1153" s="230" t="s">
        <v>40</v>
      </c>
      <c r="O1153" s="86"/>
      <c r="P1153" s="231">
        <f>O1153*H1153</f>
        <v>0</v>
      </c>
      <c r="Q1153" s="231">
        <v>0</v>
      </c>
      <c r="R1153" s="231">
        <f>Q1153*H1153</f>
        <v>0</v>
      </c>
      <c r="S1153" s="231">
        <v>0</v>
      </c>
      <c r="T1153" s="232">
        <f>S1153*H1153</f>
        <v>0</v>
      </c>
      <c r="AR1153" s="233" t="s">
        <v>161</v>
      </c>
      <c r="AT1153" s="233" t="s">
        <v>128</v>
      </c>
      <c r="AU1153" s="233" t="s">
        <v>134</v>
      </c>
      <c r="AY1153" s="17" t="s">
        <v>125</v>
      </c>
      <c r="BE1153" s="234">
        <f>IF(N1153="základní",J1153,0)</f>
        <v>0</v>
      </c>
      <c r="BF1153" s="234">
        <f>IF(N1153="snížená",J1153,0)</f>
        <v>0</v>
      </c>
      <c r="BG1153" s="234">
        <f>IF(N1153="zákl. přenesená",J1153,0)</f>
        <v>0</v>
      </c>
      <c r="BH1153" s="234">
        <f>IF(N1153="sníž. přenesená",J1153,0)</f>
        <v>0</v>
      </c>
      <c r="BI1153" s="234">
        <f>IF(N1153="nulová",J1153,0)</f>
        <v>0</v>
      </c>
      <c r="BJ1153" s="17" t="s">
        <v>134</v>
      </c>
      <c r="BK1153" s="234">
        <f>ROUND(I1153*H1153,0)</f>
        <v>0</v>
      </c>
      <c r="BL1153" s="17" t="s">
        <v>161</v>
      </c>
      <c r="BM1153" s="233" t="s">
        <v>2783</v>
      </c>
    </row>
    <row r="1154" s="11" customFormat="1" ht="22.8" customHeight="1">
      <c r="B1154" s="207"/>
      <c r="C1154" s="208"/>
      <c r="D1154" s="209" t="s">
        <v>73</v>
      </c>
      <c r="E1154" s="221" t="s">
        <v>271</v>
      </c>
      <c r="F1154" s="221" t="s">
        <v>272</v>
      </c>
      <c r="G1154" s="208"/>
      <c r="H1154" s="208"/>
      <c r="I1154" s="211"/>
      <c r="J1154" s="222">
        <f>BK1154</f>
        <v>0</v>
      </c>
      <c r="K1154" s="208"/>
      <c r="L1154" s="213"/>
      <c r="M1154" s="214"/>
      <c r="N1154" s="215"/>
      <c r="O1154" s="215"/>
      <c r="P1154" s="216">
        <f>SUM(P1155:P1156)</f>
        <v>0</v>
      </c>
      <c r="Q1154" s="215"/>
      <c r="R1154" s="216">
        <f>SUM(R1155:R1156)</f>
        <v>0</v>
      </c>
      <c r="S1154" s="215"/>
      <c r="T1154" s="217">
        <f>SUM(T1155:T1156)</f>
        <v>0</v>
      </c>
      <c r="AR1154" s="218" t="s">
        <v>134</v>
      </c>
      <c r="AT1154" s="219" t="s">
        <v>73</v>
      </c>
      <c r="AU1154" s="219" t="s">
        <v>8</v>
      </c>
      <c r="AY1154" s="218" t="s">
        <v>125</v>
      </c>
      <c r="BK1154" s="220">
        <f>SUM(BK1155:BK1156)</f>
        <v>0</v>
      </c>
    </row>
    <row r="1155" s="1" customFormat="1" ht="36" customHeight="1">
      <c r="B1155" s="38"/>
      <c r="C1155" s="223" t="s">
        <v>2784</v>
      </c>
      <c r="D1155" s="223" t="s">
        <v>128</v>
      </c>
      <c r="E1155" s="224" t="s">
        <v>2785</v>
      </c>
      <c r="F1155" s="225" t="s">
        <v>2786</v>
      </c>
      <c r="G1155" s="226" t="s">
        <v>238</v>
      </c>
      <c r="H1155" s="227">
        <v>8</v>
      </c>
      <c r="I1155" s="228"/>
      <c r="J1155" s="227">
        <f>ROUND(I1155*H1155,0)</f>
        <v>0</v>
      </c>
      <c r="K1155" s="225" t="s">
        <v>1</v>
      </c>
      <c r="L1155" s="43"/>
      <c r="M1155" s="229" t="s">
        <v>1</v>
      </c>
      <c r="N1155" s="230" t="s">
        <v>40</v>
      </c>
      <c r="O1155" s="86"/>
      <c r="P1155" s="231">
        <f>O1155*H1155</f>
        <v>0</v>
      </c>
      <c r="Q1155" s="231">
        <v>0</v>
      </c>
      <c r="R1155" s="231">
        <f>Q1155*H1155</f>
        <v>0</v>
      </c>
      <c r="S1155" s="231">
        <v>0</v>
      </c>
      <c r="T1155" s="232">
        <f>S1155*H1155</f>
        <v>0</v>
      </c>
      <c r="AR1155" s="233" t="s">
        <v>161</v>
      </c>
      <c r="AT1155" s="233" t="s">
        <v>128</v>
      </c>
      <c r="AU1155" s="233" t="s">
        <v>134</v>
      </c>
      <c r="AY1155" s="17" t="s">
        <v>125</v>
      </c>
      <c r="BE1155" s="234">
        <f>IF(N1155="základní",J1155,0)</f>
        <v>0</v>
      </c>
      <c r="BF1155" s="234">
        <f>IF(N1155="snížená",J1155,0)</f>
        <v>0</v>
      </c>
      <c r="BG1155" s="234">
        <f>IF(N1155="zákl. přenesená",J1155,0)</f>
        <v>0</v>
      </c>
      <c r="BH1155" s="234">
        <f>IF(N1155="sníž. přenesená",J1155,0)</f>
        <v>0</v>
      </c>
      <c r="BI1155" s="234">
        <f>IF(N1155="nulová",J1155,0)</f>
        <v>0</v>
      </c>
      <c r="BJ1155" s="17" t="s">
        <v>134</v>
      </c>
      <c r="BK1155" s="234">
        <f>ROUND(I1155*H1155,0)</f>
        <v>0</v>
      </c>
      <c r="BL1155" s="17" t="s">
        <v>161</v>
      </c>
      <c r="BM1155" s="233" t="s">
        <v>2787</v>
      </c>
    </row>
    <row r="1156" s="1" customFormat="1" ht="24" customHeight="1">
      <c r="B1156" s="38"/>
      <c r="C1156" s="223" t="s">
        <v>2788</v>
      </c>
      <c r="D1156" s="223" t="s">
        <v>128</v>
      </c>
      <c r="E1156" s="224" t="s">
        <v>2789</v>
      </c>
      <c r="F1156" s="225" t="s">
        <v>2790</v>
      </c>
      <c r="G1156" s="226" t="s">
        <v>1033</v>
      </c>
      <c r="H1156" s="228"/>
      <c r="I1156" s="228"/>
      <c r="J1156" s="227">
        <f>ROUND(I1156*H1156,0)</f>
        <v>0</v>
      </c>
      <c r="K1156" s="225" t="s">
        <v>132</v>
      </c>
      <c r="L1156" s="43"/>
      <c r="M1156" s="229" t="s">
        <v>1</v>
      </c>
      <c r="N1156" s="230" t="s">
        <v>40</v>
      </c>
      <c r="O1156" s="86"/>
      <c r="P1156" s="231">
        <f>O1156*H1156</f>
        <v>0</v>
      </c>
      <c r="Q1156" s="231">
        <v>0</v>
      </c>
      <c r="R1156" s="231">
        <f>Q1156*H1156</f>
        <v>0</v>
      </c>
      <c r="S1156" s="231">
        <v>0</v>
      </c>
      <c r="T1156" s="232">
        <f>S1156*H1156</f>
        <v>0</v>
      </c>
      <c r="AR1156" s="233" t="s">
        <v>161</v>
      </c>
      <c r="AT1156" s="233" t="s">
        <v>128</v>
      </c>
      <c r="AU1156" s="233" t="s">
        <v>134</v>
      </c>
      <c r="AY1156" s="17" t="s">
        <v>125</v>
      </c>
      <c r="BE1156" s="234">
        <f>IF(N1156="základní",J1156,0)</f>
        <v>0</v>
      </c>
      <c r="BF1156" s="234">
        <f>IF(N1156="snížená",J1156,0)</f>
        <v>0</v>
      </c>
      <c r="BG1156" s="234">
        <f>IF(N1156="zákl. přenesená",J1156,0)</f>
        <v>0</v>
      </c>
      <c r="BH1156" s="234">
        <f>IF(N1156="sníž. přenesená",J1156,0)</f>
        <v>0</v>
      </c>
      <c r="BI1156" s="234">
        <f>IF(N1156="nulová",J1156,0)</f>
        <v>0</v>
      </c>
      <c r="BJ1156" s="17" t="s">
        <v>134</v>
      </c>
      <c r="BK1156" s="234">
        <f>ROUND(I1156*H1156,0)</f>
        <v>0</v>
      </c>
      <c r="BL1156" s="17" t="s">
        <v>161</v>
      </c>
      <c r="BM1156" s="233" t="s">
        <v>2791</v>
      </c>
    </row>
    <row r="1157" s="11" customFormat="1" ht="22.8" customHeight="1">
      <c r="B1157" s="207"/>
      <c r="C1157" s="208"/>
      <c r="D1157" s="209" t="s">
        <v>73</v>
      </c>
      <c r="E1157" s="221" t="s">
        <v>2792</v>
      </c>
      <c r="F1157" s="221" t="s">
        <v>2793</v>
      </c>
      <c r="G1157" s="208"/>
      <c r="H1157" s="208"/>
      <c r="I1157" s="211"/>
      <c r="J1157" s="222">
        <f>BK1157</f>
        <v>0</v>
      </c>
      <c r="K1157" s="208"/>
      <c r="L1157" s="213"/>
      <c r="M1157" s="214"/>
      <c r="N1157" s="215"/>
      <c r="O1157" s="215"/>
      <c r="P1157" s="216">
        <f>SUM(P1158:P1180)</f>
        <v>0</v>
      </c>
      <c r="Q1157" s="215"/>
      <c r="R1157" s="216">
        <f>SUM(R1158:R1180)</f>
        <v>2.4246878999999999</v>
      </c>
      <c r="S1157" s="215"/>
      <c r="T1157" s="217">
        <f>SUM(T1158:T1180)</f>
        <v>0</v>
      </c>
      <c r="AR1157" s="218" t="s">
        <v>134</v>
      </c>
      <c r="AT1157" s="219" t="s">
        <v>73</v>
      </c>
      <c r="AU1157" s="219" t="s">
        <v>8</v>
      </c>
      <c r="AY1157" s="218" t="s">
        <v>125</v>
      </c>
      <c r="BK1157" s="220">
        <f>SUM(BK1158:BK1180)</f>
        <v>0</v>
      </c>
    </row>
    <row r="1158" s="1" customFormat="1" ht="24" customHeight="1">
      <c r="B1158" s="38"/>
      <c r="C1158" s="223" t="s">
        <v>2794</v>
      </c>
      <c r="D1158" s="223" t="s">
        <v>128</v>
      </c>
      <c r="E1158" s="224" t="s">
        <v>2795</v>
      </c>
      <c r="F1158" s="225" t="s">
        <v>2796</v>
      </c>
      <c r="G1158" s="226" t="s">
        <v>211</v>
      </c>
      <c r="H1158" s="227">
        <v>49.259999999999998</v>
      </c>
      <c r="I1158" s="228"/>
      <c r="J1158" s="227">
        <f>ROUND(I1158*H1158,0)</f>
        <v>0</v>
      </c>
      <c r="K1158" s="225" t="s">
        <v>132</v>
      </c>
      <c r="L1158" s="43"/>
      <c r="M1158" s="229" t="s">
        <v>1</v>
      </c>
      <c r="N1158" s="230" t="s">
        <v>40</v>
      </c>
      <c r="O1158" s="86"/>
      <c r="P1158" s="231">
        <f>O1158*H1158</f>
        <v>0</v>
      </c>
      <c r="Q1158" s="231">
        <v>0.00046000000000000001</v>
      </c>
      <c r="R1158" s="231">
        <f>Q1158*H1158</f>
        <v>0.022659599999999998</v>
      </c>
      <c r="S1158" s="231">
        <v>0</v>
      </c>
      <c r="T1158" s="232">
        <f>S1158*H1158</f>
        <v>0</v>
      </c>
      <c r="AR1158" s="233" t="s">
        <v>161</v>
      </c>
      <c r="AT1158" s="233" t="s">
        <v>128</v>
      </c>
      <c r="AU1158" s="233" t="s">
        <v>134</v>
      </c>
      <c r="AY1158" s="17" t="s">
        <v>125</v>
      </c>
      <c r="BE1158" s="234">
        <f>IF(N1158="základní",J1158,0)</f>
        <v>0</v>
      </c>
      <c r="BF1158" s="234">
        <f>IF(N1158="snížená",J1158,0)</f>
        <v>0</v>
      </c>
      <c r="BG1158" s="234">
        <f>IF(N1158="zákl. přenesená",J1158,0)</f>
        <v>0</v>
      </c>
      <c r="BH1158" s="234">
        <f>IF(N1158="sníž. přenesená",J1158,0)</f>
        <v>0</v>
      </c>
      <c r="BI1158" s="234">
        <f>IF(N1158="nulová",J1158,0)</f>
        <v>0</v>
      </c>
      <c r="BJ1158" s="17" t="s">
        <v>134</v>
      </c>
      <c r="BK1158" s="234">
        <f>ROUND(I1158*H1158,0)</f>
        <v>0</v>
      </c>
      <c r="BL1158" s="17" t="s">
        <v>161</v>
      </c>
      <c r="BM1158" s="233" t="s">
        <v>2797</v>
      </c>
    </row>
    <row r="1159" s="14" customFormat="1">
      <c r="B1159" s="272"/>
      <c r="C1159" s="273"/>
      <c r="D1159" s="237" t="s">
        <v>143</v>
      </c>
      <c r="E1159" s="274" t="s">
        <v>1</v>
      </c>
      <c r="F1159" s="275" t="s">
        <v>493</v>
      </c>
      <c r="G1159" s="273"/>
      <c r="H1159" s="274" t="s">
        <v>1</v>
      </c>
      <c r="I1159" s="276"/>
      <c r="J1159" s="273"/>
      <c r="K1159" s="273"/>
      <c r="L1159" s="277"/>
      <c r="M1159" s="278"/>
      <c r="N1159" s="279"/>
      <c r="O1159" s="279"/>
      <c r="P1159" s="279"/>
      <c r="Q1159" s="279"/>
      <c r="R1159" s="279"/>
      <c r="S1159" s="279"/>
      <c r="T1159" s="280"/>
      <c r="AT1159" s="281" t="s">
        <v>143</v>
      </c>
      <c r="AU1159" s="281" t="s">
        <v>134</v>
      </c>
      <c r="AV1159" s="14" t="s">
        <v>8</v>
      </c>
      <c r="AW1159" s="14" t="s">
        <v>31</v>
      </c>
      <c r="AX1159" s="14" t="s">
        <v>74</v>
      </c>
      <c r="AY1159" s="281" t="s">
        <v>125</v>
      </c>
    </row>
    <row r="1160" s="12" customFormat="1">
      <c r="B1160" s="235"/>
      <c r="C1160" s="236"/>
      <c r="D1160" s="237" t="s">
        <v>143</v>
      </c>
      <c r="E1160" s="246" t="s">
        <v>1</v>
      </c>
      <c r="F1160" s="238" t="s">
        <v>2798</v>
      </c>
      <c r="G1160" s="236"/>
      <c r="H1160" s="239">
        <v>17.98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AT1160" s="245" t="s">
        <v>143</v>
      </c>
      <c r="AU1160" s="245" t="s">
        <v>134</v>
      </c>
      <c r="AV1160" s="12" t="s">
        <v>134</v>
      </c>
      <c r="AW1160" s="12" t="s">
        <v>31</v>
      </c>
      <c r="AX1160" s="12" t="s">
        <v>74</v>
      </c>
      <c r="AY1160" s="245" t="s">
        <v>125</v>
      </c>
    </row>
    <row r="1161" s="14" customFormat="1">
      <c r="B1161" s="272"/>
      <c r="C1161" s="273"/>
      <c r="D1161" s="237" t="s">
        <v>143</v>
      </c>
      <c r="E1161" s="274" t="s">
        <v>1</v>
      </c>
      <c r="F1161" s="275" t="s">
        <v>507</v>
      </c>
      <c r="G1161" s="273"/>
      <c r="H1161" s="274" t="s">
        <v>1</v>
      </c>
      <c r="I1161" s="276"/>
      <c r="J1161" s="273"/>
      <c r="K1161" s="273"/>
      <c r="L1161" s="277"/>
      <c r="M1161" s="278"/>
      <c r="N1161" s="279"/>
      <c r="O1161" s="279"/>
      <c r="P1161" s="279"/>
      <c r="Q1161" s="279"/>
      <c r="R1161" s="279"/>
      <c r="S1161" s="279"/>
      <c r="T1161" s="280"/>
      <c r="AT1161" s="281" t="s">
        <v>143</v>
      </c>
      <c r="AU1161" s="281" t="s">
        <v>134</v>
      </c>
      <c r="AV1161" s="14" t="s">
        <v>8</v>
      </c>
      <c r="AW1161" s="14" t="s">
        <v>31</v>
      </c>
      <c r="AX1161" s="14" t="s">
        <v>74</v>
      </c>
      <c r="AY1161" s="281" t="s">
        <v>125</v>
      </c>
    </row>
    <row r="1162" s="12" customFormat="1">
      <c r="B1162" s="235"/>
      <c r="C1162" s="236"/>
      <c r="D1162" s="237" t="s">
        <v>143</v>
      </c>
      <c r="E1162" s="246" t="s">
        <v>1</v>
      </c>
      <c r="F1162" s="238" t="s">
        <v>2799</v>
      </c>
      <c r="G1162" s="236"/>
      <c r="H1162" s="239">
        <v>17.300000000000001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AT1162" s="245" t="s">
        <v>143</v>
      </c>
      <c r="AU1162" s="245" t="s">
        <v>134</v>
      </c>
      <c r="AV1162" s="12" t="s">
        <v>134</v>
      </c>
      <c r="AW1162" s="12" t="s">
        <v>31</v>
      </c>
      <c r="AX1162" s="12" t="s">
        <v>74</v>
      </c>
      <c r="AY1162" s="245" t="s">
        <v>125</v>
      </c>
    </row>
    <row r="1163" s="14" customFormat="1">
      <c r="B1163" s="272"/>
      <c r="C1163" s="273"/>
      <c r="D1163" s="237" t="s">
        <v>143</v>
      </c>
      <c r="E1163" s="274" t="s">
        <v>1</v>
      </c>
      <c r="F1163" s="275" t="s">
        <v>521</v>
      </c>
      <c r="G1163" s="273"/>
      <c r="H1163" s="274" t="s">
        <v>1</v>
      </c>
      <c r="I1163" s="276"/>
      <c r="J1163" s="273"/>
      <c r="K1163" s="273"/>
      <c r="L1163" s="277"/>
      <c r="M1163" s="278"/>
      <c r="N1163" s="279"/>
      <c r="O1163" s="279"/>
      <c r="P1163" s="279"/>
      <c r="Q1163" s="279"/>
      <c r="R1163" s="279"/>
      <c r="S1163" s="279"/>
      <c r="T1163" s="280"/>
      <c r="AT1163" s="281" t="s">
        <v>143</v>
      </c>
      <c r="AU1163" s="281" t="s">
        <v>134</v>
      </c>
      <c r="AV1163" s="14" t="s">
        <v>8</v>
      </c>
      <c r="AW1163" s="14" t="s">
        <v>31</v>
      </c>
      <c r="AX1163" s="14" t="s">
        <v>74</v>
      </c>
      <c r="AY1163" s="281" t="s">
        <v>125</v>
      </c>
    </row>
    <row r="1164" s="12" customFormat="1">
      <c r="B1164" s="235"/>
      <c r="C1164" s="236"/>
      <c r="D1164" s="237" t="s">
        <v>143</v>
      </c>
      <c r="E1164" s="246" t="s">
        <v>1</v>
      </c>
      <c r="F1164" s="238" t="s">
        <v>2800</v>
      </c>
      <c r="G1164" s="236"/>
      <c r="H1164" s="239">
        <v>13.98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AT1164" s="245" t="s">
        <v>143</v>
      </c>
      <c r="AU1164" s="245" t="s">
        <v>134</v>
      </c>
      <c r="AV1164" s="12" t="s">
        <v>134</v>
      </c>
      <c r="AW1164" s="12" t="s">
        <v>31</v>
      </c>
      <c r="AX1164" s="12" t="s">
        <v>74</v>
      </c>
      <c r="AY1164" s="245" t="s">
        <v>125</v>
      </c>
    </row>
    <row r="1165" s="13" customFormat="1">
      <c r="B1165" s="261"/>
      <c r="C1165" s="262"/>
      <c r="D1165" s="237" t="s">
        <v>143</v>
      </c>
      <c r="E1165" s="263" t="s">
        <v>1</v>
      </c>
      <c r="F1165" s="264" t="s">
        <v>293</v>
      </c>
      <c r="G1165" s="262"/>
      <c r="H1165" s="265">
        <v>49.260000000000005</v>
      </c>
      <c r="I1165" s="266"/>
      <c r="J1165" s="262"/>
      <c r="K1165" s="262"/>
      <c r="L1165" s="267"/>
      <c r="M1165" s="268"/>
      <c r="N1165" s="269"/>
      <c r="O1165" s="269"/>
      <c r="P1165" s="269"/>
      <c r="Q1165" s="269"/>
      <c r="R1165" s="269"/>
      <c r="S1165" s="269"/>
      <c r="T1165" s="270"/>
      <c r="AT1165" s="271" t="s">
        <v>143</v>
      </c>
      <c r="AU1165" s="271" t="s">
        <v>134</v>
      </c>
      <c r="AV1165" s="13" t="s">
        <v>133</v>
      </c>
      <c r="AW1165" s="13" t="s">
        <v>31</v>
      </c>
      <c r="AX1165" s="13" t="s">
        <v>8</v>
      </c>
      <c r="AY1165" s="271" t="s">
        <v>125</v>
      </c>
    </row>
    <row r="1166" s="1" customFormat="1" ht="16.5" customHeight="1">
      <c r="B1166" s="38"/>
      <c r="C1166" s="247" t="s">
        <v>2801</v>
      </c>
      <c r="D1166" s="247" t="s">
        <v>170</v>
      </c>
      <c r="E1166" s="248" t="s">
        <v>2802</v>
      </c>
      <c r="F1166" s="249" t="s">
        <v>2803</v>
      </c>
      <c r="G1166" s="250" t="s">
        <v>211</v>
      </c>
      <c r="H1166" s="251">
        <v>54.189999999999998</v>
      </c>
      <c r="I1166" s="252"/>
      <c r="J1166" s="251">
        <f>ROUND(I1166*H1166,0)</f>
        <v>0</v>
      </c>
      <c r="K1166" s="249" t="s">
        <v>1</v>
      </c>
      <c r="L1166" s="253"/>
      <c r="M1166" s="254" t="s">
        <v>1</v>
      </c>
      <c r="N1166" s="255" t="s">
        <v>40</v>
      </c>
      <c r="O1166" s="86"/>
      <c r="P1166" s="231">
        <f>O1166*H1166</f>
        <v>0</v>
      </c>
      <c r="Q1166" s="231">
        <v>0.00036000000000000002</v>
      </c>
      <c r="R1166" s="231">
        <f>Q1166*H1166</f>
        <v>0.019508400000000002</v>
      </c>
      <c r="S1166" s="231">
        <v>0</v>
      </c>
      <c r="T1166" s="232">
        <f>S1166*H1166</f>
        <v>0</v>
      </c>
      <c r="AR1166" s="233" t="s">
        <v>173</v>
      </c>
      <c r="AT1166" s="233" t="s">
        <v>170</v>
      </c>
      <c r="AU1166" s="233" t="s">
        <v>134</v>
      </c>
      <c r="AY1166" s="17" t="s">
        <v>125</v>
      </c>
      <c r="BE1166" s="234">
        <f>IF(N1166="základní",J1166,0)</f>
        <v>0</v>
      </c>
      <c r="BF1166" s="234">
        <f>IF(N1166="snížená",J1166,0)</f>
        <v>0</v>
      </c>
      <c r="BG1166" s="234">
        <f>IF(N1166="zákl. přenesená",J1166,0)</f>
        <v>0</v>
      </c>
      <c r="BH1166" s="234">
        <f>IF(N1166="sníž. přenesená",J1166,0)</f>
        <v>0</v>
      </c>
      <c r="BI1166" s="234">
        <f>IF(N1166="nulová",J1166,0)</f>
        <v>0</v>
      </c>
      <c r="BJ1166" s="17" t="s">
        <v>134</v>
      </c>
      <c r="BK1166" s="234">
        <f>ROUND(I1166*H1166,0)</f>
        <v>0</v>
      </c>
      <c r="BL1166" s="17" t="s">
        <v>161</v>
      </c>
      <c r="BM1166" s="233" t="s">
        <v>2804</v>
      </c>
    </row>
    <row r="1167" s="12" customFormat="1">
      <c r="B1167" s="235"/>
      <c r="C1167" s="236"/>
      <c r="D1167" s="237" t="s">
        <v>143</v>
      </c>
      <c r="E1167" s="236"/>
      <c r="F1167" s="238" t="s">
        <v>2805</v>
      </c>
      <c r="G1167" s="236"/>
      <c r="H1167" s="239">
        <v>54.189999999999998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AT1167" s="245" t="s">
        <v>143</v>
      </c>
      <c r="AU1167" s="245" t="s">
        <v>134</v>
      </c>
      <c r="AV1167" s="12" t="s">
        <v>134</v>
      </c>
      <c r="AW1167" s="12" t="s">
        <v>4</v>
      </c>
      <c r="AX1167" s="12" t="s">
        <v>8</v>
      </c>
      <c r="AY1167" s="245" t="s">
        <v>125</v>
      </c>
    </row>
    <row r="1168" s="1" customFormat="1" ht="24" customHeight="1">
      <c r="B1168" s="38"/>
      <c r="C1168" s="223" t="s">
        <v>2806</v>
      </c>
      <c r="D1168" s="223" t="s">
        <v>128</v>
      </c>
      <c r="E1168" s="224" t="s">
        <v>2807</v>
      </c>
      <c r="F1168" s="225" t="s">
        <v>2808</v>
      </c>
      <c r="G1168" s="226" t="s">
        <v>166</v>
      </c>
      <c r="H1168" s="227">
        <v>82.109999999999999</v>
      </c>
      <c r="I1168" s="228"/>
      <c r="J1168" s="227">
        <f>ROUND(I1168*H1168,0)</f>
        <v>0</v>
      </c>
      <c r="K1168" s="225" t="s">
        <v>1</v>
      </c>
      <c r="L1168" s="43"/>
      <c r="M1168" s="229" t="s">
        <v>1</v>
      </c>
      <c r="N1168" s="230" t="s">
        <v>40</v>
      </c>
      <c r="O1168" s="86"/>
      <c r="P1168" s="231">
        <f>O1168*H1168</f>
        <v>0</v>
      </c>
      <c r="Q1168" s="231">
        <v>0.0043699999999999998</v>
      </c>
      <c r="R1168" s="231">
        <f>Q1168*H1168</f>
        <v>0.35882069999999999</v>
      </c>
      <c r="S1168" s="231">
        <v>0</v>
      </c>
      <c r="T1168" s="232">
        <f>S1168*H1168</f>
        <v>0</v>
      </c>
      <c r="AR1168" s="233" t="s">
        <v>161</v>
      </c>
      <c r="AT1168" s="233" t="s">
        <v>128</v>
      </c>
      <c r="AU1168" s="233" t="s">
        <v>134</v>
      </c>
      <c r="AY1168" s="17" t="s">
        <v>125</v>
      </c>
      <c r="BE1168" s="234">
        <f>IF(N1168="základní",J1168,0)</f>
        <v>0</v>
      </c>
      <c r="BF1168" s="234">
        <f>IF(N1168="snížená",J1168,0)</f>
        <v>0</v>
      </c>
      <c r="BG1168" s="234">
        <f>IF(N1168="zákl. přenesená",J1168,0)</f>
        <v>0</v>
      </c>
      <c r="BH1168" s="234">
        <f>IF(N1168="sníž. přenesená",J1168,0)</f>
        <v>0</v>
      </c>
      <c r="BI1168" s="234">
        <f>IF(N1168="nulová",J1168,0)</f>
        <v>0</v>
      </c>
      <c r="BJ1168" s="17" t="s">
        <v>134</v>
      </c>
      <c r="BK1168" s="234">
        <f>ROUND(I1168*H1168,0)</f>
        <v>0</v>
      </c>
      <c r="BL1168" s="17" t="s">
        <v>161</v>
      </c>
      <c r="BM1168" s="233" t="s">
        <v>2809</v>
      </c>
    </row>
    <row r="1169" s="12" customFormat="1">
      <c r="B1169" s="235"/>
      <c r="C1169" s="236"/>
      <c r="D1169" s="237" t="s">
        <v>143</v>
      </c>
      <c r="E1169" s="246" t="s">
        <v>1</v>
      </c>
      <c r="F1169" s="238" t="s">
        <v>2810</v>
      </c>
      <c r="G1169" s="236"/>
      <c r="H1169" s="239">
        <v>29.100000000000001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AT1169" s="245" t="s">
        <v>143</v>
      </c>
      <c r="AU1169" s="245" t="s">
        <v>134</v>
      </c>
      <c r="AV1169" s="12" t="s">
        <v>134</v>
      </c>
      <c r="AW1169" s="12" t="s">
        <v>31</v>
      </c>
      <c r="AX1169" s="12" t="s">
        <v>74</v>
      </c>
      <c r="AY1169" s="245" t="s">
        <v>125</v>
      </c>
    </row>
    <row r="1170" s="12" customFormat="1">
      <c r="B1170" s="235"/>
      <c r="C1170" s="236"/>
      <c r="D1170" s="237" t="s">
        <v>143</v>
      </c>
      <c r="E1170" s="246" t="s">
        <v>1</v>
      </c>
      <c r="F1170" s="238" t="s">
        <v>2811</v>
      </c>
      <c r="G1170" s="236"/>
      <c r="H1170" s="239">
        <v>24.640000000000001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AT1170" s="245" t="s">
        <v>143</v>
      </c>
      <c r="AU1170" s="245" t="s">
        <v>134</v>
      </c>
      <c r="AV1170" s="12" t="s">
        <v>134</v>
      </c>
      <c r="AW1170" s="12" t="s">
        <v>31</v>
      </c>
      <c r="AX1170" s="12" t="s">
        <v>74</v>
      </c>
      <c r="AY1170" s="245" t="s">
        <v>125</v>
      </c>
    </row>
    <row r="1171" s="12" customFormat="1">
      <c r="B1171" s="235"/>
      <c r="C1171" s="236"/>
      <c r="D1171" s="237" t="s">
        <v>143</v>
      </c>
      <c r="E1171" s="246" t="s">
        <v>1</v>
      </c>
      <c r="F1171" s="238" t="s">
        <v>2812</v>
      </c>
      <c r="G1171" s="236"/>
      <c r="H1171" s="239">
        <v>28.370000000000001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AT1171" s="245" t="s">
        <v>143</v>
      </c>
      <c r="AU1171" s="245" t="s">
        <v>134</v>
      </c>
      <c r="AV1171" s="12" t="s">
        <v>134</v>
      </c>
      <c r="AW1171" s="12" t="s">
        <v>31</v>
      </c>
      <c r="AX1171" s="12" t="s">
        <v>74</v>
      </c>
      <c r="AY1171" s="245" t="s">
        <v>125</v>
      </c>
    </row>
    <row r="1172" s="13" customFormat="1">
      <c r="B1172" s="261"/>
      <c r="C1172" s="262"/>
      <c r="D1172" s="237" t="s">
        <v>143</v>
      </c>
      <c r="E1172" s="263" t="s">
        <v>1</v>
      </c>
      <c r="F1172" s="264" t="s">
        <v>293</v>
      </c>
      <c r="G1172" s="262"/>
      <c r="H1172" s="265">
        <v>82.109999999999999</v>
      </c>
      <c r="I1172" s="266"/>
      <c r="J1172" s="262"/>
      <c r="K1172" s="262"/>
      <c r="L1172" s="267"/>
      <c r="M1172" s="268"/>
      <c r="N1172" s="269"/>
      <c r="O1172" s="269"/>
      <c r="P1172" s="269"/>
      <c r="Q1172" s="269"/>
      <c r="R1172" s="269"/>
      <c r="S1172" s="269"/>
      <c r="T1172" s="270"/>
      <c r="AT1172" s="271" t="s">
        <v>143</v>
      </c>
      <c r="AU1172" s="271" t="s">
        <v>134</v>
      </c>
      <c r="AV1172" s="13" t="s">
        <v>133</v>
      </c>
      <c r="AW1172" s="13" t="s">
        <v>31</v>
      </c>
      <c r="AX1172" s="13" t="s">
        <v>8</v>
      </c>
      <c r="AY1172" s="271" t="s">
        <v>125</v>
      </c>
    </row>
    <row r="1173" s="1" customFormat="1" ht="16.5" customHeight="1">
      <c r="B1173" s="38"/>
      <c r="C1173" s="247" t="s">
        <v>2813</v>
      </c>
      <c r="D1173" s="247" t="s">
        <v>170</v>
      </c>
      <c r="E1173" s="248" t="s">
        <v>2814</v>
      </c>
      <c r="F1173" s="249" t="s">
        <v>2815</v>
      </c>
      <c r="G1173" s="250" t="s">
        <v>166</v>
      </c>
      <c r="H1173" s="251">
        <v>90.319999999999993</v>
      </c>
      <c r="I1173" s="252"/>
      <c r="J1173" s="251">
        <f>ROUND(I1173*H1173,0)</f>
        <v>0</v>
      </c>
      <c r="K1173" s="249" t="s">
        <v>1</v>
      </c>
      <c r="L1173" s="253"/>
      <c r="M1173" s="254" t="s">
        <v>1</v>
      </c>
      <c r="N1173" s="255" t="s">
        <v>40</v>
      </c>
      <c r="O1173" s="86"/>
      <c r="P1173" s="231">
        <f>O1173*H1173</f>
        <v>0</v>
      </c>
      <c r="Q1173" s="231">
        <v>0.019199999999999998</v>
      </c>
      <c r="R1173" s="231">
        <f>Q1173*H1173</f>
        <v>1.7341439999999997</v>
      </c>
      <c r="S1173" s="231">
        <v>0</v>
      </c>
      <c r="T1173" s="232">
        <f>S1173*H1173</f>
        <v>0</v>
      </c>
      <c r="AR1173" s="233" t="s">
        <v>173</v>
      </c>
      <c r="AT1173" s="233" t="s">
        <v>170</v>
      </c>
      <c r="AU1173" s="233" t="s">
        <v>134</v>
      </c>
      <c r="AY1173" s="17" t="s">
        <v>125</v>
      </c>
      <c r="BE1173" s="234">
        <f>IF(N1173="základní",J1173,0)</f>
        <v>0</v>
      </c>
      <c r="BF1173" s="234">
        <f>IF(N1173="snížená",J1173,0)</f>
        <v>0</v>
      </c>
      <c r="BG1173" s="234">
        <f>IF(N1173="zákl. přenesená",J1173,0)</f>
        <v>0</v>
      </c>
      <c r="BH1173" s="234">
        <f>IF(N1173="sníž. přenesená",J1173,0)</f>
        <v>0</v>
      </c>
      <c r="BI1173" s="234">
        <f>IF(N1173="nulová",J1173,0)</f>
        <v>0</v>
      </c>
      <c r="BJ1173" s="17" t="s">
        <v>134</v>
      </c>
      <c r="BK1173" s="234">
        <f>ROUND(I1173*H1173,0)</f>
        <v>0</v>
      </c>
      <c r="BL1173" s="17" t="s">
        <v>161</v>
      </c>
      <c r="BM1173" s="233" t="s">
        <v>2816</v>
      </c>
    </row>
    <row r="1174" s="12" customFormat="1">
      <c r="B1174" s="235"/>
      <c r="C1174" s="236"/>
      <c r="D1174" s="237" t="s">
        <v>143</v>
      </c>
      <c r="E1174" s="236"/>
      <c r="F1174" s="238" t="s">
        <v>2817</v>
      </c>
      <c r="G1174" s="236"/>
      <c r="H1174" s="239">
        <v>90.319999999999993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AT1174" s="245" t="s">
        <v>143</v>
      </c>
      <c r="AU1174" s="245" t="s">
        <v>134</v>
      </c>
      <c r="AV1174" s="12" t="s">
        <v>134</v>
      </c>
      <c r="AW1174" s="12" t="s">
        <v>4</v>
      </c>
      <c r="AX1174" s="12" t="s">
        <v>8</v>
      </c>
      <c r="AY1174" s="245" t="s">
        <v>125</v>
      </c>
    </row>
    <row r="1175" s="1" customFormat="1" ht="16.5" customHeight="1">
      <c r="B1175" s="38"/>
      <c r="C1175" s="223" t="s">
        <v>2818</v>
      </c>
      <c r="D1175" s="223" t="s">
        <v>128</v>
      </c>
      <c r="E1175" s="224" t="s">
        <v>2819</v>
      </c>
      <c r="F1175" s="225" t="s">
        <v>2820</v>
      </c>
      <c r="G1175" s="226" t="s">
        <v>166</v>
      </c>
      <c r="H1175" s="227">
        <v>36.560000000000002</v>
      </c>
      <c r="I1175" s="228"/>
      <c r="J1175" s="227">
        <f>ROUND(I1175*H1175,0)</f>
        <v>0</v>
      </c>
      <c r="K1175" s="225" t="s">
        <v>1</v>
      </c>
      <c r="L1175" s="43"/>
      <c r="M1175" s="229" t="s">
        <v>1</v>
      </c>
      <c r="N1175" s="230" t="s">
        <v>40</v>
      </c>
      <c r="O1175" s="86"/>
      <c r="P1175" s="231">
        <f>O1175*H1175</f>
        <v>0</v>
      </c>
      <c r="Q1175" s="231">
        <v>0.00792</v>
      </c>
      <c r="R1175" s="231">
        <f>Q1175*H1175</f>
        <v>0.28955520000000001</v>
      </c>
      <c r="S1175" s="231">
        <v>0</v>
      </c>
      <c r="T1175" s="232">
        <f>S1175*H1175</f>
        <v>0</v>
      </c>
      <c r="AR1175" s="233" t="s">
        <v>161</v>
      </c>
      <c r="AT1175" s="233" t="s">
        <v>128</v>
      </c>
      <c r="AU1175" s="233" t="s">
        <v>134</v>
      </c>
      <c r="AY1175" s="17" t="s">
        <v>125</v>
      </c>
      <c r="BE1175" s="234">
        <f>IF(N1175="základní",J1175,0)</f>
        <v>0</v>
      </c>
      <c r="BF1175" s="234">
        <f>IF(N1175="snížená",J1175,0)</f>
        <v>0</v>
      </c>
      <c r="BG1175" s="234">
        <f>IF(N1175="zákl. přenesená",J1175,0)</f>
        <v>0</v>
      </c>
      <c r="BH1175" s="234">
        <f>IF(N1175="sníž. přenesená",J1175,0)</f>
        <v>0</v>
      </c>
      <c r="BI1175" s="234">
        <f>IF(N1175="nulová",J1175,0)</f>
        <v>0</v>
      </c>
      <c r="BJ1175" s="17" t="s">
        <v>134</v>
      </c>
      <c r="BK1175" s="234">
        <f>ROUND(I1175*H1175,0)</f>
        <v>0</v>
      </c>
      <c r="BL1175" s="17" t="s">
        <v>161</v>
      </c>
      <c r="BM1175" s="233" t="s">
        <v>2821</v>
      </c>
    </row>
    <row r="1176" s="12" customFormat="1">
      <c r="B1176" s="235"/>
      <c r="C1176" s="236"/>
      <c r="D1176" s="237" t="s">
        <v>143</v>
      </c>
      <c r="E1176" s="246" t="s">
        <v>1</v>
      </c>
      <c r="F1176" s="238" t="s">
        <v>2822</v>
      </c>
      <c r="G1176" s="236"/>
      <c r="H1176" s="239">
        <v>12.57</v>
      </c>
      <c r="I1176" s="240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AT1176" s="245" t="s">
        <v>143</v>
      </c>
      <c r="AU1176" s="245" t="s">
        <v>134</v>
      </c>
      <c r="AV1176" s="12" t="s">
        <v>134</v>
      </c>
      <c r="AW1176" s="12" t="s">
        <v>31</v>
      </c>
      <c r="AX1176" s="12" t="s">
        <v>74</v>
      </c>
      <c r="AY1176" s="245" t="s">
        <v>125</v>
      </c>
    </row>
    <row r="1177" s="12" customFormat="1">
      <c r="B1177" s="235"/>
      <c r="C1177" s="236"/>
      <c r="D1177" s="237" t="s">
        <v>143</v>
      </c>
      <c r="E1177" s="246" t="s">
        <v>1</v>
      </c>
      <c r="F1177" s="238" t="s">
        <v>2823</v>
      </c>
      <c r="G1177" s="236"/>
      <c r="H1177" s="239">
        <v>10.6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AT1177" s="245" t="s">
        <v>143</v>
      </c>
      <c r="AU1177" s="245" t="s">
        <v>134</v>
      </c>
      <c r="AV1177" s="12" t="s">
        <v>134</v>
      </c>
      <c r="AW1177" s="12" t="s">
        <v>31</v>
      </c>
      <c r="AX1177" s="12" t="s">
        <v>74</v>
      </c>
      <c r="AY1177" s="245" t="s">
        <v>125</v>
      </c>
    </row>
    <row r="1178" s="12" customFormat="1">
      <c r="B1178" s="235"/>
      <c r="C1178" s="236"/>
      <c r="D1178" s="237" t="s">
        <v>143</v>
      </c>
      <c r="E1178" s="246" t="s">
        <v>1</v>
      </c>
      <c r="F1178" s="238" t="s">
        <v>2824</v>
      </c>
      <c r="G1178" s="236"/>
      <c r="H1178" s="239">
        <v>13.390000000000001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AT1178" s="245" t="s">
        <v>143</v>
      </c>
      <c r="AU1178" s="245" t="s">
        <v>134</v>
      </c>
      <c r="AV1178" s="12" t="s">
        <v>134</v>
      </c>
      <c r="AW1178" s="12" t="s">
        <v>31</v>
      </c>
      <c r="AX1178" s="12" t="s">
        <v>74</v>
      </c>
      <c r="AY1178" s="245" t="s">
        <v>125</v>
      </c>
    </row>
    <row r="1179" s="13" customFormat="1">
      <c r="B1179" s="261"/>
      <c r="C1179" s="262"/>
      <c r="D1179" s="237" t="s">
        <v>143</v>
      </c>
      <c r="E1179" s="263" t="s">
        <v>1</v>
      </c>
      <c r="F1179" s="264" t="s">
        <v>293</v>
      </c>
      <c r="G1179" s="262"/>
      <c r="H1179" s="265">
        <v>36.560000000000002</v>
      </c>
      <c r="I1179" s="266"/>
      <c r="J1179" s="262"/>
      <c r="K1179" s="262"/>
      <c r="L1179" s="267"/>
      <c r="M1179" s="268"/>
      <c r="N1179" s="269"/>
      <c r="O1179" s="269"/>
      <c r="P1179" s="269"/>
      <c r="Q1179" s="269"/>
      <c r="R1179" s="269"/>
      <c r="S1179" s="269"/>
      <c r="T1179" s="270"/>
      <c r="AT1179" s="271" t="s">
        <v>143</v>
      </c>
      <c r="AU1179" s="271" t="s">
        <v>134</v>
      </c>
      <c r="AV1179" s="13" t="s">
        <v>133</v>
      </c>
      <c r="AW1179" s="13" t="s">
        <v>31</v>
      </c>
      <c r="AX1179" s="13" t="s">
        <v>8</v>
      </c>
      <c r="AY1179" s="271" t="s">
        <v>125</v>
      </c>
    </row>
    <row r="1180" s="1" customFormat="1" ht="24" customHeight="1">
      <c r="B1180" s="38"/>
      <c r="C1180" s="223" t="s">
        <v>2825</v>
      </c>
      <c r="D1180" s="223" t="s">
        <v>128</v>
      </c>
      <c r="E1180" s="224" t="s">
        <v>2826</v>
      </c>
      <c r="F1180" s="225" t="s">
        <v>2827</v>
      </c>
      <c r="G1180" s="226" t="s">
        <v>131</v>
      </c>
      <c r="H1180" s="227">
        <v>2.4199999999999999</v>
      </c>
      <c r="I1180" s="228"/>
      <c r="J1180" s="227">
        <f>ROUND(I1180*H1180,0)</f>
        <v>0</v>
      </c>
      <c r="K1180" s="225" t="s">
        <v>132</v>
      </c>
      <c r="L1180" s="43"/>
      <c r="M1180" s="229" t="s">
        <v>1</v>
      </c>
      <c r="N1180" s="230" t="s">
        <v>40</v>
      </c>
      <c r="O1180" s="86"/>
      <c r="P1180" s="231">
        <f>O1180*H1180</f>
        <v>0</v>
      </c>
      <c r="Q1180" s="231">
        <v>0</v>
      </c>
      <c r="R1180" s="231">
        <f>Q1180*H1180</f>
        <v>0</v>
      </c>
      <c r="S1180" s="231">
        <v>0</v>
      </c>
      <c r="T1180" s="232">
        <f>S1180*H1180</f>
        <v>0</v>
      </c>
      <c r="AR1180" s="233" t="s">
        <v>161</v>
      </c>
      <c r="AT1180" s="233" t="s">
        <v>128</v>
      </c>
      <c r="AU1180" s="233" t="s">
        <v>134</v>
      </c>
      <c r="AY1180" s="17" t="s">
        <v>125</v>
      </c>
      <c r="BE1180" s="234">
        <f>IF(N1180="základní",J1180,0)</f>
        <v>0</v>
      </c>
      <c r="BF1180" s="234">
        <f>IF(N1180="snížená",J1180,0)</f>
        <v>0</v>
      </c>
      <c r="BG1180" s="234">
        <f>IF(N1180="zákl. přenesená",J1180,0)</f>
        <v>0</v>
      </c>
      <c r="BH1180" s="234">
        <f>IF(N1180="sníž. přenesená",J1180,0)</f>
        <v>0</v>
      </c>
      <c r="BI1180" s="234">
        <f>IF(N1180="nulová",J1180,0)</f>
        <v>0</v>
      </c>
      <c r="BJ1180" s="17" t="s">
        <v>134</v>
      </c>
      <c r="BK1180" s="234">
        <f>ROUND(I1180*H1180,0)</f>
        <v>0</v>
      </c>
      <c r="BL1180" s="17" t="s">
        <v>161</v>
      </c>
      <c r="BM1180" s="233" t="s">
        <v>2828</v>
      </c>
    </row>
    <row r="1181" s="11" customFormat="1" ht="22.8" customHeight="1">
      <c r="B1181" s="207"/>
      <c r="C1181" s="208"/>
      <c r="D1181" s="209" t="s">
        <v>73</v>
      </c>
      <c r="E1181" s="221" t="s">
        <v>2829</v>
      </c>
      <c r="F1181" s="221" t="s">
        <v>2830</v>
      </c>
      <c r="G1181" s="208"/>
      <c r="H1181" s="208"/>
      <c r="I1181" s="211"/>
      <c r="J1181" s="222">
        <f>BK1181</f>
        <v>0</v>
      </c>
      <c r="K1181" s="208"/>
      <c r="L1181" s="213"/>
      <c r="M1181" s="214"/>
      <c r="N1181" s="215"/>
      <c r="O1181" s="215"/>
      <c r="P1181" s="216">
        <f>SUM(P1182:P1199)</f>
        <v>0</v>
      </c>
      <c r="Q1181" s="215"/>
      <c r="R1181" s="216">
        <f>SUM(R1182:R1199)</f>
        <v>0.26536349999999997</v>
      </c>
      <c r="S1181" s="215"/>
      <c r="T1181" s="217">
        <f>SUM(T1182:T1199)</f>
        <v>0</v>
      </c>
      <c r="AR1181" s="218" t="s">
        <v>134</v>
      </c>
      <c r="AT1181" s="219" t="s">
        <v>73</v>
      </c>
      <c r="AU1181" s="219" t="s">
        <v>8</v>
      </c>
      <c r="AY1181" s="218" t="s">
        <v>125</v>
      </c>
      <c r="BK1181" s="220">
        <f>SUM(BK1182:BK1199)</f>
        <v>0</v>
      </c>
    </row>
    <row r="1182" s="1" customFormat="1" ht="24" customHeight="1">
      <c r="B1182" s="38"/>
      <c r="C1182" s="223" t="s">
        <v>2831</v>
      </c>
      <c r="D1182" s="223" t="s">
        <v>128</v>
      </c>
      <c r="E1182" s="224" t="s">
        <v>2832</v>
      </c>
      <c r="F1182" s="225" t="s">
        <v>2833</v>
      </c>
      <c r="G1182" s="226" t="s">
        <v>166</v>
      </c>
      <c r="H1182" s="227">
        <v>269.55000000000001</v>
      </c>
      <c r="I1182" s="228"/>
      <c r="J1182" s="227">
        <f>ROUND(I1182*H1182,0)</f>
        <v>0</v>
      </c>
      <c r="K1182" s="225" t="s">
        <v>132</v>
      </c>
      <c r="L1182" s="43"/>
      <c r="M1182" s="229" t="s">
        <v>1</v>
      </c>
      <c r="N1182" s="230" t="s">
        <v>40</v>
      </c>
      <c r="O1182" s="86"/>
      <c r="P1182" s="231">
        <f>O1182*H1182</f>
        <v>0</v>
      </c>
      <c r="Q1182" s="231">
        <v>0</v>
      </c>
      <c r="R1182" s="231">
        <f>Q1182*H1182</f>
        <v>0</v>
      </c>
      <c r="S1182" s="231">
        <v>0</v>
      </c>
      <c r="T1182" s="232">
        <f>S1182*H1182</f>
        <v>0</v>
      </c>
      <c r="AR1182" s="233" t="s">
        <v>161</v>
      </c>
      <c r="AT1182" s="233" t="s">
        <v>128</v>
      </c>
      <c r="AU1182" s="233" t="s">
        <v>134</v>
      </c>
      <c r="AY1182" s="17" t="s">
        <v>125</v>
      </c>
      <c r="BE1182" s="234">
        <f>IF(N1182="základní",J1182,0)</f>
        <v>0</v>
      </c>
      <c r="BF1182" s="234">
        <f>IF(N1182="snížená",J1182,0)</f>
        <v>0</v>
      </c>
      <c r="BG1182" s="234">
        <f>IF(N1182="zákl. přenesená",J1182,0)</f>
        <v>0</v>
      </c>
      <c r="BH1182" s="234">
        <f>IF(N1182="sníž. přenesená",J1182,0)</f>
        <v>0</v>
      </c>
      <c r="BI1182" s="234">
        <f>IF(N1182="nulová",J1182,0)</f>
        <v>0</v>
      </c>
      <c r="BJ1182" s="17" t="s">
        <v>134</v>
      </c>
      <c r="BK1182" s="234">
        <f>ROUND(I1182*H1182,0)</f>
        <v>0</v>
      </c>
      <c r="BL1182" s="17" t="s">
        <v>161</v>
      </c>
      <c r="BM1182" s="233" t="s">
        <v>2834</v>
      </c>
    </row>
    <row r="1183" s="12" customFormat="1">
      <c r="B1183" s="235"/>
      <c r="C1183" s="236"/>
      <c r="D1183" s="237" t="s">
        <v>143</v>
      </c>
      <c r="E1183" s="246" t="s">
        <v>1</v>
      </c>
      <c r="F1183" s="238" t="s">
        <v>2303</v>
      </c>
      <c r="G1183" s="236"/>
      <c r="H1183" s="239">
        <v>133.81</v>
      </c>
      <c r="I1183" s="240"/>
      <c r="J1183" s="236"/>
      <c r="K1183" s="236"/>
      <c r="L1183" s="241"/>
      <c r="M1183" s="242"/>
      <c r="N1183" s="243"/>
      <c r="O1183" s="243"/>
      <c r="P1183" s="243"/>
      <c r="Q1183" s="243"/>
      <c r="R1183" s="243"/>
      <c r="S1183" s="243"/>
      <c r="T1183" s="244"/>
      <c r="AT1183" s="245" t="s">
        <v>143</v>
      </c>
      <c r="AU1183" s="245" t="s">
        <v>134</v>
      </c>
      <c r="AV1183" s="12" t="s">
        <v>134</v>
      </c>
      <c r="AW1183" s="12" t="s">
        <v>31</v>
      </c>
      <c r="AX1183" s="12" t="s">
        <v>74</v>
      </c>
      <c r="AY1183" s="245" t="s">
        <v>125</v>
      </c>
    </row>
    <row r="1184" s="12" customFormat="1">
      <c r="B1184" s="235"/>
      <c r="C1184" s="236"/>
      <c r="D1184" s="237" t="s">
        <v>143</v>
      </c>
      <c r="E1184" s="246" t="s">
        <v>1</v>
      </c>
      <c r="F1184" s="238" t="s">
        <v>2835</v>
      </c>
      <c r="G1184" s="236"/>
      <c r="H1184" s="239">
        <v>56.229999999999997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AT1184" s="245" t="s">
        <v>143</v>
      </c>
      <c r="AU1184" s="245" t="s">
        <v>134</v>
      </c>
      <c r="AV1184" s="12" t="s">
        <v>134</v>
      </c>
      <c r="AW1184" s="12" t="s">
        <v>31</v>
      </c>
      <c r="AX1184" s="12" t="s">
        <v>74</v>
      </c>
      <c r="AY1184" s="245" t="s">
        <v>125</v>
      </c>
    </row>
    <row r="1185" s="12" customFormat="1">
      <c r="B1185" s="235"/>
      <c r="C1185" s="236"/>
      <c r="D1185" s="237" t="s">
        <v>143</v>
      </c>
      <c r="E1185" s="246" t="s">
        <v>1</v>
      </c>
      <c r="F1185" s="238" t="s">
        <v>2836</v>
      </c>
      <c r="G1185" s="236"/>
      <c r="H1185" s="239">
        <v>79.510000000000005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AT1185" s="245" t="s">
        <v>143</v>
      </c>
      <c r="AU1185" s="245" t="s">
        <v>134</v>
      </c>
      <c r="AV1185" s="12" t="s">
        <v>134</v>
      </c>
      <c r="AW1185" s="12" t="s">
        <v>31</v>
      </c>
      <c r="AX1185" s="12" t="s">
        <v>74</v>
      </c>
      <c r="AY1185" s="245" t="s">
        <v>125</v>
      </c>
    </row>
    <row r="1186" s="13" customFormat="1">
      <c r="B1186" s="261"/>
      <c r="C1186" s="262"/>
      <c r="D1186" s="237" t="s">
        <v>143</v>
      </c>
      <c r="E1186" s="263" t="s">
        <v>1</v>
      </c>
      <c r="F1186" s="264" t="s">
        <v>293</v>
      </c>
      <c r="G1186" s="262"/>
      <c r="H1186" s="265">
        <v>269.55000000000001</v>
      </c>
      <c r="I1186" s="266"/>
      <c r="J1186" s="262"/>
      <c r="K1186" s="262"/>
      <c r="L1186" s="267"/>
      <c r="M1186" s="268"/>
      <c r="N1186" s="269"/>
      <c r="O1186" s="269"/>
      <c r="P1186" s="269"/>
      <c r="Q1186" s="269"/>
      <c r="R1186" s="269"/>
      <c r="S1186" s="269"/>
      <c r="T1186" s="270"/>
      <c r="AT1186" s="271" t="s">
        <v>143</v>
      </c>
      <c r="AU1186" s="271" t="s">
        <v>134</v>
      </c>
      <c r="AV1186" s="13" t="s">
        <v>133</v>
      </c>
      <c r="AW1186" s="13" t="s">
        <v>31</v>
      </c>
      <c r="AX1186" s="13" t="s">
        <v>8</v>
      </c>
      <c r="AY1186" s="271" t="s">
        <v>125</v>
      </c>
    </row>
    <row r="1187" s="1" customFormat="1" ht="16.5" customHeight="1">
      <c r="B1187" s="38"/>
      <c r="C1187" s="247" t="s">
        <v>2837</v>
      </c>
      <c r="D1187" s="247" t="s">
        <v>170</v>
      </c>
      <c r="E1187" s="248" t="s">
        <v>2838</v>
      </c>
      <c r="F1187" s="249" t="s">
        <v>2839</v>
      </c>
      <c r="G1187" s="250" t="s">
        <v>166</v>
      </c>
      <c r="H1187" s="251">
        <v>296.50999999999999</v>
      </c>
      <c r="I1187" s="252"/>
      <c r="J1187" s="251">
        <f>ROUND(I1187*H1187,0)</f>
        <v>0</v>
      </c>
      <c r="K1187" s="249" t="s">
        <v>132</v>
      </c>
      <c r="L1187" s="253"/>
      <c r="M1187" s="254" t="s">
        <v>1</v>
      </c>
      <c r="N1187" s="255" t="s">
        <v>40</v>
      </c>
      <c r="O1187" s="86"/>
      <c r="P1187" s="231">
        <f>O1187*H1187</f>
        <v>0</v>
      </c>
      <c r="Q1187" s="231">
        <v>0.00059999999999999995</v>
      </c>
      <c r="R1187" s="231">
        <f>Q1187*H1187</f>
        <v>0.17790599999999998</v>
      </c>
      <c r="S1187" s="231">
        <v>0</v>
      </c>
      <c r="T1187" s="232">
        <f>S1187*H1187</f>
        <v>0</v>
      </c>
      <c r="AR1187" s="233" t="s">
        <v>173</v>
      </c>
      <c r="AT1187" s="233" t="s">
        <v>170</v>
      </c>
      <c r="AU1187" s="233" t="s">
        <v>134</v>
      </c>
      <c r="AY1187" s="17" t="s">
        <v>125</v>
      </c>
      <c r="BE1187" s="234">
        <f>IF(N1187="základní",J1187,0)</f>
        <v>0</v>
      </c>
      <c r="BF1187" s="234">
        <f>IF(N1187="snížená",J1187,0)</f>
        <v>0</v>
      </c>
      <c r="BG1187" s="234">
        <f>IF(N1187="zákl. přenesená",J1187,0)</f>
        <v>0</v>
      </c>
      <c r="BH1187" s="234">
        <f>IF(N1187="sníž. přenesená",J1187,0)</f>
        <v>0</v>
      </c>
      <c r="BI1187" s="234">
        <f>IF(N1187="nulová",J1187,0)</f>
        <v>0</v>
      </c>
      <c r="BJ1187" s="17" t="s">
        <v>134</v>
      </c>
      <c r="BK1187" s="234">
        <f>ROUND(I1187*H1187,0)</f>
        <v>0</v>
      </c>
      <c r="BL1187" s="17" t="s">
        <v>161</v>
      </c>
      <c r="BM1187" s="233" t="s">
        <v>2840</v>
      </c>
    </row>
    <row r="1188" s="12" customFormat="1">
      <c r="B1188" s="235"/>
      <c r="C1188" s="236"/>
      <c r="D1188" s="237" t="s">
        <v>143</v>
      </c>
      <c r="E1188" s="236"/>
      <c r="F1188" s="238" t="s">
        <v>2841</v>
      </c>
      <c r="G1188" s="236"/>
      <c r="H1188" s="239">
        <v>296.50999999999999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AT1188" s="245" t="s">
        <v>143</v>
      </c>
      <c r="AU1188" s="245" t="s">
        <v>134</v>
      </c>
      <c r="AV1188" s="12" t="s">
        <v>134</v>
      </c>
      <c r="AW1188" s="12" t="s">
        <v>4</v>
      </c>
      <c r="AX1188" s="12" t="s">
        <v>8</v>
      </c>
      <c r="AY1188" s="245" t="s">
        <v>125</v>
      </c>
    </row>
    <row r="1189" s="1" customFormat="1" ht="24" customHeight="1">
      <c r="B1189" s="38"/>
      <c r="C1189" s="223" t="s">
        <v>2842</v>
      </c>
      <c r="D1189" s="223" t="s">
        <v>128</v>
      </c>
      <c r="E1189" s="224" t="s">
        <v>2843</v>
      </c>
      <c r="F1189" s="225" t="s">
        <v>2844</v>
      </c>
      <c r="G1189" s="226" t="s">
        <v>166</v>
      </c>
      <c r="H1189" s="227">
        <v>134.55000000000001</v>
      </c>
      <c r="I1189" s="228"/>
      <c r="J1189" s="227">
        <f>ROUND(I1189*H1189,0)</f>
        <v>0</v>
      </c>
      <c r="K1189" s="225" t="s">
        <v>132</v>
      </c>
      <c r="L1189" s="43"/>
      <c r="M1189" s="229" t="s">
        <v>1</v>
      </c>
      <c r="N1189" s="230" t="s">
        <v>40</v>
      </c>
      <c r="O1189" s="86"/>
      <c r="P1189" s="231">
        <f>O1189*H1189</f>
        <v>0</v>
      </c>
      <c r="Q1189" s="231">
        <v>0.00017000000000000001</v>
      </c>
      <c r="R1189" s="231">
        <f>Q1189*H1189</f>
        <v>0.022873500000000005</v>
      </c>
      <c r="S1189" s="231">
        <v>0</v>
      </c>
      <c r="T1189" s="232">
        <f>S1189*H1189</f>
        <v>0</v>
      </c>
      <c r="AR1189" s="233" t="s">
        <v>161</v>
      </c>
      <c r="AT1189" s="233" t="s">
        <v>128</v>
      </c>
      <c r="AU1189" s="233" t="s">
        <v>134</v>
      </c>
      <c r="AY1189" s="17" t="s">
        <v>125</v>
      </c>
      <c r="BE1189" s="234">
        <f>IF(N1189="základní",J1189,0)</f>
        <v>0</v>
      </c>
      <c r="BF1189" s="234">
        <f>IF(N1189="snížená",J1189,0)</f>
        <v>0</v>
      </c>
      <c r="BG1189" s="234">
        <f>IF(N1189="zákl. přenesená",J1189,0)</f>
        <v>0</v>
      </c>
      <c r="BH1189" s="234">
        <f>IF(N1189="sníž. přenesená",J1189,0)</f>
        <v>0</v>
      </c>
      <c r="BI1189" s="234">
        <f>IF(N1189="nulová",J1189,0)</f>
        <v>0</v>
      </c>
      <c r="BJ1189" s="17" t="s">
        <v>134</v>
      </c>
      <c r="BK1189" s="234">
        <f>ROUND(I1189*H1189,0)</f>
        <v>0</v>
      </c>
      <c r="BL1189" s="17" t="s">
        <v>161</v>
      </c>
      <c r="BM1189" s="233" t="s">
        <v>2845</v>
      </c>
    </row>
    <row r="1190" s="12" customFormat="1">
      <c r="B1190" s="235"/>
      <c r="C1190" s="236"/>
      <c r="D1190" s="237" t="s">
        <v>143</v>
      </c>
      <c r="E1190" s="246" t="s">
        <v>1</v>
      </c>
      <c r="F1190" s="238" t="s">
        <v>2846</v>
      </c>
      <c r="G1190" s="236"/>
      <c r="H1190" s="239">
        <v>64.829999999999998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AT1190" s="245" t="s">
        <v>143</v>
      </c>
      <c r="AU1190" s="245" t="s">
        <v>134</v>
      </c>
      <c r="AV1190" s="12" t="s">
        <v>134</v>
      </c>
      <c r="AW1190" s="12" t="s">
        <v>31</v>
      </c>
      <c r="AX1190" s="12" t="s">
        <v>74</v>
      </c>
      <c r="AY1190" s="245" t="s">
        <v>125</v>
      </c>
    </row>
    <row r="1191" s="12" customFormat="1">
      <c r="B1191" s="235"/>
      <c r="C1191" s="236"/>
      <c r="D1191" s="237" t="s">
        <v>143</v>
      </c>
      <c r="E1191" s="246" t="s">
        <v>1</v>
      </c>
      <c r="F1191" s="238" t="s">
        <v>2847</v>
      </c>
      <c r="G1191" s="236"/>
      <c r="H1191" s="239">
        <v>47.109999999999999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AT1191" s="245" t="s">
        <v>143</v>
      </c>
      <c r="AU1191" s="245" t="s">
        <v>134</v>
      </c>
      <c r="AV1191" s="12" t="s">
        <v>134</v>
      </c>
      <c r="AW1191" s="12" t="s">
        <v>31</v>
      </c>
      <c r="AX1191" s="12" t="s">
        <v>74</v>
      </c>
      <c r="AY1191" s="245" t="s">
        <v>125</v>
      </c>
    </row>
    <row r="1192" s="12" customFormat="1">
      <c r="B1192" s="235"/>
      <c r="C1192" s="236"/>
      <c r="D1192" s="237" t="s">
        <v>143</v>
      </c>
      <c r="E1192" s="246" t="s">
        <v>1</v>
      </c>
      <c r="F1192" s="238" t="s">
        <v>2848</v>
      </c>
      <c r="G1192" s="236"/>
      <c r="H1192" s="239">
        <v>22.609999999999999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AT1192" s="245" t="s">
        <v>143</v>
      </c>
      <c r="AU1192" s="245" t="s">
        <v>134</v>
      </c>
      <c r="AV1192" s="12" t="s">
        <v>134</v>
      </c>
      <c r="AW1192" s="12" t="s">
        <v>31</v>
      </c>
      <c r="AX1192" s="12" t="s">
        <v>74</v>
      </c>
      <c r="AY1192" s="245" t="s">
        <v>125</v>
      </c>
    </row>
    <row r="1193" s="13" customFormat="1">
      <c r="B1193" s="261"/>
      <c r="C1193" s="262"/>
      <c r="D1193" s="237" t="s">
        <v>143</v>
      </c>
      <c r="E1193" s="263" t="s">
        <v>1</v>
      </c>
      <c r="F1193" s="264" t="s">
        <v>293</v>
      </c>
      <c r="G1193" s="262"/>
      <c r="H1193" s="265">
        <v>134.55000000000001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AT1193" s="271" t="s">
        <v>143</v>
      </c>
      <c r="AU1193" s="271" t="s">
        <v>134</v>
      </c>
      <c r="AV1193" s="13" t="s">
        <v>133</v>
      </c>
      <c r="AW1193" s="13" t="s">
        <v>31</v>
      </c>
      <c r="AX1193" s="13" t="s">
        <v>8</v>
      </c>
      <c r="AY1193" s="271" t="s">
        <v>125</v>
      </c>
    </row>
    <row r="1194" s="1" customFormat="1" ht="24" customHeight="1">
      <c r="B1194" s="38"/>
      <c r="C1194" s="223" t="s">
        <v>2849</v>
      </c>
      <c r="D1194" s="223" t="s">
        <v>128</v>
      </c>
      <c r="E1194" s="224" t="s">
        <v>2850</v>
      </c>
      <c r="F1194" s="225" t="s">
        <v>2851</v>
      </c>
      <c r="G1194" s="226" t="s">
        <v>166</v>
      </c>
      <c r="H1194" s="227">
        <v>134.55000000000001</v>
      </c>
      <c r="I1194" s="228"/>
      <c r="J1194" s="227">
        <f>ROUND(I1194*H1194,0)</f>
        <v>0</v>
      </c>
      <c r="K1194" s="225" t="s">
        <v>1</v>
      </c>
      <c r="L1194" s="43"/>
      <c r="M1194" s="229" t="s">
        <v>1</v>
      </c>
      <c r="N1194" s="230" t="s">
        <v>40</v>
      </c>
      <c r="O1194" s="86"/>
      <c r="P1194" s="231">
        <f>O1194*H1194</f>
        <v>0</v>
      </c>
      <c r="Q1194" s="231">
        <v>0.00048000000000000001</v>
      </c>
      <c r="R1194" s="231">
        <f>Q1194*H1194</f>
        <v>0.064584000000000003</v>
      </c>
      <c r="S1194" s="231">
        <v>0</v>
      </c>
      <c r="T1194" s="232">
        <f>S1194*H1194</f>
        <v>0</v>
      </c>
      <c r="AR1194" s="233" t="s">
        <v>161</v>
      </c>
      <c r="AT1194" s="233" t="s">
        <v>128</v>
      </c>
      <c r="AU1194" s="233" t="s">
        <v>134</v>
      </c>
      <c r="AY1194" s="17" t="s">
        <v>125</v>
      </c>
      <c r="BE1194" s="234">
        <f>IF(N1194="základní",J1194,0)</f>
        <v>0</v>
      </c>
      <c r="BF1194" s="234">
        <f>IF(N1194="snížená",J1194,0)</f>
        <v>0</v>
      </c>
      <c r="BG1194" s="234">
        <f>IF(N1194="zákl. přenesená",J1194,0)</f>
        <v>0</v>
      </c>
      <c r="BH1194" s="234">
        <f>IF(N1194="sníž. přenesená",J1194,0)</f>
        <v>0</v>
      </c>
      <c r="BI1194" s="234">
        <f>IF(N1194="nulová",J1194,0)</f>
        <v>0</v>
      </c>
      <c r="BJ1194" s="17" t="s">
        <v>134</v>
      </c>
      <c r="BK1194" s="234">
        <f>ROUND(I1194*H1194,0)</f>
        <v>0</v>
      </c>
      <c r="BL1194" s="17" t="s">
        <v>161</v>
      </c>
      <c r="BM1194" s="233" t="s">
        <v>2852</v>
      </c>
    </row>
    <row r="1195" s="12" customFormat="1">
      <c r="B1195" s="235"/>
      <c r="C1195" s="236"/>
      <c r="D1195" s="237" t="s">
        <v>143</v>
      </c>
      <c r="E1195" s="246" t="s">
        <v>1</v>
      </c>
      <c r="F1195" s="238" t="s">
        <v>2846</v>
      </c>
      <c r="G1195" s="236"/>
      <c r="H1195" s="239">
        <v>64.829999999999998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AT1195" s="245" t="s">
        <v>143</v>
      </c>
      <c r="AU1195" s="245" t="s">
        <v>134</v>
      </c>
      <c r="AV1195" s="12" t="s">
        <v>134</v>
      </c>
      <c r="AW1195" s="12" t="s">
        <v>31</v>
      </c>
      <c r="AX1195" s="12" t="s">
        <v>74</v>
      </c>
      <c r="AY1195" s="245" t="s">
        <v>125</v>
      </c>
    </row>
    <row r="1196" s="12" customFormat="1">
      <c r="B1196" s="235"/>
      <c r="C1196" s="236"/>
      <c r="D1196" s="237" t="s">
        <v>143</v>
      </c>
      <c r="E1196" s="246" t="s">
        <v>1</v>
      </c>
      <c r="F1196" s="238" t="s">
        <v>2847</v>
      </c>
      <c r="G1196" s="236"/>
      <c r="H1196" s="239">
        <v>47.109999999999999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AT1196" s="245" t="s">
        <v>143</v>
      </c>
      <c r="AU1196" s="245" t="s">
        <v>134</v>
      </c>
      <c r="AV1196" s="12" t="s">
        <v>134</v>
      </c>
      <c r="AW1196" s="12" t="s">
        <v>31</v>
      </c>
      <c r="AX1196" s="12" t="s">
        <v>74</v>
      </c>
      <c r="AY1196" s="245" t="s">
        <v>125</v>
      </c>
    </row>
    <row r="1197" s="12" customFormat="1">
      <c r="B1197" s="235"/>
      <c r="C1197" s="236"/>
      <c r="D1197" s="237" t="s">
        <v>143</v>
      </c>
      <c r="E1197" s="246" t="s">
        <v>1</v>
      </c>
      <c r="F1197" s="238" t="s">
        <v>2848</v>
      </c>
      <c r="G1197" s="236"/>
      <c r="H1197" s="239">
        <v>22.609999999999999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AT1197" s="245" t="s">
        <v>143</v>
      </c>
      <c r="AU1197" s="245" t="s">
        <v>134</v>
      </c>
      <c r="AV1197" s="12" t="s">
        <v>134</v>
      </c>
      <c r="AW1197" s="12" t="s">
        <v>31</v>
      </c>
      <c r="AX1197" s="12" t="s">
        <v>74</v>
      </c>
      <c r="AY1197" s="245" t="s">
        <v>125</v>
      </c>
    </row>
    <row r="1198" s="13" customFormat="1">
      <c r="B1198" s="261"/>
      <c r="C1198" s="262"/>
      <c r="D1198" s="237" t="s">
        <v>143</v>
      </c>
      <c r="E1198" s="263" t="s">
        <v>1</v>
      </c>
      <c r="F1198" s="264" t="s">
        <v>293</v>
      </c>
      <c r="G1198" s="262"/>
      <c r="H1198" s="265">
        <v>134.55000000000001</v>
      </c>
      <c r="I1198" s="266"/>
      <c r="J1198" s="262"/>
      <c r="K1198" s="262"/>
      <c r="L1198" s="267"/>
      <c r="M1198" s="268"/>
      <c r="N1198" s="269"/>
      <c r="O1198" s="269"/>
      <c r="P1198" s="269"/>
      <c r="Q1198" s="269"/>
      <c r="R1198" s="269"/>
      <c r="S1198" s="269"/>
      <c r="T1198" s="270"/>
      <c r="AT1198" s="271" t="s">
        <v>143</v>
      </c>
      <c r="AU1198" s="271" t="s">
        <v>134</v>
      </c>
      <c r="AV1198" s="13" t="s">
        <v>133</v>
      </c>
      <c r="AW1198" s="13" t="s">
        <v>31</v>
      </c>
      <c r="AX1198" s="13" t="s">
        <v>8</v>
      </c>
      <c r="AY1198" s="271" t="s">
        <v>125</v>
      </c>
    </row>
    <row r="1199" s="1" customFormat="1" ht="24" customHeight="1">
      <c r="B1199" s="38"/>
      <c r="C1199" s="223" t="s">
        <v>2853</v>
      </c>
      <c r="D1199" s="223" t="s">
        <v>128</v>
      </c>
      <c r="E1199" s="224" t="s">
        <v>2854</v>
      </c>
      <c r="F1199" s="225" t="s">
        <v>2855</v>
      </c>
      <c r="G1199" s="226" t="s">
        <v>131</v>
      </c>
      <c r="H1199" s="227">
        <v>0.27000000000000002</v>
      </c>
      <c r="I1199" s="228"/>
      <c r="J1199" s="227">
        <f>ROUND(I1199*H1199,0)</f>
        <v>0</v>
      </c>
      <c r="K1199" s="225" t="s">
        <v>132</v>
      </c>
      <c r="L1199" s="43"/>
      <c r="M1199" s="229" t="s">
        <v>1</v>
      </c>
      <c r="N1199" s="230" t="s">
        <v>40</v>
      </c>
      <c r="O1199" s="86"/>
      <c r="P1199" s="231">
        <f>O1199*H1199</f>
        <v>0</v>
      </c>
      <c r="Q1199" s="231">
        <v>0</v>
      </c>
      <c r="R1199" s="231">
        <f>Q1199*H1199</f>
        <v>0</v>
      </c>
      <c r="S1199" s="231">
        <v>0</v>
      </c>
      <c r="T1199" s="232">
        <f>S1199*H1199</f>
        <v>0</v>
      </c>
      <c r="AR1199" s="233" t="s">
        <v>161</v>
      </c>
      <c r="AT1199" s="233" t="s">
        <v>128</v>
      </c>
      <c r="AU1199" s="233" t="s">
        <v>134</v>
      </c>
      <c r="AY1199" s="17" t="s">
        <v>125</v>
      </c>
      <c r="BE1199" s="234">
        <f>IF(N1199="základní",J1199,0)</f>
        <v>0</v>
      </c>
      <c r="BF1199" s="234">
        <f>IF(N1199="snížená",J1199,0)</f>
        <v>0</v>
      </c>
      <c r="BG1199" s="234">
        <f>IF(N1199="zákl. přenesená",J1199,0)</f>
        <v>0</v>
      </c>
      <c r="BH1199" s="234">
        <f>IF(N1199="sníž. přenesená",J1199,0)</f>
        <v>0</v>
      </c>
      <c r="BI1199" s="234">
        <f>IF(N1199="nulová",J1199,0)</f>
        <v>0</v>
      </c>
      <c r="BJ1199" s="17" t="s">
        <v>134</v>
      </c>
      <c r="BK1199" s="234">
        <f>ROUND(I1199*H1199,0)</f>
        <v>0</v>
      </c>
      <c r="BL1199" s="17" t="s">
        <v>161</v>
      </c>
      <c r="BM1199" s="233" t="s">
        <v>2856</v>
      </c>
    </row>
    <row r="1200" s="11" customFormat="1" ht="22.8" customHeight="1">
      <c r="B1200" s="207"/>
      <c r="C1200" s="208"/>
      <c r="D1200" s="209" t="s">
        <v>73</v>
      </c>
      <c r="E1200" s="221" t="s">
        <v>2857</v>
      </c>
      <c r="F1200" s="221" t="s">
        <v>2858</v>
      </c>
      <c r="G1200" s="208"/>
      <c r="H1200" s="208"/>
      <c r="I1200" s="211"/>
      <c r="J1200" s="222">
        <f>BK1200</f>
        <v>0</v>
      </c>
      <c r="K1200" s="208"/>
      <c r="L1200" s="213"/>
      <c r="M1200" s="214"/>
      <c r="N1200" s="215"/>
      <c r="O1200" s="215"/>
      <c r="P1200" s="216">
        <f>SUM(P1201:P1208)</f>
        <v>0</v>
      </c>
      <c r="Q1200" s="215"/>
      <c r="R1200" s="216">
        <f>SUM(R1201:R1208)</f>
        <v>0.55403029999999998</v>
      </c>
      <c r="S1200" s="215"/>
      <c r="T1200" s="217">
        <f>SUM(T1201:T1208)</f>
        <v>0</v>
      </c>
      <c r="AR1200" s="218" t="s">
        <v>134</v>
      </c>
      <c r="AT1200" s="219" t="s">
        <v>73</v>
      </c>
      <c r="AU1200" s="219" t="s">
        <v>8</v>
      </c>
      <c r="AY1200" s="218" t="s">
        <v>125</v>
      </c>
      <c r="BK1200" s="220">
        <f>SUM(BK1201:BK1208)</f>
        <v>0</v>
      </c>
    </row>
    <row r="1201" s="1" customFormat="1" ht="24" customHeight="1">
      <c r="B1201" s="38"/>
      <c r="C1201" s="223" t="s">
        <v>2859</v>
      </c>
      <c r="D1201" s="223" t="s">
        <v>128</v>
      </c>
      <c r="E1201" s="224" t="s">
        <v>2860</v>
      </c>
      <c r="F1201" s="225" t="s">
        <v>2861</v>
      </c>
      <c r="G1201" s="226" t="s">
        <v>166</v>
      </c>
      <c r="H1201" s="227">
        <v>160.25999999999999</v>
      </c>
      <c r="I1201" s="228"/>
      <c r="J1201" s="227">
        <f>ROUND(I1201*H1201,0)</f>
        <v>0</v>
      </c>
      <c r="K1201" s="225" t="s">
        <v>1</v>
      </c>
      <c r="L1201" s="43"/>
      <c r="M1201" s="229" t="s">
        <v>1</v>
      </c>
      <c r="N1201" s="230" t="s">
        <v>40</v>
      </c>
      <c r="O1201" s="86"/>
      <c r="P1201" s="231">
        <f>O1201*H1201</f>
        <v>0</v>
      </c>
      <c r="Q1201" s="231">
        <v>0.00029999999999999997</v>
      </c>
      <c r="R1201" s="231">
        <f>Q1201*H1201</f>
        <v>0.048077999999999996</v>
      </c>
      <c r="S1201" s="231">
        <v>0</v>
      </c>
      <c r="T1201" s="232">
        <f>S1201*H1201</f>
        <v>0</v>
      </c>
      <c r="AR1201" s="233" t="s">
        <v>161</v>
      </c>
      <c r="AT1201" s="233" t="s">
        <v>128</v>
      </c>
      <c r="AU1201" s="233" t="s">
        <v>134</v>
      </c>
      <c r="AY1201" s="17" t="s">
        <v>125</v>
      </c>
      <c r="BE1201" s="234">
        <f>IF(N1201="základní",J1201,0)</f>
        <v>0</v>
      </c>
      <c r="BF1201" s="234">
        <f>IF(N1201="snížená",J1201,0)</f>
        <v>0</v>
      </c>
      <c r="BG1201" s="234">
        <f>IF(N1201="zákl. přenesená",J1201,0)</f>
        <v>0</v>
      </c>
      <c r="BH1201" s="234">
        <f>IF(N1201="sníž. přenesená",J1201,0)</f>
        <v>0</v>
      </c>
      <c r="BI1201" s="234">
        <f>IF(N1201="nulová",J1201,0)</f>
        <v>0</v>
      </c>
      <c r="BJ1201" s="17" t="s">
        <v>134</v>
      </c>
      <c r="BK1201" s="234">
        <f>ROUND(I1201*H1201,0)</f>
        <v>0</v>
      </c>
      <c r="BL1201" s="17" t="s">
        <v>161</v>
      </c>
      <c r="BM1201" s="233" t="s">
        <v>2862</v>
      </c>
    </row>
    <row r="1202" s="12" customFormat="1">
      <c r="B1202" s="235"/>
      <c r="C1202" s="236"/>
      <c r="D1202" s="237" t="s">
        <v>143</v>
      </c>
      <c r="E1202" s="246" t="s">
        <v>1</v>
      </c>
      <c r="F1202" s="238" t="s">
        <v>2863</v>
      </c>
      <c r="G1202" s="236"/>
      <c r="H1202" s="239">
        <v>39.880000000000003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AT1202" s="245" t="s">
        <v>143</v>
      </c>
      <c r="AU1202" s="245" t="s">
        <v>134</v>
      </c>
      <c r="AV1202" s="12" t="s">
        <v>134</v>
      </c>
      <c r="AW1202" s="12" t="s">
        <v>31</v>
      </c>
      <c r="AX1202" s="12" t="s">
        <v>74</v>
      </c>
      <c r="AY1202" s="245" t="s">
        <v>125</v>
      </c>
    </row>
    <row r="1203" s="12" customFormat="1">
      <c r="B1203" s="235"/>
      <c r="C1203" s="236"/>
      <c r="D1203" s="237" t="s">
        <v>143</v>
      </c>
      <c r="E1203" s="246" t="s">
        <v>1</v>
      </c>
      <c r="F1203" s="238" t="s">
        <v>2864</v>
      </c>
      <c r="G1203" s="236"/>
      <c r="H1203" s="239">
        <v>55.850000000000001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AT1203" s="245" t="s">
        <v>143</v>
      </c>
      <c r="AU1203" s="245" t="s">
        <v>134</v>
      </c>
      <c r="AV1203" s="12" t="s">
        <v>134</v>
      </c>
      <c r="AW1203" s="12" t="s">
        <v>31</v>
      </c>
      <c r="AX1203" s="12" t="s">
        <v>74</v>
      </c>
      <c r="AY1203" s="245" t="s">
        <v>125</v>
      </c>
    </row>
    <row r="1204" s="12" customFormat="1">
      <c r="B1204" s="235"/>
      <c r="C1204" s="236"/>
      <c r="D1204" s="237" t="s">
        <v>143</v>
      </c>
      <c r="E1204" s="246" t="s">
        <v>1</v>
      </c>
      <c r="F1204" s="238" t="s">
        <v>2305</v>
      </c>
      <c r="G1204" s="236"/>
      <c r="H1204" s="239">
        <v>64.530000000000001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AT1204" s="245" t="s">
        <v>143</v>
      </c>
      <c r="AU1204" s="245" t="s">
        <v>134</v>
      </c>
      <c r="AV1204" s="12" t="s">
        <v>134</v>
      </c>
      <c r="AW1204" s="12" t="s">
        <v>31</v>
      </c>
      <c r="AX1204" s="12" t="s">
        <v>74</v>
      </c>
      <c r="AY1204" s="245" t="s">
        <v>125</v>
      </c>
    </row>
    <row r="1205" s="13" customFormat="1">
      <c r="B1205" s="261"/>
      <c r="C1205" s="262"/>
      <c r="D1205" s="237" t="s">
        <v>143</v>
      </c>
      <c r="E1205" s="263" t="s">
        <v>1</v>
      </c>
      <c r="F1205" s="264" t="s">
        <v>293</v>
      </c>
      <c r="G1205" s="262"/>
      <c r="H1205" s="265">
        <v>160.25999999999999</v>
      </c>
      <c r="I1205" s="266"/>
      <c r="J1205" s="262"/>
      <c r="K1205" s="262"/>
      <c r="L1205" s="267"/>
      <c r="M1205" s="268"/>
      <c r="N1205" s="269"/>
      <c r="O1205" s="269"/>
      <c r="P1205" s="269"/>
      <c r="Q1205" s="269"/>
      <c r="R1205" s="269"/>
      <c r="S1205" s="269"/>
      <c r="T1205" s="270"/>
      <c r="AT1205" s="271" t="s">
        <v>143</v>
      </c>
      <c r="AU1205" s="271" t="s">
        <v>134</v>
      </c>
      <c r="AV1205" s="13" t="s">
        <v>133</v>
      </c>
      <c r="AW1205" s="13" t="s">
        <v>31</v>
      </c>
      <c r="AX1205" s="13" t="s">
        <v>8</v>
      </c>
      <c r="AY1205" s="271" t="s">
        <v>125</v>
      </c>
    </row>
    <row r="1206" s="1" customFormat="1" ht="16.5" customHeight="1">
      <c r="B1206" s="38"/>
      <c r="C1206" s="247" t="s">
        <v>2865</v>
      </c>
      <c r="D1206" s="247" t="s">
        <v>170</v>
      </c>
      <c r="E1206" s="248" t="s">
        <v>2866</v>
      </c>
      <c r="F1206" s="249" t="s">
        <v>2867</v>
      </c>
      <c r="G1206" s="250" t="s">
        <v>166</v>
      </c>
      <c r="H1206" s="251">
        <v>176.28999999999999</v>
      </c>
      <c r="I1206" s="252"/>
      <c r="J1206" s="251">
        <f>ROUND(I1206*H1206,0)</f>
        <v>0</v>
      </c>
      <c r="K1206" s="249" t="s">
        <v>1</v>
      </c>
      <c r="L1206" s="253"/>
      <c r="M1206" s="254" t="s">
        <v>1</v>
      </c>
      <c r="N1206" s="255" t="s">
        <v>40</v>
      </c>
      <c r="O1206" s="86"/>
      <c r="P1206" s="231">
        <f>O1206*H1206</f>
        <v>0</v>
      </c>
      <c r="Q1206" s="231">
        <v>0.0028700000000000002</v>
      </c>
      <c r="R1206" s="231">
        <f>Q1206*H1206</f>
        <v>0.50595230000000002</v>
      </c>
      <c r="S1206" s="231">
        <v>0</v>
      </c>
      <c r="T1206" s="232">
        <f>S1206*H1206</f>
        <v>0</v>
      </c>
      <c r="AR1206" s="233" t="s">
        <v>173</v>
      </c>
      <c r="AT1206" s="233" t="s">
        <v>170</v>
      </c>
      <c r="AU1206" s="233" t="s">
        <v>134</v>
      </c>
      <c r="AY1206" s="17" t="s">
        <v>125</v>
      </c>
      <c r="BE1206" s="234">
        <f>IF(N1206="základní",J1206,0)</f>
        <v>0</v>
      </c>
      <c r="BF1206" s="234">
        <f>IF(N1206="snížená",J1206,0)</f>
        <v>0</v>
      </c>
      <c r="BG1206" s="234">
        <f>IF(N1206="zákl. přenesená",J1206,0)</f>
        <v>0</v>
      </c>
      <c r="BH1206" s="234">
        <f>IF(N1206="sníž. přenesená",J1206,0)</f>
        <v>0</v>
      </c>
      <c r="BI1206" s="234">
        <f>IF(N1206="nulová",J1206,0)</f>
        <v>0</v>
      </c>
      <c r="BJ1206" s="17" t="s">
        <v>134</v>
      </c>
      <c r="BK1206" s="234">
        <f>ROUND(I1206*H1206,0)</f>
        <v>0</v>
      </c>
      <c r="BL1206" s="17" t="s">
        <v>161</v>
      </c>
      <c r="BM1206" s="233" t="s">
        <v>2868</v>
      </c>
    </row>
    <row r="1207" s="12" customFormat="1">
      <c r="B1207" s="235"/>
      <c r="C1207" s="236"/>
      <c r="D1207" s="237" t="s">
        <v>143</v>
      </c>
      <c r="E1207" s="236"/>
      <c r="F1207" s="238" t="s">
        <v>2869</v>
      </c>
      <c r="G1207" s="236"/>
      <c r="H1207" s="239">
        <v>176.28999999999999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AT1207" s="245" t="s">
        <v>143</v>
      </c>
      <c r="AU1207" s="245" t="s">
        <v>134</v>
      </c>
      <c r="AV1207" s="12" t="s">
        <v>134</v>
      </c>
      <c r="AW1207" s="12" t="s">
        <v>4</v>
      </c>
      <c r="AX1207" s="12" t="s">
        <v>8</v>
      </c>
      <c r="AY1207" s="245" t="s">
        <v>125</v>
      </c>
    </row>
    <row r="1208" s="1" customFormat="1" ht="24" customHeight="1">
      <c r="B1208" s="38"/>
      <c r="C1208" s="223" t="s">
        <v>2870</v>
      </c>
      <c r="D1208" s="223" t="s">
        <v>128</v>
      </c>
      <c r="E1208" s="224" t="s">
        <v>2871</v>
      </c>
      <c r="F1208" s="225" t="s">
        <v>2872</v>
      </c>
      <c r="G1208" s="226" t="s">
        <v>131</v>
      </c>
      <c r="H1208" s="227">
        <v>0.55000000000000004</v>
      </c>
      <c r="I1208" s="228"/>
      <c r="J1208" s="227">
        <f>ROUND(I1208*H1208,0)</f>
        <v>0</v>
      </c>
      <c r="K1208" s="225" t="s">
        <v>132</v>
      </c>
      <c r="L1208" s="43"/>
      <c r="M1208" s="229" t="s">
        <v>1</v>
      </c>
      <c r="N1208" s="230" t="s">
        <v>40</v>
      </c>
      <c r="O1208" s="86"/>
      <c r="P1208" s="231">
        <f>O1208*H1208</f>
        <v>0</v>
      </c>
      <c r="Q1208" s="231">
        <v>0</v>
      </c>
      <c r="R1208" s="231">
        <f>Q1208*H1208</f>
        <v>0</v>
      </c>
      <c r="S1208" s="231">
        <v>0</v>
      </c>
      <c r="T1208" s="232">
        <f>S1208*H1208</f>
        <v>0</v>
      </c>
      <c r="AR1208" s="233" t="s">
        <v>161</v>
      </c>
      <c r="AT1208" s="233" t="s">
        <v>128</v>
      </c>
      <c r="AU1208" s="233" t="s">
        <v>134</v>
      </c>
      <c r="AY1208" s="17" t="s">
        <v>125</v>
      </c>
      <c r="BE1208" s="234">
        <f>IF(N1208="základní",J1208,0)</f>
        <v>0</v>
      </c>
      <c r="BF1208" s="234">
        <f>IF(N1208="snížená",J1208,0)</f>
        <v>0</v>
      </c>
      <c r="BG1208" s="234">
        <f>IF(N1208="zákl. přenesená",J1208,0)</f>
        <v>0</v>
      </c>
      <c r="BH1208" s="234">
        <f>IF(N1208="sníž. přenesená",J1208,0)</f>
        <v>0</v>
      </c>
      <c r="BI1208" s="234">
        <f>IF(N1208="nulová",J1208,0)</f>
        <v>0</v>
      </c>
      <c r="BJ1208" s="17" t="s">
        <v>134</v>
      </c>
      <c r="BK1208" s="234">
        <f>ROUND(I1208*H1208,0)</f>
        <v>0</v>
      </c>
      <c r="BL1208" s="17" t="s">
        <v>161</v>
      </c>
      <c r="BM1208" s="233" t="s">
        <v>2873</v>
      </c>
    </row>
    <row r="1209" s="11" customFormat="1" ht="22.8" customHeight="1">
      <c r="B1209" s="207"/>
      <c r="C1209" s="208"/>
      <c r="D1209" s="209" t="s">
        <v>73</v>
      </c>
      <c r="E1209" s="221" t="s">
        <v>2874</v>
      </c>
      <c r="F1209" s="221" t="s">
        <v>2875</v>
      </c>
      <c r="G1209" s="208"/>
      <c r="H1209" s="208"/>
      <c r="I1209" s="211"/>
      <c r="J1209" s="222">
        <f>BK1209</f>
        <v>0</v>
      </c>
      <c r="K1209" s="208"/>
      <c r="L1209" s="213"/>
      <c r="M1209" s="214"/>
      <c r="N1209" s="215"/>
      <c r="O1209" s="215"/>
      <c r="P1209" s="216">
        <f>SUM(P1210:P1238)</f>
        <v>0</v>
      </c>
      <c r="Q1209" s="215"/>
      <c r="R1209" s="216">
        <f>SUM(R1210:R1238)</f>
        <v>4.0268699999999997</v>
      </c>
      <c r="S1209" s="215"/>
      <c r="T1209" s="217">
        <f>SUM(T1210:T1238)</f>
        <v>0</v>
      </c>
      <c r="AR1209" s="218" t="s">
        <v>134</v>
      </c>
      <c r="AT1209" s="219" t="s">
        <v>73</v>
      </c>
      <c r="AU1209" s="219" t="s">
        <v>8</v>
      </c>
      <c r="AY1209" s="218" t="s">
        <v>125</v>
      </c>
      <c r="BK1209" s="220">
        <f>SUM(BK1210:BK1238)</f>
        <v>0</v>
      </c>
    </row>
    <row r="1210" s="1" customFormat="1" ht="24" customHeight="1">
      <c r="B1210" s="38"/>
      <c r="C1210" s="223" t="s">
        <v>2876</v>
      </c>
      <c r="D1210" s="223" t="s">
        <v>128</v>
      </c>
      <c r="E1210" s="224" t="s">
        <v>2877</v>
      </c>
      <c r="F1210" s="225" t="s">
        <v>2878</v>
      </c>
      <c r="G1210" s="226" t="s">
        <v>166</v>
      </c>
      <c r="H1210" s="227">
        <v>221.5</v>
      </c>
      <c r="I1210" s="228"/>
      <c r="J1210" s="227">
        <f>ROUND(I1210*H1210,0)</f>
        <v>0</v>
      </c>
      <c r="K1210" s="225" t="s">
        <v>1</v>
      </c>
      <c r="L1210" s="43"/>
      <c r="M1210" s="229" t="s">
        <v>1</v>
      </c>
      <c r="N1210" s="230" t="s">
        <v>40</v>
      </c>
      <c r="O1210" s="86"/>
      <c r="P1210" s="231">
        <f>O1210*H1210</f>
        <v>0</v>
      </c>
      <c r="Q1210" s="231">
        <v>0.0030000000000000001</v>
      </c>
      <c r="R1210" s="231">
        <f>Q1210*H1210</f>
        <v>0.66449999999999998</v>
      </c>
      <c r="S1210" s="231">
        <v>0</v>
      </c>
      <c r="T1210" s="232">
        <f>S1210*H1210</f>
        <v>0</v>
      </c>
      <c r="AR1210" s="233" t="s">
        <v>161</v>
      </c>
      <c r="AT1210" s="233" t="s">
        <v>128</v>
      </c>
      <c r="AU1210" s="233" t="s">
        <v>134</v>
      </c>
      <c r="AY1210" s="17" t="s">
        <v>125</v>
      </c>
      <c r="BE1210" s="234">
        <f>IF(N1210="základní",J1210,0)</f>
        <v>0</v>
      </c>
      <c r="BF1210" s="234">
        <f>IF(N1210="snížená",J1210,0)</f>
        <v>0</v>
      </c>
      <c r="BG1210" s="234">
        <f>IF(N1210="zákl. přenesená",J1210,0)</f>
        <v>0</v>
      </c>
      <c r="BH1210" s="234">
        <f>IF(N1210="sníž. přenesená",J1210,0)</f>
        <v>0</v>
      </c>
      <c r="BI1210" s="234">
        <f>IF(N1210="nulová",J1210,0)</f>
        <v>0</v>
      </c>
      <c r="BJ1210" s="17" t="s">
        <v>134</v>
      </c>
      <c r="BK1210" s="234">
        <f>ROUND(I1210*H1210,0)</f>
        <v>0</v>
      </c>
      <c r="BL1210" s="17" t="s">
        <v>161</v>
      </c>
      <c r="BM1210" s="233" t="s">
        <v>2879</v>
      </c>
    </row>
    <row r="1211" s="14" customFormat="1">
      <c r="B1211" s="272"/>
      <c r="C1211" s="273"/>
      <c r="D1211" s="237" t="s">
        <v>143</v>
      </c>
      <c r="E1211" s="274" t="s">
        <v>1</v>
      </c>
      <c r="F1211" s="275" t="s">
        <v>835</v>
      </c>
      <c r="G1211" s="273"/>
      <c r="H1211" s="274" t="s">
        <v>1</v>
      </c>
      <c r="I1211" s="276"/>
      <c r="J1211" s="273"/>
      <c r="K1211" s="273"/>
      <c r="L1211" s="277"/>
      <c r="M1211" s="278"/>
      <c r="N1211" s="279"/>
      <c r="O1211" s="279"/>
      <c r="P1211" s="279"/>
      <c r="Q1211" s="279"/>
      <c r="R1211" s="279"/>
      <c r="S1211" s="279"/>
      <c r="T1211" s="280"/>
      <c r="AT1211" s="281" t="s">
        <v>143</v>
      </c>
      <c r="AU1211" s="281" t="s">
        <v>134</v>
      </c>
      <c r="AV1211" s="14" t="s">
        <v>8</v>
      </c>
      <c r="AW1211" s="14" t="s">
        <v>31</v>
      </c>
      <c r="AX1211" s="14" t="s">
        <v>74</v>
      </c>
      <c r="AY1211" s="281" t="s">
        <v>125</v>
      </c>
    </row>
    <row r="1212" s="12" customFormat="1">
      <c r="B1212" s="235"/>
      <c r="C1212" s="236"/>
      <c r="D1212" s="237" t="s">
        <v>143</v>
      </c>
      <c r="E1212" s="246" t="s">
        <v>1</v>
      </c>
      <c r="F1212" s="238" t="s">
        <v>836</v>
      </c>
      <c r="G1212" s="236"/>
      <c r="H1212" s="239">
        <v>23.600000000000001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AT1212" s="245" t="s">
        <v>143</v>
      </c>
      <c r="AU1212" s="245" t="s">
        <v>134</v>
      </c>
      <c r="AV1212" s="12" t="s">
        <v>134</v>
      </c>
      <c r="AW1212" s="12" t="s">
        <v>31</v>
      </c>
      <c r="AX1212" s="12" t="s">
        <v>74</v>
      </c>
      <c r="AY1212" s="245" t="s">
        <v>125</v>
      </c>
    </row>
    <row r="1213" s="12" customFormat="1">
      <c r="B1213" s="235"/>
      <c r="C1213" s="236"/>
      <c r="D1213" s="237" t="s">
        <v>143</v>
      </c>
      <c r="E1213" s="246" t="s">
        <v>1</v>
      </c>
      <c r="F1213" s="238" t="s">
        <v>837</v>
      </c>
      <c r="G1213" s="236"/>
      <c r="H1213" s="239">
        <v>2.5800000000000001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AT1213" s="245" t="s">
        <v>143</v>
      </c>
      <c r="AU1213" s="245" t="s">
        <v>134</v>
      </c>
      <c r="AV1213" s="12" t="s">
        <v>134</v>
      </c>
      <c r="AW1213" s="12" t="s">
        <v>31</v>
      </c>
      <c r="AX1213" s="12" t="s">
        <v>74</v>
      </c>
      <c r="AY1213" s="245" t="s">
        <v>125</v>
      </c>
    </row>
    <row r="1214" s="12" customFormat="1">
      <c r="B1214" s="235"/>
      <c r="C1214" s="236"/>
      <c r="D1214" s="237" t="s">
        <v>143</v>
      </c>
      <c r="E1214" s="246" t="s">
        <v>1</v>
      </c>
      <c r="F1214" s="238" t="s">
        <v>838</v>
      </c>
      <c r="G1214" s="236"/>
      <c r="H1214" s="239">
        <v>24.399999999999999</v>
      </c>
      <c r="I1214" s="240"/>
      <c r="J1214" s="236"/>
      <c r="K1214" s="236"/>
      <c r="L1214" s="241"/>
      <c r="M1214" s="242"/>
      <c r="N1214" s="243"/>
      <c r="O1214" s="243"/>
      <c r="P1214" s="243"/>
      <c r="Q1214" s="243"/>
      <c r="R1214" s="243"/>
      <c r="S1214" s="243"/>
      <c r="T1214" s="244"/>
      <c r="AT1214" s="245" t="s">
        <v>143</v>
      </c>
      <c r="AU1214" s="245" t="s">
        <v>134</v>
      </c>
      <c r="AV1214" s="12" t="s">
        <v>134</v>
      </c>
      <c r="AW1214" s="12" t="s">
        <v>31</v>
      </c>
      <c r="AX1214" s="12" t="s">
        <v>74</v>
      </c>
      <c r="AY1214" s="245" t="s">
        <v>125</v>
      </c>
    </row>
    <row r="1215" s="12" customFormat="1">
      <c r="B1215" s="235"/>
      <c r="C1215" s="236"/>
      <c r="D1215" s="237" t="s">
        <v>143</v>
      </c>
      <c r="E1215" s="246" t="s">
        <v>1</v>
      </c>
      <c r="F1215" s="238" t="s">
        <v>839</v>
      </c>
      <c r="G1215" s="236"/>
      <c r="H1215" s="239">
        <v>2.6099999999999999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AT1215" s="245" t="s">
        <v>143</v>
      </c>
      <c r="AU1215" s="245" t="s">
        <v>134</v>
      </c>
      <c r="AV1215" s="12" t="s">
        <v>134</v>
      </c>
      <c r="AW1215" s="12" t="s">
        <v>31</v>
      </c>
      <c r="AX1215" s="12" t="s">
        <v>74</v>
      </c>
      <c r="AY1215" s="245" t="s">
        <v>125</v>
      </c>
    </row>
    <row r="1216" s="12" customFormat="1">
      <c r="B1216" s="235"/>
      <c r="C1216" s="236"/>
      <c r="D1216" s="237" t="s">
        <v>143</v>
      </c>
      <c r="E1216" s="246" t="s">
        <v>1</v>
      </c>
      <c r="F1216" s="238" t="s">
        <v>840</v>
      </c>
      <c r="G1216" s="236"/>
      <c r="H1216" s="239">
        <v>29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AT1216" s="245" t="s">
        <v>143</v>
      </c>
      <c r="AU1216" s="245" t="s">
        <v>134</v>
      </c>
      <c r="AV1216" s="12" t="s">
        <v>134</v>
      </c>
      <c r="AW1216" s="12" t="s">
        <v>31</v>
      </c>
      <c r="AX1216" s="12" t="s">
        <v>74</v>
      </c>
      <c r="AY1216" s="245" t="s">
        <v>125</v>
      </c>
    </row>
    <row r="1217" s="12" customFormat="1">
      <c r="B1217" s="235"/>
      <c r="C1217" s="236"/>
      <c r="D1217" s="237" t="s">
        <v>143</v>
      </c>
      <c r="E1217" s="246" t="s">
        <v>1</v>
      </c>
      <c r="F1217" s="238" t="s">
        <v>841</v>
      </c>
      <c r="G1217" s="236"/>
      <c r="H1217" s="239">
        <v>2.5800000000000001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AT1217" s="245" t="s">
        <v>143</v>
      </c>
      <c r="AU1217" s="245" t="s">
        <v>134</v>
      </c>
      <c r="AV1217" s="12" t="s">
        <v>134</v>
      </c>
      <c r="AW1217" s="12" t="s">
        <v>31</v>
      </c>
      <c r="AX1217" s="12" t="s">
        <v>74</v>
      </c>
      <c r="AY1217" s="245" t="s">
        <v>125</v>
      </c>
    </row>
    <row r="1218" s="15" customFormat="1">
      <c r="B1218" s="282"/>
      <c r="C1218" s="283"/>
      <c r="D1218" s="237" t="s">
        <v>143</v>
      </c>
      <c r="E1218" s="284" t="s">
        <v>1</v>
      </c>
      <c r="F1218" s="285" t="s">
        <v>492</v>
      </c>
      <c r="G1218" s="283"/>
      <c r="H1218" s="286">
        <v>84.769999999999996</v>
      </c>
      <c r="I1218" s="287"/>
      <c r="J1218" s="283"/>
      <c r="K1218" s="283"/>
      <c r="L1218" s="288"/>
      <c r="M1218" s="289"/>
      <c r="N1218" s="290"/>
      <c r="O1218" s="290"/>
      <c r="P1218" s="290"/>
      <c r="Q1218" s="290"/>
      <c r="R1218" s="290"/>
      <c r="S1218" s="290"/>
      <c r="T1218" s="291"/>
      <c r="AT1218" s="292" t="s">
        <v>143</v>
      </c>
      <c r="AU1218" s="292" t="s">
        <v>134</v>
      </c>
      <c r="AV1218" s="15" t="s">
        <v>139</v>
      </c>
      <c r="AW1218" s="15" t="s">
        <v>31</v>
      </c>
      <c r="AX1218" s="15" t="s">
        <v>74</v>
      </c>
      <c r="AY1218" s="292" t="s">
        <v>125</v>
      </c>
    </row>
    <row r="1219" s="14" customFormat="1">
      <c r="B1219" s="272"/>
      <c r="C1219" s="273"/>
      <c r="D1219" s="237" t="s">
        <v>143</v>
      </c>
      <c r="E1219" s="274" t="s">
        <v>1</v>
      </c>
      <c r="F1219" s="275" t="s">
        <v>507</v>
      </c>
      <c r="G1219" s="273"/>
      <c r="H1219" s="274" t="s">
        <v>1</v>
      </c>
      <c r="I1219" s="276"/>
      <c r="J1219" s="273"/>
      <c r="K1219" s="273"/>
      <c r="L1219" s="277"/>
      <c r="M1219" s="278"/>
      <c r="N1219" s="279"/>
      <c r="O1219" s="279"/>
      <c r="P1219" s="279"/>
      <c r="Q1219" s="279"/>
      <c r="R1219" s="279"/>
      <c r="S1219" s="279"/>
      <c r="T1219" s="280"/>
      <c r="AT1219" s="281" t="s">
        <v>143</v>
      </c>
      <c r="AU1219" s="281" t="s">
        <v>134</v>
      </c>
      <c r="AV1219" s="14" t="s">
        <v>8</v>
      </c>
      <c r="AW1219" s="14" t="s">
        <v>31</v>
      </c>
      <c r="AX1219" s="14" t="s">
        <v>74</v>
      </c>
      <c r="AY1219" s="281" t="s">
        <v>125</v>
      </c>
    </row>
    <row r="1220" s="12" customFormat="1">
      <c r="B1220" s="235"/>
      <c r="C1220" s="236"/>
      <c r="D1220" s="237" t="s">
        <v>143</v>
      </c>
      <c r="E1220" s="246" t="s">
        <v>1</v>
      </c>
      <c r="F1220" s="238" t="s">
        <v>842</v>
      </c>
      <c r="G1220" s="236"/>
      <c r="H1220" s="239">
        <v>21.800000000000001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AT1220" s="245" t="s">
        <v>143</v>
      </c>
      <c r="AU1220" s="245" t="s">
        <v>134</v>
      </c>
      <c r="AV1220" s="12" t="s">
        <v>134</v>
      </c>
      <c r="AW1220" s="12" t="s">
        <v>31</v>
      </c>
      <c r="AX1220" s="12" t="s">
        <v>74</v>
      </c>
      <c r="AY1220" s="245" t="s">
        <v>125</v>
      </c>
    </row>
    <row r="1221" s="12" customFormat="1">
      <c r="B1221" s="235"/>
      <c r="C1221" s="236"/>
      <c r="D1221" s="237" t="s">
        <v>143</v>
      </c>
      <c r="E1221" s="246" t="s">
        <v>1</v>
      </c>
      <c r="F1221" s="238" t="s">
        <v>843</v>
      </c>
      <c r="G1221" s="236"/>
      <c r="H1221" s="239">
        <v>2.5800000000000001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AT1221" s="245" t="s">
        <v>143</v>
      </c>
      <c r="AU1221" s="245" t="s">
        <v>134</v>
      </c>
      <c r="AV1221" s="12" t="s">
        <v>134</v>
      </c>
      <c r="AW1221" s="12" t="s">
        <v>31</v>
      </c>
      <c r="AX1221" s="12" t="s">
        <v>74</v>
      </c>
      <c r="AY1221" s="245" t="s">
        <v>125</v>
      </c>
    </row>
    <row r="1222" s="12" customFormat="1">
      <c r="B1222" s="235"/>
      <c r="C1222" s="236"/>
      <c r="D1222" s="237" t="s">
        <v>143</v>
      </c>
      <c r="E1222" s="246" t="s">
        <v>1</v>
      </c>
      <c r="F1222" s="238" t="s">
        <v>844</v>
      </c>
      <c r="G1222" s="236"/>
      <c r="H1222" s="239">
        <v>21.800000000000001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AT1222" s="245" t="s">
        <v>143</v>
      </c>
      <c r="AU1222" s="245" t="s">
        <v>134</v>
      </c>
      <c r="AV1222" s="12" t="s">
        <v>134</v>
      </c>
      <c r="AW1222" s="12" t="s">
        <v>31</v>
      </c>
      <c r="AX1222" s="12" t="s">
        <v>74</v>
      </c>
      <c r="AY1222" s="245" t="s">
        <v>125</v>
      </c>
    </row>
    <row r="1223" s="12" customFormat="1">
      <c r="B1223" s="235"/>
      <c r="C1223" s="236"/>
      <c r="D1223" s="237" t="s">
        <v>143</v>
      </c>
      <c r="E1223" s="246" t="s">
        <v>1</v>
      </c>
      <c r="F1223" s="238" t="s">
        <v>845</v>
      </c>
      <c r="G1223" s="236"/>
      <c r="H1223" s="239">
        <v>2.6099999999999999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AT1223" s="245" t="s">
        <v>143</v>
      </c>
      <c r="AU1223" s="245" t="s">
        <v>134</v>
      </c>
      <c r="AV1223" s="12" t="s">
        <v>134</v>
      </c>
      <c r="AW1223" s="12" t="s">
        <v>31</v>
      </c>
      <c r="AX1223" s="12" t="s">
        <v>74</v>
      </c>
      <c r="AY1223" s="245" t="s">
        <v>125</v>
      </c>
    </row>
    <row r="1224" s="12" customFormat="1">
      <c r="B1224" s="235"/>
      <c r="C1224" s="236"/>
      <c r="D1224" s="237" t="s">
        <v>143</v>
      </c>
      <c r="E1224" s="246" t="s">
        <v>1</v>
      </c>
      <c r="F1224" s="238" t="s">
        <v>846</v>
      </c>
      <c r="G1224" s="236"/>
      <c r="H1224" s="239">
        <v>15.6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AT1224" s="245" t="s">
        <v>143</v>
      </c>
      <c r="AU1224" s="245" t="s">
        <v>134</v>
      </c>
      <c r="AV1224" s="12" t="s">
        <v>134</v>
      </c>
      <c r="AW1224" s="12" t="s">
        <v>31</v>
      </c>
      <c r="AX1224" s="12" t="s">
        <v>74</v>
      </c>
      <c r="AY1224" s="245" t="s">
        <v>125</v>
      </c>
    </row>
    <row r="1225" s="12" customFormat="1">
      <c r="B1225" s="235"/>
      <c r="C1225" s="236"/>
      <c r="D1225" s="237" t="s">
        <v>143</v>
      </c>
      <c r="E1225" s="246" t="s">
        <v>1</v>
      </c>
      <c r="F1225" s="238" t="s">
        <v>847</v>
      </c>
      <c r="G1225" s="236"/>
      <c r="H1225" s="239">
        <v>2.5800000000000001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AT1225" s="245" t="s">
        <v>143</v>
      </c>
      <c r="AU1225" s="245" t="s">
        <v>134</v>
      </c>
      <c r="AV1225" s="12" t="s">
        <v>134</v>
      </c>
      <c r="AW1225" s="12" t="s">
        <v>31</v>
      </c>
      <c r="AX1225" s="12" t="s">
        <v>74</v>
      </c>
      <c r="AY1225" s="245" t="s">
        <v>125</v>
      </c>
    </row>
    <row r="1226" s="15" customFormat="1">
      <c r="B1226" s="282"/>
      <c r="C1226" s="283"/>
      <c r="D1226" s="237" t="s">
        <v>143</v>
      </c>
      <c r="E1226" s="284" t="s">
        <v>1</v>
      </c>
      <c r="F1226" s="285" t="s">
        <v>492</v>
      </c>
      <c r="G1226" s="283"/>
      <c r="H1226" s="286">
        <v>66.969999999999999</v>
      </c>
      <c r="I1226" s="287"/>
      <c r="J1226" s="283"/>
      <c r="K1226" s="283"/>
      <c r="L1226" s="288"/>
      <c r="M1226" s="289"/>
      <c r="N1226" s="290"/>
      <c r="O1226" s="290"/>
      <c r="P1226" s="290"/>
      <c r="Q1226" s="290"/>
      <c r="R1226" s="290"/>
      <c r="S1226" s="290"/>
      <c r="T1226" s="291"/>
      <c r="AT1226" s="292" t="s">
        <v>143</v>
      </c>
      <c r="AU1226" s="292" t="s">
        <v>134</v>
      </c>
      <c r="AV1226" s="15" t="s">
        <v>139</v>
      </c>
      <c r="AW1226" s="15" t="s">
        <v>31</v>
      </c>
      <c r="AX1226" s="15" t="s">
        <v>74</v>
      </c>
      <c r="AY1226" s="292" t="s">
        <v>125</v>
      </c>
    </row>
    <row r="1227" s="14" customFormat="1">
      <c r="B1227" s="272"/>
      <c r="C1227" s="273"/>
      <c r="D1227" s="237" t="s">
        <v>143</v>
      </c>
      <c r="E1227" s="274" t="s">
        <v>1</v>
      </c>
      <c r="F1227" s="275" t="s">
        <v>521</v>
      </c>
      <c r="G1227" s="273"/>
      <c r="H1227" s="274" t="s">
        <v>1</v>
      </c>
      <c r="I1227" s="276"/>
      <c r="J1227" s="273"/>
      <c r="K1227" s="273"/>
      <c r="L1227" s="277"/>
      <c r="M1227" s="278"/>
      <c r="N1227" s="279"/>
      <c r="O1227" s="279"/>
      <c r="P1227" s="279"/>
      <c r="Q1227" s="279"/>
      <c r="R1227" s="279"/>
      <c r="S1227" s="279"/>
      <c r="T1227" s="280"/>
      <c r="AT1227" s="281" t="s">
        <v>143</v>
      </c>
      <c r="AU1227" s="281" t="s">
        <v>134</v>
      </c>
      <c r="AV1227" s="14" t="s">
        <v>8</v>
      </c>
      <c r="AW1227" s="14" t="s">
        <v>31</v>
      </c>
      <c r="AX1227" s="14" t="s">
        <v>74</v>
      </c>
      <c r="AY1227" s="281" t="s">
        <v>125</v>
      </c>
    </row>
    <row r="1228" s="12" customFormat="1">
      <c r="B1228" s="235"/>
      <c r="C1228" s="236"/>
      <c r="D1228" s="237" t="s">
        <v>143</v>
      </c>
      <c r="E1228" s="246" t="s">
        <v>1</v>
      </c>
      <c r="F1228" s="238" t="s">
        <v>848</v>
      </c>
      <c r="G1228" s="236"/>
      <c r="H1228" s="239">
        <v>10.050000000000001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AT1228" s="245" t="s">
        <v>143</v>
      </c>
      <c r="AU1228" s="245" t="s">
        <v>134</v>
      </c>
      <c r="AV1228" s="12" t="s">
        <v>134</v>
      </c>
      <c r="AW1228" s="12" t="s">
        <v>31</v>
      </c>
      <c r="AX1228" s="12" t="s">
        <v>74</v>
      </c>
      <c r="AY1228" s="245" t="s">
        <v>125</v>
      </c>
    </row>
    <row r="1229" s="12" customFormat="1">
      <c r="B1229" s="235"/>
      <c r="C1229" s="236"/>
      <c r="D1229" s="237" t="s">
        <v>143</v>
      </c>
      <c r="E1229" s="246" t="s">
        <v>1</v>
      </c>
      <c r="F1229" s="238" t="s">
        <v>849</v>
      </c>
      <c r="G1229" s="236"/>
      <c r="H1229" s="239">
        <v>9.8000000000000007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AT1229" s="245" t="s">
        <v>143</v>
      </c>
      <c r="AU1229" s="245" t="s">
        <v>134</v>
      </c>
      <c r="AV1229" s="12" t="s">
        <v>134</v>
      </c>
      <c r="AW1229" s="12" t="s">
        <v>31</v>
      </c>
      <c r="AX1229" s="12" t="s">
        <v>74</v>
      </c>
      <c r="AY1229" s="245" t="s">
        <v>125</v>
      </c>
    </row>
    <row r="1230" s="12" customFormat="1">
      <c r="B1230" s="235"/>
      <c r="C1230" s="236"/>
      <c r="D1230" s="237" t="s">
        <v>143</v>
      </c>
      <c r="E1230" s="246" t="s">
        <v>1</v>
      </c>
      <c r="F1230" s="238" t="s">
        <v>850</v>
      </c>
      <c r="G1230" s="236"/>
      <c r="H1230" s="239">
        <v>20.079999999999998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AT1230" s="245" t="s">
        <v>143</v>
      </c>
      <c r="AU1230" s="245" t="s">
        <v>134</v>
      </c>
      <c r="AV1230" s="12" t="s">
        <v>134</v>
      </c>
      <c r="AW1230" s="12" t="s">
        <v>31</v>
      </c>
      <c r="AX1230" s="12" t="s">
        <v>74</v>
      </c>
      <c r="AY1230" s="245" t="s">
        <v>125</v>
      </c>
    </row>
    <row r="1231" s="12" customFormat="1">
      <c r="B1231" s="235"/>
      <c r="C1231" s="236"/>
      <c r="D1231" s="237" t="s">
        <v>143</v>
      </c>
      <c r="E1231" s="246" t="s">
        <v>1</v>
      </c>
      <c r="F1231" s="238" t="s">
        <v>851</v>
      </c>
      <c r="G1231" s="236"/>
      <c r="H1231" s="239">
        <v>2.25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AT1231" s="245" t="s">
        <v>143</v>
      </c>
      <c r="AU1231" s="245" t="s">
        <v>134</v>
      </c>
      <c r="AV1231" s="12" t="s">
        <v>134</v>
      </c>
      <c r="AW1231" s="12" t="s">
        <v>31</v>
      </c>
      <c r="AX1231" s="12" t="s">
        <v>74</v>
      </c>
      <c r="AY1231" s="245" t="s">
        <v>125</v>
      </c>
    </row>
    <row r="1232" s="12" customFormat="1">
      <c r="B1232" s="235"/>
      <c r="C1232" s="236"/>
      <c r="D1232" s="237" t="s">
        <v>143</v>
      </c>
      <c r="E1232" s="246" t="s">
        <v>1</v>
      </c>
      <c r="F1232" s="238" t="s">
        <v>852</v>
      </c>
      <c r="G1232" s="236"/>
      <c r="H1232" s="239">
        <v>25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AT1232" s="245" t="s">
        <v>143</v>
      </c>
      <c r="AU1232" s="245" t="s">
        <v>134</v>
      </c>
      <c r="AV1232" s="12" t="s">
        <v>134</v>
      </c>
      <c r="AW1232" s="12" t="s">
        <v>31</v>
      </c>
      <c r="AX1232" s="12" t="s">
        <v>74</v>
      </c>
      <c r="AY1232" s="245" t="s">
        <v>125</v>
      </c>
    </row>
    <row r="1233" s="12" customFormat="1">
      <c r="B1233" s="235"/>
      <c r="C1233" s="236"/>
      <c r="D1233" s="237" t="s">
        <v>143</v>
      </c>
      <c r="E1233" s="246" t="s">
        <v>1</v>
      </c>
      <c r="F1233" s="238" t="s">
        <v>853</v>
      </c>
      <c r="G1233" s="236"/>
      <c r="H1233" s="239">
        <v>2.5800000000000001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AT1233" s="245" t="s">
        <v>143</v>
      </c>
      <c r="AU1233" s="245" t="s">
        <v>134</v>
      </c>
      <c r="AV1233" s="12" t="s">
        <v>134</v>
      </c>
      <c r="AW1233" s="12" t="s">
        <v>31</v>
      </c>
      <c r="AX1233" s="12" t="s">
        <v>74</v>
      </c>
      <c r="AY1233" s="245" t="s">
        <v>125</v>
      </c>
    </row>
    <row r="1234" s="15" customFormat="1">
      <c r="B1234" s="282"/>
      <c r="C1234" s="283"/>
      <c r="D1234" s="237" t="s">
        <v>143</v>
      </c>
      <c r="E1234" s="284" t="s">
        <v>1</v>
      </c>
      <c r="F1234" s="285" t="s">
        <v>492</v>
      </c>
      <c r="G1234" s="283"/>
      <c r="H1234" s="286">
        <v>69.760000000000005</v>
      </c>
      <c r="I1234" s="287"/>
      <c r="J1234" s="283"/>
      <c r="K1234" s="283"/>
      <c r="L1234" s="288"/>
      <c r="M1234" s="289"/>
      <c r="N1234" s="290"/>
      <c r="O1234" s="290"/>
      <c r="P1234" s="290"/>
      <c r="Q1234" s="290"/>
      <c r="R1234" s="290"/>
      <c r="S1234" s="290"/>
      <c r="T1234" s="291"/>
      <c r="AT1234" s="292" t="s">
        <v>143</v>
      </c>
      <c r="AU1234" s="292" t="s">
        <v>134</v>
      </c>
      <c r="AV1234" s="15" t="s">
        <v>139</v>
      </c>
      <c r="AW1234" s="15" t="s">
        <v>31</v>
      </c>
      <c r="AX1234" s="15" t="s">
        <v>74</v>
      </c>
      <c r="AY1234" s="292" t="s">
        <v>125</v>
      </c>
    </row>
    <row r="1235" s="13" customFormat="1">
      <c r="B1235" s="261"/>
      <c r="C1235" s="262"/>
      <c r="D1235" s="237" t="s">
        <v>143</v>
      </c>
      <c r="E1235" s="263" t="s">
        <v>1</v>
      </c>
      <c r="F1235" s="264" t="s">
        <v>293</v>
      </c>
      <c r="G1235" s="262"/>
      <c r="H1235" s="265">
        <v>221.50000000000003</v>
      </c>
      <c r="I1235" s="266"/>
      <c r="J1235" s="262"/>
      <c r="K1235" s="262"/>
      <c r="L1235" s="267"/>
      <c r="M1235" s="268"/>
      <c r="N1235" s="269"/>
      <c r="O1235" s="269"/>
      <c r="P1235" s="269"/>
      <c r="Q1235" s="269"/>
      <c r="R1235" s="269"/>
      <c r="S1235" s="269"/>
      <c r="T1235" s="270"/>
      <c r="AT1235" s="271" t="s">
        <v>143</v>
      </c>
      <c r="AU1235" s="271" t="s">
        <v>134</v>
      </c>
      <c r="AV1235" s="13" t="s">
        <v>133</v>
      </c>
      <c r="AW1235" s="13" t="s">
        <v>31</v>
      </c>
      <c r="AX1235" s="13" t="s">
        <v>8</v>
      </c>
      <c r="AY1235" s="271" t="s">
        <v>125</v>
      </c>
    </row>
    <row r="1236" s="1" customFormat="1" ht="16.5" customHeight="1">
      <c r="B1236" s="38"/>
      <c r="C1236" s="247" t="s">
        <v>2880</v>
      </c>
      <c r="D1236" s="247" t="s">
        <v>170</v>
      </c>
      <c r="E1236" s="248" t="s">
        <v>2881</v>
      </c>
      <c r="F1236" s="249" t="s">
        <v>2882</v>
      </c>
      <c r="G1236" s="250" t="s">
        <v>166</v>
      </c>
      <c r="H1236" s="251">
        <v>243.65000000000001</v>
      </c>
      <c r="I1236" s="252"/>
      <c r="J1236" s="251">
        <f>ROUND(I1236*H1236,0)</f>
        <v>0</v>
      </c>
      <c r="K1236" s="249" t="s">
        <v>1</v>
      </c>
      <c r="L1236" s="253"/>
      <c r="M1236" s="254" t="s">
        <v>1</v>
      </c>
      <c r="N1236" s="255" t="s">
        <v>40</v>
      </c>
      <c r="O1236" s="86"/>
      <c r="P1236" s="231">
        <f>O1236*H1236</f>
        <v>0</v>
      </c>
      <c r="Q1236" s="231">
        <v>0.0138</v>
      </c>
      <c r="R1236" s="231">
        <f>Q1236*H1236</f>
        <v>3.3623699999999999</v>
      </c>
      <c r="S1236" s="231">
        <v>0</v>
      </c>
      <c r="T1236" s="232">
        <f>S1236*H1236</f>
        <v>0</v>
      </c>
      <c r="AR1236" s="233" t="s">
        <v>173</v>
      </c>
      <c r="AT1236" s="233" t="s">
        <v>170</v>
      </c>
      <c r="AU1236" s="233" t="s">
        <v>134</v>
      </c>
      <c r="AY1236" s="17" t="s">
        <v>125</v>
      </c>
      <c r="BE1236" s="234">
        <f>IF(N1236="základní",J1236,0)</f>
        <v>0</v>
      </c>
      <c r="BF1236" s="234">
        <f>IF(N1236="snížená",J1236,0)</f>
        <v>0</v>
      </c>
      <c r="BG1236" s="234">
        <f>IF(N1236="zákl. přenesená",J1236,0)</f>
        <v>0</v>
      </c>
      <c r="BH1236" s="234">
        <f>IF(N1236="sníž. přenesená",J1236,0)</f>
        <v>0</v>
      </c>
      <c r="BI1236" s="234">
        <f>IF(N1236="nulová",J1236,0)</f>
        <v>0</v>
      </c>
      <c r="BJ1236" s="17" t="s">
        <v>134</v>
      </c>
      <c r="BK1236" s="234">
        <f>ROUND(I1236*H1236,0)</f>
        <v>0</v>
      </c>
      <c r="BL1236" s="17" t="s">
        <v>161</v>
      </c>
      <c r="BM1236" s="233" t="s">
        <v>2883</v>
      </c>
    </row>
    <row r="1237" s="12" customFormat="1">
      <c r="B1237" s="235"/>
      <c r="C1237" s="236"/>
      <c r="D1237" s="237" t="s">
        <v>143</v>
      </c>
      <c r="E1237" s="236"/>
      <c r="F1237" s="238" t="s">
        <v>2884</v>
      </c>
      <c r="G1237" s="236"/>
      <c r="H1237" s="239">
        <v>243.65000000000001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AT1237" s="245" t="s">
        <v>143</v>
      </c>
      <c r="AU1237" s="245" t="s">
        <v>134</v>
      </c>
      <c r="AV1237" s="12" t="s">
        <v>134</v>
      </c>
      <c r="AW1237" s="12" t="s">
        <v>4</v>
      </c>
      <c r="AX1237" s="12" t="s">
        <v>8</v>
      </c>
      <c r="AY1237" s="245" t="s">
        <v>125</v>
      </c>
    </row>
    <row r="1238" s="1" customFormat="1" ht="24" customHeight="1">
      <c r="B1238" s="38"/>
      <c r="C1238" s="223" t="s">
        <v>2885</v>
      </c>
      <c r="D1238" s="223" t="s">
        <v>128</v>
      </c>
      <c r="E1238" s="224" t="s">
        <v>2886</v>
      </c>
      <c r="F1238" s="225" t="s">
        <v>2887</v>
      </c>
      <c r="G1238" s="226" t="s">
        <v>131</v>
      </c>
      <c r="H1238" s="227">
        <v>4.0300000000000002</v>
      </c>
      <c r="I1238" s="228"/>
      <c r="J1238" s="227">
        <f>ROUND(I1238*H1238,0)</f>
        <v>0</v>
      </c>
      <c r="K1238" s="225" t="s">
        <v>132</v>
      </c>
      <c r="L1238" s="43"/>
      <c r="M1238" s="229" t="s">
        <v>1</v>
      </c>
      <c r="N1238" s="230" t="s">
        <v>40</v>
      </c>
      <c r="O1238" s="86"/>
      <c r="P1238" s="231">
        <f>O1238*H1238</f>
        <v>0</v>
      </c>
      <c r="Q1238" s="231">
        <v>0</v>
      </c>
      <c r="R1238" s="231">
        <f>Q1238*H1238</f>
        <v>0</v>
      </c>
      <c r="S1238" s="231">
        <v>0</v>
      </c>
      <c r="T1238" s="232">
        <f>S1238*H1238</f>
        <v>0</v>
      </c>
      <c r="AR1238" s="233" t="s">
        <v>161</v>
      </c>
      <c r="AT1238" s="233" t="s">
        <v>128</v>
      </c>
      <c r="AU1238" s="233" t="s">
        <v>134</v>
      </c>
      <c r="AY1238" s="17" t="s">
        <v>125</v>
      </c>
      <c r="BE1238" s="234">
        <f>IF(N1238="základní",J1238,0)</f>
        <v>0</v>
      </c>
      <c r="BF1238" s="234">
        <f>IF(N1238="snížená",J1238,0)</f>
        <v>0</v>
      </c>
      <c r="BG1238" s="234">
        <f>IF(N1238="zákl. přenesená",J1238,0)</f>
        <v>0</v>
      </c>
      <c r="BH1238" s="234">
        <f>IF(N1238="sníž. přenesená",J1238,0)</f>
        <v>0</v>
      </c>
      <c r="BI1238" s="234">
        <f>IF(N1238="nulová",J1238,0)</f>
        <v>0</v>
      </c>
      <c r="BJ1238" s="17" t="s">
        <v>134</v>
      </c>
      <c r="BK1238" s="234">
        <f>ROUND(I1238*H1238,0)</f>
        <v>0</v>
      </c>
      <c r="BL1238" s="17" t="s">
        <v>161</v>
      </c>
      <c r="BM1238" s="233" t="s">
        <v>2888</v>
      </c>
    </row>
    <row r="1239" s="11" customFormat="1" ht="22.8" customHeight="1">
      <c r="B1239" s="207"/>
      <c r="C1239" s="208"/>
      <c r="D1239" s="209" t="s">
        <v>73</v>
      </c>
      <c r="E1239" s="221" t="s">
        <v>2889</v>
      </c>
      <c r="F1239" s="221" t="s">
        <v>2890</v>
      </c>
      <c r="G1239" s="208"/>
      <c r="H1239" s="208"/>
      <c r="I1239" s="211"/>
      <c r="J1239" s="222">
        <f>BK1239</f>
        <v>0</v>
      </c>
      <c r="K1239" s="208"/>
      <c r="L1239" s="213"/>
      <c r="M1239" s="214"/>
      <c r="N1239" s="215"/>
      <c r="O1239" s="215"/>
      <c r="P1239" s="216">
        <f>SUM(P1240:P1295)</f>
        <v>0</v>
      </c>
      <c r="Q1239" s="215"/>
      <c r="R1239" s="216">
        <f>SUM(R1240:R1295)</f>
        <v>0.86191539999999989</v>
      </c>
      <c r="S1239" s="215"/>
      <c r="T1239" s="217">
        <f>SUM(T1240:T1295)</f>
        <v>0</v>
      </c>
      <c r="AR1239" s="218" t="s">
        <v>134</v>
      </c>
      <c r="AT1239" s="219" t="s">
        <v>73</v>
      </c>
      <c r="AU1239" s="219" t="s">
        <v>8</v>
      </c>
      <c r="AY1239" s="218" t="s">
        <v>125</v>
      </c>
      <c r="BK1239" s="220">
        <f>SUM(BK1240:BK1295)</f>
        <v>0</v>
      </c>
    </row>
    <row r="1240" s="1" customFormat="1" ht="24" customHeight="1">
      <c r="B1240" s="38"/>
      <c r="C1240" s="223" t="s">
        <v>2891</v>
      </c>
      <c r="D1240" s="223" t="s">
        <v>128</v>
      </c>
      <c r="E1240" s="224" t="s">
        <v>2892</v>
      </c>
      <c r="F1240" s="225" t="s">
        <v>2893</v>
      </c>
      <c r="G1240" s="226" t="s">
        <v>166</v>
      </c>
      <c r="H1240" s="227">
        <v>50</v>
      </c>
      <c r="I1240" s="228"/>
      <c r="J1240" s="227">
        <f>ROUND(I1240*H1240,0)</f>
        <v>0</v>
      </c>
      <c r="K1240" s="225" t="s">
        <v>132</v>
      </c>
      <c r="L1240" s="43"/>
      <c r="M1240" s="229" t="s">
        <v>1</v>
      </c>
      <c r="N1240" s="230" t="s">
        <v>40</v>
      </c>
      <c r="O1240" s="86"/>
      <c r="P1240" s="231">
        <f>O1240*H1240</f>
        <v>0</v>
      </c>
      <c r="Q1240" s="231">
        <v>0.00017000000000000001</v>
      </c>
      <c r="R1240" s="231">
        <f>Q1240*H1240</f>
        <v>0.0085000000000000006</v>
      </c>
      <c r="S1240" s="231">
        <v>0</v>
      </c>
      <c r="T1240" s="232">
        <f>S1240*H1240</f>
        <v>0</v>
      </c>
      <c r="AR1240" s="233" t="s">
        <v>161</v>
      </c>
      <c r="AT1240" s="233" t="s">
        <v>128</v>
      </c>
      <c r="AU1240" s="233" t="s">
        <v>134</v>
      </c>
      <c r="AY1240" s="17" t="s">
        <v>125</v>
      </c>
      <c r="BE1240" s="234">
        <f>IF(N1240="základní",J1240,0)</f>
        <v>0</v>
      </c>
      <c r="BF1240" s="234">
        <f>IF(N1240="snížená",J1240,0)</f>
        <v>0</v>
      </c>
      <c r="BG1240" s="234">
        <f>IF(N1240="zákl. přenesená",J1240,0)</f>
        <v>0</v>
      </c>
      <c r="BH1240" s="234">
        <f>IF(N1240="sníž. přenesená",J1240,0)</f>
        <v>0</v>
      </c>
      <c r="BI1240" s="234">
        <f>IF(N1240="nulová",J1240,0)</f>
        <v>0</v>
      </c>
      <c r="BJ1240" s="17" t="s">
        <v>134</v>
      </c>
      <c r="BK1240" s="234">
        <f>ROUND(I1240*H1240,0)</f>
        <v>0</v>
      </c>
      <c r="BL1240" s="17" t="s">
        <v>161</v>
      </c>
      <c r="BM1240" s="233" t="s">
        <v>2894</v>
      </c>
    </row>
    <row r="1241" s="12" customFormat="1">
      <c r="B1241" s="235"/>
      <c r="C1241" s="236"/>
      <c r="D1241" s="237" t="s">
        <v>143</v>
      </c>
      <c r="E1241" s="246" t="s">
        <v>1</v>
      </c>
      <c r="F1241" s="238" t="s">
        <v>2895</v>
      </c>
      <c r="G1241" s="236"/>
      <c r="H1241" s="239">
        <v>50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AT1241" s="245" t="s">
        <v>143</v>
      </c>
      <c r="AU1241" s="245" t="s">
        <v>134</v>
      </c>
      <c r="AV1241" s="12" t="s">
        <v>134</v>
      </c>
      <c r="AW1241" s="12" t="s">
        <v>31</v>
      </c>
      <c r="AX1241" s="12" t="s">
        <v>8</v>
      </c>
      <c r="AY1241" s="245" t="s">
        <v>125</v>
      </c>
    </row>
    <row r="1242" s="1" customFormat="1" ht="24" customHeight="1">
      <c r="B1242" s="38"/>
      <c r="C1242" s="223" t="s">
        <v>2896</v>
      </c>
      <c r="D1242" s="223" t="s">
        <v>128</v>
      </c>
      <c r="E1242" s="224" t="s">
        <v>2897</v>
      </c>
      <c r="F1242" s="225" t="s">
        <v>2898</v>
      </c>
      <c r="G1242" s="226" t="s">
        <v>166</v>
      </c>
      <c r="H1242" s="227">
        <v>100.56</v>
      </c>
      <c r="I1242" s="228"/>
      <c r="J1242" s="227">
        <f>ROUND(I1242*H1242,0)</f>
        <v>0</v>
      </c>
      <c r="K1242" s="225" t="s">
        <v>1</v>
      </c>
      <c r="L1242" s="43"/>
      <c r="M1242" s="229" t="s">
        <v>1</v>
      </c>
      <c r="N1242" s="230" t="s">
        <v>40</v>
      </c>
      <c r="O1242" s="86"/>
      <c r="P1242" s="231">
        <f>O1242*H1242</f>
        <v>0</v>
      </c>
      <c r="Q1242" s="231">
        <v>6.9999999999999994E-05</v>
      </c>
      <c r="R1242" s="231">
        <f>Q1242*H1242</f>
        <v>0.0070391999999999998</v>
      </c>
      <c r="S1242" s="231">
        <v>0</v>
      </c>
      <c r="T1242" s="232">
        <f>S1242*H1242</f>
        <v>0</v>
      </c>
      <c r="AR1242" s="233" t="s">
        <v>161</v>
      </c>
      <c r="AT1242" s="233" t="s">
        <v>128</v>
      </c>
      <c r="AU1242" s="233" t="s">
        <v>134</v>
      </c>
      <c r="AY1242" s="17" t="s">
        <v>125</v>
      </c>
      <c r="BE1242" s="234">
        <f>IF(N1242="základní",J1242,0)</f>
        <v>0</v>
      </c>
      <c r="BF1242" s="234">
        <f>IF(N1242="snížená",J1242,0)</f>
        <v>0</v>
      </c>
      <c r="BG1242" s="234">
        <f>IF(N1242="zákl. přenesená",J1242,0)</f>
        <v>0</v>
      </c>
      <c r="BH1242" s="234">
        <f>IF(N1242="sníž. přenesená",J1242,0)</f>
        <v>0</v>
      </c>
      <c r="BI1242" s="234">
        <f>IF(N1242="nulová",J1242,0)</f>
        <v>0</v>
      </c>
      <c r="BJ1242" s="17" t="s">
        <v>134</v>
      </c>
      <c r="BK1242" s="234">
        <f>ROUND(I1242*H1242,0)</f>
        <v>0</v>
      </c>
      <c r="BL1242" s="17" t="s">
        <v>161</v>
      </c>
      <c r="BM1242" s="233" t="s">
        <v>2899</v>
      </c>
    </row>
    <row r="1243" s="12" customFormat="1">
      <c r="B1243" s="235"/>
      <c r="C1243" s="236"/>
      <c r="D1243" s="237" t="s">
        <v>143</v>
      </c>
      <c r="E1243" s="246" t="s">
        <v>1</v>
      </c>
      <c r="F1243" s="238" t="s">
        <v>2900</v>
      </c>
      <c r="G1243" s="236"/>
      <c r="H1243" s="239">
        <v>70.560000000000002</v>
      </c>
      <c r="I1243" s="240"/>
      <c r="J1243" s="236"/>
      <c r="K1243" s="236"/>
      <c r="L1243" s="241"/>
      <c r="M1243" s="242"/>
      <c r="N1243" s="243"/>
      <c r="O1243" s="243"/>
      <c r="P1243" s="243"/>
      <c r="Q1243" s="243"/>
      <c r="R1243" s="243"/>
      <c r="S1243" s="243"/>
      <c r="T1243" s="244"/>
      <c r="AT1243" s="245" t="s">
        <v>143</v>
      </c>
      <c r="AU1243" s="245" t="s">
        <v>134</v>
      </c>
      <c r="AV1243" s="12" t="s">
        <v>134</v>
      </c>
      <c r="AW1243" s="12" t="s">
        <v>31</v>
      </c>
      <c r="AX1243" s="12" t="s">
        <v>74</v>
      </c>
      <c r="AY1243" s="245" t="s">
        <v>125</v>
      </c>
    </row>
    <row r="1244" s="12" customFormat="1">
      <c r="B1244" s="235"/>
      <c r="C1244" s="236"/>
      <c r="D1244" s="237" t="s">
        <v>143</v>
      </c>
      <c r="E1244" s="246" t="s">
        <v>1</v>
      </c>
      <c r="F1244" s="238" t="s">
        <v>2901</v>
      </c>
      <c r="G1244" s="236"/>
      <c r="H1244" s="239">
        <v>30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AT1244" s="245" t="s">
        <v>143</v>
      </c>
      <c r="AU1244" s="245" t="s">
        <v>134</v>
      </c>
      <c r="AV1244" s="12" t="s">
        <v>134</v>
      </c>
      <c r="AW1244" s="12" t="s">
        <v>31</v>
      </c>
      <c r="AX1244" s="12" t="s">
        <v>74</v>
      </c>
      <c r="AY1244" s="245" t="s">
        <v>125</v>
      </c>
    </row>
    <row r="1245" s="13" customFormat="1">
      <c r="B1245" s="261"/>
      <c r="C1245" s="262"/>
      <c r="D1245" s="237" t="s">
        <v>143</v>
      </c>
      <c r="E1245" s="263" t="s">
        <v>1</v>
      </c>
      <c r="F1245" s="264" t="s">
        <v>293</v>
      </c>
      <c r="G1245" s="262"/>
      <c r="H1245" s="265">
        <v>100.56</v>
      </c>
      <c r="I1245" s="266"/>
      <c r="J1245" s="262"/>
      <c r="K1245" s="262"/>
      <c r="L1245" s="267"/>
      <c r="M1245" s="268"/>
      <c r="N1245" s="269"/>
      <c r="O1245" s="269"/>
      <c r="P1245" s="269"/>
      <c r="Q1245" s="269"/>
      <c r="R1245" s="269"/>
      <c r="S1245" s="269"/>
      <c r="T1245" s="270"/>
      <c r="AT1245" s="271" t="s">
        <v>143</v>
      </c>
      <c r="AU1245" s="271" t="s">
        <v>134</v>
      </c>
      <c r="AV1245" s="13" t="s">
        <v>133</v>
      </c>
      <c r="AW1245" s="13" t="s">
        <v>31</v>
      </c>
      <c r="AX1245" s="13" t="s">
        <v>8</v>
      </c>
      <c r="AY1245" s="271" t="s">
        <v>125</v>
      </c>
    </row>
    <row r="1246" s="1" customFormat="1" ht="24" customHeight="1">
      <c r="B1246" s="38"/>
      <c r="C1246" s="223" t="s">
        <v>2902</v>
      </c>
      <c r="D1246" s="223" t="s">
        <v>128</v>
      </c>
      <c r="E1246" s="224" t="s">
        <v>2903</v>
      </c>
      <c r="F1246" s="225" t="s">
        <v>2904</v>
      </c>
      <c r="G1246" s="226" t="s">
        <v>166</v>
      </c>
      <c r="H1246" s="227">
        <v>100.56</v>
      </c>
      <c r="I1246" s="228"/>
      <c r="J1246" s="227">
        <f>ROUND(I1246*H1246,0)</f>
        <v>0</v>
      </c>
      <c r="K1246" s="225" t="s">
        <v>1</v>
      </c>
      <c r="L1246" s="43"/>
      <c r="M1246" s="229" t="s">
        <v>1</v>
      </c>
      <c r="N1246" s="230" t="s">
        <v>40</v>
      </c>
      <c r="O1246" s="86"/>
      <c r="P1246" s="231">
        <f>O1246*H1246</f>
        <v>0</v>
      </c>
      <c r="Q1246" s="231">
        <v>0.00023000000000000001</v>
      </c>
      <c r="R1246" s="231">
        <f>Q1246*H1246</f>
        <v>0.023128800000000001</v>
      </c>
      <c r="S1246" s="231">
        <v>0</v>
      </c>
      <c r="T1246" s="232">
        <f>S1246*H1246</f>
        <v>0</v>
      </c>
      <c r="AR1246" s="233" t="s">
        <v>161</v>
      </c>
      <c r="AT1246" s="233" t="s">
        <v>128</v>
      </c>
      <c r="AU1246" s="233" t="s">
        <v>134</v>
      </c>
      <c r="AY1246" s="17" t="s">
        <v>125</v>
      </c>
      <c r="BE1246" s="234">
        <f>IF(N1246="základní",J1246,0)</f>
        <v>0</v>
      </c>
      <c r="BF1246" s="234">
        <f>IF(N1246="snížená",J1246,0)</f>
        <v>0</v>
      </c>
      <c r="BG1246" s="234">
        <f>IF(N1246="zákl. přenesená",J1246,0)</f>
        <v>0</v>
      </c>
      <c r="BH1246" s="234">
        <f>IF(N1246="sníž. přenesená",J1246,0)</f>
        <v>0</v>
      </c>
      <c r="BI1246" s="234">
        <f>IF(N1246="nulová",J1246,0)</f>
        <v>0</v>
      </c>
      <c r="BJ1246" s="17" t="s">
        <v>134</v>
      </c>
      <c r="BK1246" s="234">
        <f>ROUND(I1246*H1246,0)</f>
        <v>0</v>
      </c>
      <c r="BL1246" s="17" t="s">
        <v>161</v>
      </c>
      <c r="BM1246" s="233" t="s">
        <v>2905</v>
      </c>
    </row>
    <row r="1247" s="1" customFormat="1" ht="16.5" customHeight="1">
      <c r="B1247" s="38"/>
      <c r="C1247" s="223" t="s">
        <v>2906</v>
      </c>
      <c r="D1247" s="223" t="s">
        <v>128</v>
      </c>
      <c r="E1247" s="224" t="s">
        <v>2907</v>
      </c>
      <c r="F1247" s="225" t="s">
        <v>2908</v>
      </c>
      <c r="G1247" s="226" t="s">
        <v>166</v>
      </c>
      <c r="H1247" s="227">
        <v>100.56</v>
      </c>
      <c r="I1247" s="228"/>
      <c r="J1247" s="227">
        <f>ROUND(I1247*H1247,0)</f>
        <v>0</v>
      </c>
      <c r="K1247" s="225" t="s">
        <v>1</v>
      </c>
      <c r="L1247" s="43"/>
      <c r="M1247" s="229" t="s">
        <v>1</v>
      </c>
      <c r="N1247" s="230" t="s">
        <v>40</v>
      </c>
      <c r="O1247" s="86"/>
      <c r="P1247" s="231">
        <f>O1247*H1247</f>
        <v>0</v>
      </c>
      <c r="Q1247" s="231">
        <v>0.00023000000000000001</v>
      </c>
      <c r="R1247" s="231">
        <f>Q1247*H1247</f>
        <v>0.023128800000000001</v>
      </c>
      <c r="S1247" s="231">
        <v>0</v>
      </c>
      <c r="T1247" s="232">
        <f>S1247*H1247</f>
        <v>0</v>
      </c>
      <c r="AR1247" s="233" t="s">
        <v>161</v>
      </c>
      <c r="AT1247" s="233" t="s">
        <v>128</v>
      </c>
      <c r="AU1247" s="233" t="s">
        <v>134</v>
      </c>
      <c r="AY1247" s="17" t="s">
        <v>125</v>
      </c>
      <c r="BE1247" s="234">
        <f>IF(N1247="základní",J1247,0)</f>
        <v>0</v>
      </c>
      <c r="BF1247" s="234">
        <f>IF(N1247="snížená",J1247,0)</f>
        <v>0</v>
      </c>
      <c r="BG1247" s="234">
        <f>IF(N1247="zákl. přenesená",J1247,0)</f>
        <v>0</v>
      </c>
      <c r="BH1247" s="234">
        <f>IF(N1247="sníž. přenesená",J1247,0)</f>
        <v>0</v>
      </c>
      <c r="BI1247" s="234">
        <f>IF(N1247="nulová",J1247,0)</f>
        <v>0</v>
      </c>
      <c r="BJ1247" s="17" t="s">
        <v>134</v>
      </c>
      <c r="BK1247" s="234">
        <f>ROUND(I1247*H1247,0)</f>
        <v>0</v>
      </c>
      <c r="BL1247" s="17" t="s">
        <v>161</v>
      </c>
      <c r="BM1247" s="233" t="s">
        <v>2909</v>
      </c>
    </row>
    <row r="1248" s="1" customFormat="1" ht="16.5" customHeight="1">
      <c r="B1248" s="38"/>
      <c r="C1248" s="223" t="s">
        <v>2910</v>
      </c>
      <c r="D1248" s="223" t="s">
        <v>128</v>
      </c>
      <c r="E1248" s="224" t="s">
        <v>2911</v>
      </c>
      <c r="F1248" s="225" t="s">
        <v>2912</v>
      </c>
      <c r="G1248" s="226" t="s">
        <v>166</v>
      </c>
      <c r="H1248" s="227">
        <v>100.56</v>
      </c>
      <c r="I1248" s="228"/>
      <c r="J1248" s="227">
        <f>ROUND(I1248*H1248,0)</f>
        <v>0</v>
      </c>
      <c r="K1248" s="225" t="s">
        <v>1</v>
      </c>
      <c r="L1248" s="43"/>
      <c r="M1248" s="229" t="s">
        <v>1</v>
      </c>
      <c r="N1248" s="230" t="s">
        <v>40</v>
      </c>
      <c r="O1248" s="86"/>
      <c r="P1248" s="231">
        <f>O1248*H1248</f>
        <v>0</v>
      </c>
      <c r="Q1248" s="231">
        <v>0.00010000000000000001</v>
      </c>
      <c r="R1248" s="231">
        <f>Q1248*H1248</f>
        <v>0.010056000000000001</v>
      </c>
      <c r="S1248" s="231">
        <v>0</v>
      </c>
      <c r="T1248" s="232">
        <f>S1248*H1248</f>
        <v>0</v>
      </c>
      <c r="AR1248" s="233" t="s">
        <v>161</v>
      </c>
      <c r="AT1248" s="233" t="s">
        <v>128</v>
      </c>
      <c r="AU1248" s="233" t="s">
        <v>134</v>
      </c>
      <c r="AY1248" s="17" t="s">
        <v>125</v>
      </c>
      <c r="BE1248" s="234">
        <f>IF(N1248="základní",J1248,0)</f>
        <v>0</v>
      </c>
      <c r="BF1248" s="234">
        <f>IF(N1248="snížená",J1248,0)</f>
        <v>0</v>
      </c>
      <c r="BG1248" s="234">
        <f>IF(N1248="zákl. přenesená",J1248,0)</f>
        <v>0</v>
      </c>
      <c r="BH1248" s="234">
        <f>IF(N1248="sníž. přenesená",J1248,0)</f>
        <v>0</v>
      </c>
      <c r="BI1248" s="234">
        <f>IF(N1248="nulová",J1248,0)</f>
        <v>0</v>
      </c>
      <c r="BJ1248" s="17" t="s">
        <v>134</v>
      </c>
      <c r="BK1248" s="234">
        <f>ROUND(I1248*H1248,0)</f>
        <v>0</v>
      </c>
      <c r="BL1248" s="17" t="s">
        <v>161</v>
      </c>
      <c r="BM1248" s="233" t="s">
        <v>2913</v>
      </c>
    </row>
    <row r="1249" s="1" customFormat="1" ht="16.5" customHeight="1">
      <c r="B1249" s="38"/>
      <c r="C1249" s="223" t="s">
        <v>2914</v>
      </c>
      <c r="D1249" s="223" t="s">
        <v>128</v>
      </c>
      <c r="E1249" s="224" t="s">
        <v>2915</v>
      </c>
      <c r="F1249" s="225" t="s">
        <v>2916</v>
      </c>
      <c r="G1249" s="226" t="s">
        <v>166</v>
      </c>
      <c r="H1249" s="227">
        <v>112.95</v>
      </c>
      <c r="I1249" s="228"/>
      <c r="J1249" s="227">
        <f>ROUND(I1249*H1249,0)</f>
        <v>0</v>
      </c>
      <c r="K1249" s="225" t="s">
        <v>132</v>
      </c>
      <c r="L1249" s="43"/>
      <c r="M1249" s="229" t="s">
        <v>1</v>
      </c>
      <c r="N1249" s="230" t="s">
        <v>40</v>
      </c>
      <c r="O1249" s="86"/>
      <c r="P1249" s="231">
        <f>O1249*H1249</f>
        <v>0</v>
      </c>
      <c r="Q1249" s="231">
        <v>0</v>
      </c>
      <c r="R1249" s="231">
        <f>Q1249*H1249</f>
        <v>0</v>
      </c>
      <c r="S1249" s="231">
        <v>0</v>
      </c>
      <c r="T1249" s="232">
        <f>S1249*H1249</f>
        <v>0</v>
      </c>
      <c r="AR1249" s="233" t="s">
        <v>161</v>
      </c>
      <c r="AT1249" s="233" t="s">
        <v>128</v>
      </c>
      <c r="AU1249" s="233" t="s">
        <v>134</v>
      </c>
      <c r="AY1249" s="17" t="s">
        <v>125</v>
      </c>
      <c r="BE1249" s="234">
        <f>IF(N1249="základní",J1249,0)</f>
        <v>0</v>
      </c>
      <c r="BF1249" s="234">
        <f>IF(N1249="snížená",J1249,0)</f>
        <v>0</v>
      </c>
      <c r="BG1249" s="234">
        <f>IF(N1249="zákl. přenesená",J1249,0)</f>
        <v>0</v>
      </c>
      <c r="BH1249" s="234">
        <f>IF(N1249="sníž. přenesená",J1249,0)</f>
        <v>0</v>
      </c>
      <c r="BI1249" s="234">
        <f>IF(N1249="nulová",J1249,0)</f>
        <v>0</v>
      </c>
      <c r="BJ1249" s="17" t="s">
        <v>134</v>
      </c>
      <c r="BK1249" s="234">
        <f>ROUND(I1249*H1249,0)</f>
        <v>0</v>
      </c>
      <c r="BL1249" s="17" t="s">
        <v>161</v>
      </c>
      <c r="BM1249" s="233" t="s">
        <v>2917</v>
      </c>
    </row>
    <row r="1250" s="14" customFormat="1">
      <c r="B1250" s="272"/>
      <c r="C1250" s="273"/>
      <c r="D1250" s="237" t="s">
        <v>143</v>
      </c>
      <c r="E1250" s="274" t="s">
        <v>1</v>
      </c>
      <c r="F1250" s="275" t="s">
        <v>480</v>
      </c>
      <c r="G1250" s="273"/>
      <c r="H1250" s="274" t="s">
        <v>1</v>
      </c>
      <c r="I1250" s="276"/>
      <c r="J1250" s="273"/>
      <c r="K1250" s="273"/>
      <c r="L1250" s="277"/>
      <c r="M1250" s="278"/>
      <c r="N1250" s="279"/>
      <c r="O1250" s="279"/>
      <c r="P1250" s="279"/>
      <c r="Q1250" s="279"/>
      <c r="R1250" s="279"/>
      <c r="S1250" s="279"/>
      <c r="T1250" s="280"/>
      <c r="AT1250" s="281" t="s">
        <v>143</v>
      </c>
      <c r="AU1250" s="281" t="s">
        <v>134</v>
      </c>
      <c r="AV1250" s="14" t="s">
        <v>8</v>
      </c>
      <c r="AW1250" s="14" t="s">
        <v>31</v>
      </c>
      <c r="AX1250" s="14" t="s">
        <v>74</v>
      </c>
      <c r="AY1250" s="281" t="s">
        <v>125</v>
      </c>
    </row>
    <row r="1251" s="12" customFormat="1">
      <c r="B1251" s="235"/>
      <c r="C1251" s="236"/>
      <c r="D1251" s="237" t="s">
        <v>143</v>
      </c>
      <c r="E1251" s="246" t="s">
        <v>1</v>
      </c>
      <c r="F1251" s="238" t="s">
        <v>2918</v>
      </c>
      <c r="G1251" s="236"/>
      <c r="H1251" s="239">
        <v>11.44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AT1251" s="245" t="s">
        <v>143</v>
      </c>
      <c r="AU1251" s="245" t="s">
        <v>134</v>
      </c>
      <c r="AV1251" s="12" t="s">
        <v>134</v>
      </c>
      <c r="AW1251" s="12" t="s">
        <v>31</v>
      </c>
      <c r="AX1251" s="12" t="s">
        <v>74</v>
      </c>
      <c r="AY1251" s="245" t="s">
        <v>125</v>
      </c>
    </row>
    <row r="1252" s="14" customFormat="1">
      <c r="B1252" s="272"/>
      <c r="C1252" s="273"/>
      <c r="D1252" s="237" t="s">
        <v>143</v>
      </c>
      <c r="E1252" s="274" t="s">
        <v>1</v>
      </c>
      <c r="F1252" s="275" t="s">
        <v>493</v>
      </c>
      <c r="G1252" s="273"/>
      <c r="H1252" s="274" t="s">
        <v>1</v>
      </c>
      <c r="I1252" s="276"/>
      <c r="J1252" s="273"/>
      <c r="K1252" s="273"/>
      <c r="L1252" s="277"/>
      <c r="M1252" s="278"/>
      <c r="N1252" s="279"/>
      <c r="O1252" s="279"/>
      <c r="P1252" s="279"/>
      <c r="Q1252" s="279"/>
      <c r="R1252" s="279"/>
      <c r="S1252" s="279"/>
      <c r="T1252" s="280"/>
      <c r="AT1252" s="281" t="s">
        <v>143</v>
      </c>
      <c r="AU1252" s="281" t="s">
        <v>134</v>
      </c>
      <c r="AV1252" s="14" t="s">
        <v>8</v>
      </c>
      <c r="AW1252" s="14" t="s">
        <v>31</v>
      </c>
      <c r="AX1252" s="14" t="s">
        <v>74</v>
      </c>
      <c r="AY1252" s="281" t="s">
        <v>125</v>
      </c>
    </row>
    <row r="1253" s="12" customFormat="1">
      <c r="B1253" s="235"/>
      <c r="C1253" s="236"/>
      <c r="D1253" s="237" t="s">
        <v>143</v>
      </c>
      <c r="E1253" s="246" t="s">
        <v>1</v>
      </c>
      <c r="F1253" s="238" t="s">
        <v>2919</v>
      </c>
      <c r="G1253" s="236"/>
      <c r="H1253" s="239">
        <v>38.689999999999998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AT1253" s="245" t="s">
        <v>143</v>
      </c>
      <c r="AU1253" s="245" t="s">
        <v>134</v>
      </c>
      <c r="AV1253" s="12" t="s">
        <v>134</v>
      </c>
      <c r="AW1253" s="12" t="s">
        <v>31</v>
      </c>
      <c r="AX1253" s="12" t="s">
        <v>74</v>
      </c>
      <c r="AY1253" s="245" t="s">
        <v>125</v>
      </c>
    </row>
    <row r="1254" s="14" customFormat="1">
      <c r="B1254" s="272"/>
      <c r="C1254" s="273"/>
      <c r="D1254" s="237" t="s">
        <v>143</v>
      </c>
      <c r="E1254" s="274" t="s">
        <v>1</v>
      </c>
      <c r="F1254" s="275" t="s">
        <v>507</v>
      </c>
      <c r="G1254" s="273"/>
      <c r="H1254" s="274" t="s">
        <v>1</v>
      </c>
      <c r="I1254" s="276"/>
      <c r="J1254" s="273"/>
      <c r="K1254" s="273"/>
      <c r="L1254" s="277"/>
      <c r="M1254" s="278"/>
      <c r="N1254" s="279"/>
      <c r="O1254" s="279"/>
      <c r="P1254" s="279"/>
      <c r="Q1254" s="279"/>
      <c r="R1254" s="279"/>
      <c r="S1254" s="279"/>
      <c r="T1254" s="280"/>
      <c r="AT1254" s="281" t="s">
        <v>143</v>
      </c>
      <c r="AU1254" s="281" t="s">
        <v>134</v>
      </c>
      <c r="AV1254" s="14" t="s">
        <v>8</v>
      </c>
      <c r="AW1254" s="14" t="s">
        <v>31</v>
      </c>
      <c r="AX1254" s="14" t="s">
        <v>74</v>
      </c>
      <c r="AY1254" s="281" t="s">
        <v>125</v>
      </c>
    </row>
    <row r="1255" s="12" customFormat="1">
      <c r="B1255" s="235"/>
      <c r="C1255" s="236"/>
      <c r="D1255" s="237" t="s">
        <v>143</v>
      </c>
      <c r="E1255" s="246" t="s">
        <v>1</v>
      </c>
      <c r="F1255" s="238" t="s">
        <v>2920</v>
      </c>
      <c r="G1255" s="236"/>
      <c r="H1255" s="239">
        <v>31.41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AT1255" s="245" t="s">
        <v>143</v>
      </c>
      <c r="AU1255" s="245" t="s">
        <v>134</v>
      </c>
      <c r="AV1255" s="12" t="s">
        <v>134</v>
      </c>
      <c r="AW1255" s="12" t="s">
        <v>31</v>
      </c>
      <c r="AX1255" s="12" t="s">
        <v>74</v>
      </c>
      <c r="AY1255" s="245" t="s">
        <v>125</v>
      </c>
    </row>
    <row r="1256" s="14" customFormat="1">
      <c r="B1256" s="272"/>
      <c r="C1256" s="273"/>
      <c r="D1256" s="237" t="s">
        <v>143</v>
      </c>
      <c r="E1256" s="274" t="s">
        <v>1</v>
      </c>
      <c r="F1256" s="275" t="s">
        <v>521</v>
      </c>
      <c r="G1256" s="273"/>
      <c r="H1256" s="274" t="s">
        <v>1</v>
      </c>
      <c r="I1256" s="276"/>
      <c r="J1256" s="273"/>
      <c r="K1256" s="273"/>
      <c r="L1256" s="277"/>
      <c r="M1256" s="278"/>
      <c r="N1256" s="279"/>
      <c r="O1256" s="279"/>
      <c r="P1256" s="279"/>
      <c r="Q1256" s="279"/>
      <c r="R1256" s="279"/>
      <c r="S1256" s="279"/>
      <c r="T1256" s="280"/>
      <c r="AT1256" s="281" t="s">
        <v>143</v>
      </c>
      <c r="AU1256" s="281" t="s">
        <v>134</v>
      </c>
      <c r="AV1256" s="14" t="s">
        <v>8</v>
      </c>
      <c r="AW1256" s="14" t="s">
        <v>31</v>
      </c>
      <c r="AX1256" s="14" t="s">
        <v>74</v>
      </c>
      <c r="AY1256" s="281" t="s">
        <v>125</v>
      </c>
    </row>
    <row r="1257" s="12" customFormat="1">
      <c r="B1257" s="235"/>
      <c r="C1257" s="236"/>
      <c r="D1257" s="237" t="s">
        <v>143</v>
      </c>
      <c r="E1257" s="246" t="s">
        <v>1</v>
      </c>
      <c r="F1257" s="238" t="s">
        <v>2921</v>
      </c>
      <c r="G1257" s="236"/>
      <c r="H1257" s="239">
        <v>31.41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AT1257" s="245" t="s">
        <v>143</v>
      </c>
      <c r="AU1257" s="245" t="s">
        <v>134</v>
      </c>
      <c r="AV1257" s="12" t="s">
        <v>134</v>
      </c>
      <c r="AW1257" s="12" t="s">
        <v>31</v>
      </c>
      <c r="AX1257" s="12" t="s">
        <v>74</v>
      </c>
      <c r="AY1257" s="245" t="s">
        <v>125</v>
      </c>
    </row>
    <row r="1258" s="13" customFormat="1">
      <c r="B1258" s="261"/>
      <c r="C1258" s="262"/>
      <c r="D1258" s="237" t="s">
        <v>143</v>
      </c>
      <c r="E1258" s="263" t="s">
        <v>1</v>
      </c>
      <c r="F1258" s="264" t="s">
        <v>293</v>
      </c>
      <c r="G1258" s="262"/>
      <c r="H1258" s="265">
        <v>112.94999999999999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AT1258" s="271" t="s">
        <v>143</v>
      </c>
      <c r="AU1258" s="271" t="s">
        <v>134</v>
      </c>
      <c r="AV1258" s="13" t="s">
        <v>133</v>
      </c>
      <c r="AW1258" s="13" t="s">
        <v>31</v>
      </c>
      <c r="AX1258" s="13" t="s">
        <v>8</v>
      </c>
      <c r="AY1258" s="271" t="s">
        <v>125</v>
      </c>
    </row>
    <row r="1259" s="1" customFormat="1" ht="24" customHeight="1">
      <c r="B1259" s="38"/>
      <c r="C1259" s="223" t="s">
        <v>2922</v>
      </c>
      <c r="D1259" s="223" t="s">
        <v>128</v>
      </c>
      <c r="E1259" s="224" t="s">
        <v>2923</v>
      </c>
      <c r="F1259" s="225" t="s">
        <v>2924</v>
      </c>
      <c r="G1259" s="226" t="s">
        <v>166</v>
      </c>
      <c r="H1259" s="227">
        <v>112.95</v>
      </c>
      <c r="I1259" s="228"/>
      <c r="J1259" s="227">
        <f>ROUND(I1259*H1259,0)</f>
        <v>0</v>
      </c>
      <c r="K1259" s="225" t="s">
        <v>132</v>
      </c>
      <c r="L1259" s="43"/>
      <c r="M1259" s="229" t="s">
        <v>1</v>
      </c>
      <c r="N1259" s="230" t="s">
        <v>40</v>
      </c>
      <c r="O1259" s="86"/>
      <c r="P1259" s="231">
        <f>O1259*H1259</f>
        <v>0</v>
      </c>
      <c r="Q1259" s="231">
        <v>0.00020000000000000001</v>
      </c>
      <c r="R1259" s="231">
        <f>Q1259*H1259</f>
        <v>0.022590000000000002</v>
      </c>
      <c r="S1259" s="231">
        <v>0</v>
      </c>
      <c r="T1259" s="232">
        <f>S1259*H1259</f>
        <v>0</v>
      </c>
      <c r="AR1259" s="233" t="s">
        <v>161</v>
      </c>
      <c r="AT1259" s="233" t="s">
        <v>128</v>
      </c>
      <c r="AU1259" s="233" t="s">
        <v>134</v>
      </c>
      <c r="AY1259" s="17" t="s">
        <v>125</v>
      </c>
      <c r="BE1259" s="234">
        <f>IF(N1259="základní",J1259,0)</f>
        <v>0</v>
      </c>
      <c r="BF1259" s="234">
        <f>IF(N1259="snížená",J1259,0)</f>
        <v>0</v>
      </c>
      <c r="BG1259" s="234">
        <f>IF(N1259="zákl. přenesená",J1259,0)</f>
        <v>0</v>
      </c>
      <c r="BH1259" s="234">
        <f>IF(N1259="sníž. přenesená",J1259,0)</f>
        <v>0</v>
      </c>
      <c r="BI1259" s="234">
        <f>IF(N1259="nulová",J1259,0)</f>
        <v>0</v>
      </c>
      <c r="BJ1259" s="17" t="s">
        <v>134</v>
      </c>
      <c r="BK1259" s="234">
        <f>ROUND(I1259*H1259,0)</f>
        <v>0</v>
      </c>
      <c r="BL1259" s="17" t="s">
        <v>161</v>
      </c>
      <c r="BM1259" s="233" t="s">
        <v>2925</v>
      </c>
    </row>
    <row r="1260" s="14" customFormat="1">
      <c r="B1260" s="272"/>
      <c r="C1260" s="273"/>
      <c r="D1260" s="237" t="s">
        <v>143</v>
      </c>
      <c r="E1260" s="274" t="s">
        <v>1</v>
      </c>
      <c r="F1260" s="275" t="s">
        <v>480</v>
      </c>
      <c r="G1260" s="273"/>
      <c r="H1260" s="274" t="s">
        <v>1</v>
      </c>
      <c r="I1260" s="276"/>
      <c r="J1260" s="273"/>
      <c r="K1260" s="273"/>
      <c r="L1260" s="277"/>
      <c r="M1260" s="278"/>
      <c r="N1260" s="279"/>
      <c r="O1260" s="279"/>
      <c r="P1260" s="279"/>
      <c r="Q1260" s="279"/>
      <c r="R1260" s="279"/>
      <c r="S1260" s="279"/>
      <c r="T1260" s="280"/>
      <c r="AT1260" s="281" t="s">
        <v>143</v>
      </c>
      <c r="AU1260" s="281" t="s">
        <v>134</v>
      </c>
      <c r="AV1260" s="14" t="s">
        <v>8</v>
      </c>
      <c r="AW1260" s="14" t="s">
        <v>31</v>
      </c>
      <c r="AX1260" s="14" t="s">
        <v>74</v>
      </c>
      <c r="AY1260" s="281" t="s">
        <v>125</v>
      </c>
    </row>
    <row r="1261" s="12" customFormat="1">
      <c r="B1261" s="235"/>
      <c r="C1261" s="236"/>
      <c r="D1261" s="237" t="s">
        <v>143</v>
      </c>
      <c r="E1261" s="246" t="s">
        <v>1</v>
      </c>
      <c r="F1261" s="238" t="s">
        <v>2918</v>
      </c>
      <c r="G1261" s="236"/>
      <c r="H1261" s="239">
        <v>11.44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AT1261" s="245" t="s">
        <v>143</v>
      </c>
      <c r="AU1261" s="245" t="s">
        <v>134</v>
      </c>
      <c r="AV1261" s="12" t="s">
        <v>134</v>
      </c>
      <c r="AW1261" s="12" t="s">
        <v>31</v>
      </c>
      <c r="AX1261" s="12" t="s">
        <v>74</v>
      </c>
      <c r="AY1261" s="245" t="s">
        <v>125</v>
      </c>
    </row>
    <row r="1262" s="14" customFormat="1">
      <c r="B1262" s="272"/>
      <c r="C1262" s="273"/>
      <c r="D1262" s="237" t="s">
        <v>143</v>
      </c>
      <c r="E1262" s="274" t="s">
        <v>1</v>
      </c>
      <c r="F1262" s="275" t="s">
        <v>493</v>
      </c>
      <c r="G1262" s="273"/>
      <c r="H1262" s="274" t="s">
        <v>1</v>
      </c>
      <c r="I1262" s="276"/>
      <c r="J1262" s="273"/>
      <c r="K1262" s="273"/>
      <c r="L1262" s="277"/>
      <c r="M1262" s="278"/>
      <c r="N1262" s="279"/>
      <c r="O1262" s="279"/>
      <c r="P1262" s="279"/>
      <c r="Q1262" s="279"/>
      <c r="R1262" s="279"/>
      <c r="S1262" s="279"/>
      <c r="T1262" s="280"/>
      <c r="AT1262" s="281" t="s">
        <v>143</v>
      </c>
      <c r="AU1262" s="281" t="s">
        <v>134</v>
      </c>
      <c r="AV1262" s="14" t="s">
        <v>8</v>
      </c>
      <c r="AW1262" s="14" t="s">
        <v>31</v>
      </c>
      <c r="AX1262" s="14" t="s">
        <v>74</v>
      </c>
      <c r="AY1262" s="281" t="s">
        <v>125</v>
      </c>
    </row>
    <row r="1263" s="12" customFormat="1">
      <c r="B1263" s="235"/>
      <c r="C1263" s="236"/>
      <c r="D1263" s="237" t="s">
        <v>143</v>
      </c>
      <c r="E1263" s="246" t="s">
        <v>1</v>
      </c>
      <c r="F1263" s="238" t="s">
        <v>2919</v>
      </c>
      <c r="G1263" s="236"/>
      <c r="H1263" s="239">
        <v>38.689999999999998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AT1263" s="245" t="s">
        <v>143</v>
      </c>
      <c r="AU1263" s="245" t="s">
        <v>134</v>
      </c>
      <c r="AV1263" s="12" t="s">
        <v>134</v>
      </c>
      <c r="AW1263" s="12" t="s">
        <v>31</v>
      </c>
      <c r="AX1263" s="12" t="s">
        <v>74</v>
      </c>
      <c r="AY1263" s="245" t="s">
        <v>125</v>
      </c>
    </row>
    <row r="1264" s="14" customFormat="1">
      <c r="B1264" s="272"/>
      <c r="C1264" s="273"/>
      <c r="D1264" s="237" t="s">
        <v>143</v>
      </c>
      <c r="E1264" s="274" t="s">
        <v>1</v>
      </c>
      <c r="F1264" s="275" t="s">
        <v>507</v>
      </c>
      <c r="G1264" s="273"/>
      <c r="H1264" s="274" t="s">
        <v>1</v>
      </c>
      <c r="I1264" s="276"/>
      <c r="J1264" s="273"/>
      <c r="K1264" s="273"/>
      <c r="L1264" s="277"/>
      <c r="M1264" s="278"/>
      <c r="N1264" s="279"/>
      <c r="O1264" s="279"/>
      <c r="P1264" s="279"/>
      <c r="Q1264" s="279"/>
      <c r="R1264" s="279"/>
      <c r="S1264" s="279"/>
      <c r="T1264" s="280"/>
      <c r="AT1264" s="281" t="s">
        <v>143</v>
      </c>
      <c r="AU1264" s="281" t="s">
        <v>134</v>
      </c>
      <c r="AV1264" s="14" t="s">
        <v>8</v>
      </c>
      <c r="AW1264" s="14" t="s">
        <v>31</v>
      </c>
      <c r="AX1264" s="14" t="s">
        <v>74</v>
      </c>
      <c r="AY1264" s="281" t="s">
        <v>125</v>
      </c>
    </row>
    <row r="1265" s="12" customFormat="1">
      <c r="B1265" s="235"/>
      <c r="C1265" s="236"/>
      <c r="D1265" s="237" t="s">
        <v>143</v>
      </c>
      <c r="E1265" s="246" t="s">
        <v>1</v>
      </c>
      <c r="F1265" s="238" t="s">
        <v>2920</v>
      </c>
      <c r="G1265" s="236"/>
      <c r="H1265" s="239">
        <v>31.41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AT1265" s="245" t="s">
        <v>143</v>
      </c>
      <c r="AU1265" s="245" t="s">
        <v>134</v>
      </c>
      <c r="AV1265" s="12" t="s">
        <v>134</v>
      </c>
      <c r="AW1265" s="12" t="s">
        <v>31</v>
      </c>
      <c r="AX1265" s="12" t="s">
        <v>74</v>
      </c>
      <c r="AY1265" s="245" t="s">
        <v>125</v>
      </c>
    </row>
    <row r="1266" s="14" customFormat="1">
      <c r="B1266" s="272"/>
      <c r="C1266" s="273"/>
      <c r="D1266" s="237" t="s">
        <v>143</v>
      </c>
      <c r="E1266" s="274" t="s">
        <v>1</v>
      </c>
      <c r="F1266" s="275" t="s">
        <v>521</v>
      </c>
      <c r="G1266" s="273"/>
      <c r="H1266" s="274" t="s">
        <v>1</v>
      </c>
      <c r="I1266" s="276"/>
      <c r="J1266" s="273"/>
      <c r="K1266" s="273"/>
      <c r="L1266" s="277"/>
      <c r="M1266" s="278"/>
      <c r="N1266" s="279"/>
      <c r="O1266" s="279"/>
      <c r="P1266" s="279"/>
      <c r="Q1266" s="279"/>
      <c r="R1266" s="279"/>
      <c r="S1266" s="279"/>
      <c r="T1266" s="280"/>
      <c r="AT1266" s="281" t="s">
        <v>143</v>
      </c>
      <c r="AU1266" s="281" t="s">
        <v>134</v>
      </c>
      <c r="AV1266" s="14" t="s">
        <v>8</v>
      </c>
      <c r="AW1266" s="14" t="s">
        <v>31</v>
      </c>
      <c r="AX1266" s="14" t="s">
        <v>74</v>
      </c>
      <c r="AY1266" s="281" t="s">
        <v>125</v>
      </c>
    </row>
    <row r="1267" s="12" customFormat="1">
      <c r="B1267" s="235"/>
      <c r="C1267" s="236"/>
      <c r="D1267" s="237" t="s">
        <v>143</v>
      </c>
      <c r="E1267" s="246" t="s">
        <v>1</v>
      </c>
      <c r="F1267" s="238" t="s">
        <v>2921</v>
      </c>
      <c r="G1267" s="236"/>
      <c r="H1267" s="239">
        <v>31.41</v>
      </c>
      <c r="I1267" s="240"/>
      <c r="J1267" s="236"/>
      <c r="K1267" s="236"/>
      <c r="L1267" s="241"/>
      <c r="M1267" s="242"/>
      <c r="N1267" s="243"/>
      <c r="O1267" s="243"/>
      <c r="P1267" s="243"/>
      <c r="Q1267" s="243"/>
      <c r="R1267" s="243"/>
      <c r="S1267" s="243"/>
      <c r="T1267" s="244"/>
      <c r="AT1267" s="245" t="s">
        <v>143</v>
      </c>
      <c r="AU1267" s="245" t="s">
        <v>134</v>
      </c>
      <c r="AV1267" s="12" t="s">
        <v>134</v>
      </c>
      <c r="AW1267" s="12" t="s">
        <v>31</v>
      </c>
      <c r="AX1267" s="12" t="s">
        <v>74</v>
      </c>
      <c r="AY1267" s="245" t="s">
        <v>125</v>
      </c>
    </row>
    <row r="1268" s="13" customFormat="1">
      <c r="B1268" s="261"/>
      <c r="C1268" s="262"/>
      <c r="D1268" s="237" t="s">
        <v>143</v>
      </c>
      <c r="E1268" s="263" t="s">
        <v>1</v>
      </c>
      <c r="F1268" s="264" t="s">
        <v>293</v>
      </c>
      <c r="G1268" s="262"/>
      <c r="H1268" s="265">
        <v>112.94999999999999</v>
      </c>
      <c r="I1268" s="266"/>
      <c r="J1268" s="262"/>
      <c r="K1268" s="262"/>
      <c r="L1268" s="267"/>
      <c r="M1268" s="268"/>
      <c r="N1268" s="269"/>
      <c r="O1268" s="269"/>
      <c r="P1268" s="269"/>
      <c r="Q1268" s="269"/>
      <c r="R1268" s="269"/>
      <c r="S1268" s="269"/>
      <c r="T1268" s="270"/>
      <c r="AT1268" s="271" t="s">
        <v>143</v>
      </c>
      <c r="AU1268" s="271" t="s">
        <v>134</v>
      </c>
      <c r="AV1268" s="13" t="s">
        <v>133</v>
      </c>
      <c r="AW1268" s="13" t="s">
        <v>31</v>
      </c>
      <c r="AX1268" s="13" t="s">
        <v>8</v>
      </c>
      <c r="AY1268" s="271" t="s">
        <v>125</v>
      </c>
    </row>
    <row r="1269" s="1" customFormat="1" ht="24" customHeight="1">
      <c r="B1269" s="38"/>
      <c r="C1269" s="223" t="s">
        <v>2926</v>
      </c>
      <c r="D1269" s="223" t="s">
        <v>128</v>
      </c>
      <c r="E1269" s="224" t="s">
        <v>2927</v>
      </c>
      <c r="F1269" s="225" t="s">
        <v>2928</v>
      </c>
      <c r="G1269" s="226" t="s">
        <v>166</v>
      </c>
      <c r="H1269" s="227">
        <v>112.95</v>
      </c>
      <c r="I1269" s="228"/>
      <c r="J1269" s="227">
        <f>ROUND(I1269*H1269,0)</f>
        <v>0</v>
      </c>
      <c r="K1269" s="225" t="s">
        <v>1</v>
      </c>
      <c r="L1269" s="43"/>
      <c r="M1269" s="229" t="s">
        <v>1</v>
      </c>
      <c r="N1269" s="230" t="s">
        <v>40</v>
      </c>
      <c r="O1269" s="86"/>
      <c r="P1269" s="231">
        <f>O1269*H1269</f>
        <v>0</v>
      </c>
      <c r="Q1269" s="231">
        <v>0.0050000000000000001</v>
      </c>
      <c r="R1269" s="231">
        <f>Q1269*H1269</f>
        <v>0.56474999999999997</v>
      </c>
      <c r="S1269" s="231">
        <v>0</v>
      </c>
      <c r="T1269" s="232">
        <f>S1269*H1269</f>
        <v>0</v>
      </c>
      <c r="AR1269" s="233" t="s">
        <v>161</v>
      </c>
      <c r="AT1269" s="233" t="s">
        <v>128</v>
      </c>
      <c r="AU1269" s="233" t="s">
        <v>134</v>
      </c>
      <c r="AY1269" s="17" t="s">
        <v>125</v>
      </c>
      <c r="BE1269" s="234">
        <f>IF(N1269="základní",J1269,0)</f>
        <v>0</v>
      </c>
      <c r="BF1269" s="234">
        <f>IF(N1269="snížená",J1269,0)</f>
        <v>0</v>
      </c>
      <c r="BG1269" s="234">
        <f>IF(N1269="zákl. přenesená",J1269,0)</f>
        <v>0</v>
      </c>
      <c r="BH1269" s="234">
        <f>IF(N1269="sníž. přenesená",J1269,0)</f>
        <v>0</v>
      </c>
      <c r="BI1269" s="234">
        <f>IF(N1269="nulová",J1269,0)</f>
        <v>0</v>
      </c>
      <c r="BJ1269" s="17" t="s">
        <v>134</v>
      </c>
      <c r="BK1269" s="234">
        <f>ROUND(I1269*H1269,0)</f>
        <v>0</v>
      </c>
      <c r="BL1269" s="17" t="s">
        <v>161</v>
      </c>
      <c r="BM1269" s="233" t="s">
        <v>2929</v>
      </c>
    </row>
    <row r="1270" s="14" customFormat="1">
      <c r="B1270" s="272"/>
      <c r="C1270" s="273"/>
      <c r="D1270" s="237" t="s">
        <v>143</v>
      </c>
      <c r="E1270" s="274" t="s">
        <v>1</v>
      </c>
      <c r="F1270" s="275" t="s">
        <v>480</v>
      </c>
      <c r="G1270" s="273"/>
      <c r="H1270" s="274" t="s">
        <v>1</v>
      </c>
      <c r="I1270" s="276"/>
      <c r="J1270" s="273"/>
      <c r="K1270" s="273"/>
      <c r="L1270" s="277"/>
      <c r="M1270" s="278"/>
      <c r="N1270" s="279"/>
      <c r="O1270" s="279"/>
      <c r="P1270" s="279"/>
      <c r="Q1270" s="279"/>
      <c r="R1270" s="279"/>
      <c r="S1270" s="279"/>
      <c r="T1270" s="280"/>
      <c r="AT1270" s="281" t="s">
        <v>143</v>
      </c>
      <c r="AU1270" s="281" t="s">
        <v>134</v>
      </c>
      <c r="AV1270" s="14" t="s">
        <v>8</v>
      </c>
      <c r="AW1270" s="14" t="s">
        <v>31</v>
      </c>
      <c r="AX1270" s="14" t="s">
        <v>74</v>
      </c>
      <c r="AY1270" s="281" t="s">
        <v>125</v>
      </c>
    </row>
    <row r="1271" s="12" customFormat="1">
      <c r="B1271" s="235"/>
      <c r="C1271" s="236"/>
      <c r="D1271" s="237" t="s">
        <v>143</v>
      </c>
      <c r="E1271" s="246" t="s">
        <v>1</v>
      </c>
      <c r="F1271" s="238" t="s">
        <v>2918</v>
      </c>
      <c r="G1271" s="236"/>
      <c r="H1271" s="239">
        <v>11.44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AT1271" s="245" t="s">
        <v>143</v>
      </c>
      <c r="AU1271" s="245" t="s">
        <v>134</v>
      </c>
      <c r="AV1271" s="12" t="s">
        <v>134</v>
      </c>
      <c r="AW1271" s="12" t="s">
        <v>31</v>
      </c>
      <c r="AX1271" s="12" t="s">
        <v>74</v>
      </c>
      <c r="AY1271" s="245" t="s">
        <v>125</v>
      </c>
    </row>
    <row r="1272" s="14" customFormat="1">
      <c r="B1272" s="272"/>
      <c r="C1272" s="273"/>
      <c r="D1272" s="237" t="s">
        <v>143</v>
      </c>
      <c r="E1272" s="274" t="s">
        <v>1</v>
      </c>
      <c r="F1272" s="275" t="s">
        <v>493</v>
      </c>
      <c r="G1272" s="273"/>
      <c r="H1272" s="274" t="s">
        <v>1</v>
      </c>
      <c r="I1272" s="276"/>
      <c r="J1272" s="273"/>
      <c r="K1272" s="273"/>
      <c r="L1272" s="277"/>
      <c r="M1272" s="278"/>
      <c r="N1272" s="279"/>
      <c r="O1272" s="279"/>
      <c r="P1272" s="279"/>
      <c r="Q1272" s="279"/>
      <c r="R1272" s="279"/>
      <c r="S1272" s="279"/>
      <c r="T1272" s="280"/>
      <c r="AT1272" s="281" t="s">
        <v>143</v>
      </c>
      <c r="AU1272" s="281" t="s">
        <v>134</v>
      </c>
      <c r="AV1272" s="14" t="s">
        <v>8</v>
      </c>
      <c r="AW1272" s="14" t="s">
        <v>31</v>
      </c>
      <c r="AX1272" s="14" t="s">
        <v>74</v>
      </c>
      <c r="AY1272" s="281" t="s">
        <v>125</v>
      </c>
    </row>
    <row r="1273" s="12" customFormat="1">
      <c r="B1273" s="235"/>
      <c r="C1273" s="236"/>
      <c r="D1273" s="237" t="s">
        <v>143</v>
      </c>
      <c r="E1273" s="246" t="s">
        <v>1</v>
      </c>
      <c r="F1273" s="238" t="s">
        <v>2919</v>
      </c>
      <c r="G1273" s="236"/>
      <c r="H1273" s="239">
        <v>38.689999999999998</v>
      </c>
      <c r="I1273" s="240"/>
      <c r="J1273" s="236"/>
      <c r="K1273" s="236"/>
      <c r="L1273" s="241"/>
      <c r="M1273" s="242"/>
      <c r="N1273" s="243"/>
      <c r="O1273" s="243"/>
      <c r="P1273" s="243"/>
      <c r="Q1273" s="243"/>
      <c r="R1273" s="243"/>
      <c r="S1273" s="243"/>
      <c r="T1273" s="244"/>
      <c r="AT1273" s="245" t="s">
        <v>143</v>
      </c>
      <c r="AU1273" s="245" t="s">
        <v>134</v>
      </c>
      <c r="AV1273" s="12" t="s">
        <v>134</v>
      </c>
      <c r="AW1273" s="12" t="s">
        <v>31</v>
      </c>
      <c r="AX1273" s="12" t="s">
        <v>74</v>
      </c>
      <c r="AY1273" s="245" t="s">
        <v>125</v>
      </c>
    </row>
    <row r="1274" s="14" customFormat="1">
      <c r="B1274" s="272"/>
      <c r="C1274" s="273"/>
      <c r="D1274" s="237" t="s">
        <v>143</v>
      </c>
      <c r="E1274" s="274" t="s">
        <v>1</v>
      </c>
      <c r="F1274" s="275" t="s">
        <v>507</v>
      </c>
      <c r="G1274" s="273"/>
      <c r="H1274" s="274" t="s">
        <v>1</v>
      </c>
      <c r="I1274" s="276"/>
      <c r="J1274" s="273"/>
      <c r="K1274" s="273"/>
      <c r="L1274" s="277"/>
      <c r="M1274" s="278"/>
      <c r="N1274" s="279"/>
      <c r="O1274" s="279"/>
      <c r="P1274" s="279"/>
      <c r="Q1274" s="279"/>
      <c r="R1274" s="279"/>
      <c r="S1274" s="279"/>
      <c r="T1274" s="280"/>
      <c r="AT1274" s="281" t="s">
        <v>143</v>
      </c>
      <c r="AU1274" s="281" t="s">
        <v>134</v>
      </c>
      <c r="AV1274" s="14" t="s">
        <v>8</v>
      </c>
      <c r="AW1274" s="14" t="s">
        <v>31</v>
      </c>
      <c r="AX1274" s="14" t="s">
        <v>74</v>
      </c>
      <c r="AY1274" s="281" t="s">
        <v>125</v>
      </c>
    </row>
    <row r="1275" s="12" customFormat="1">
      <c r="B1275" s="235"/>
      <c r="C1275" s="236"/>
      <c r="D1275" s="237" t="s">
        <v>143</v>
      </c>
      <c r="E1275" s="246" t="s">
        <v>1</v>
      </c>
      <c r="F1275" s="238" t="s">
        <v>2920</v>
      </c>
      <c r="G1275" s="236"/>
      <c r="H1275" s="239">
        <v>31.41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AT1275" s="245" t="s">
        <v>143</v>
      </c>
      <c r="AU1275" s="245" t="s">
        <v>134</v>
      </c>
      <c r="AV1275" s="12" t="s">
        <v>134</v>
      </c>
      <c r="AW1275" s="12" t="s">
        <v>31</v>
      </c>
      <c r="AX1275" s="12" t="s">
        <v>74</v>
      </c>
      <c r="AY1275" s="245" t="s">
        <v>125</v>
      </c>
    </row>
    <row r="1276" s="14" customFormat="1">
      <c r="B1276" s="272"/>
      <c r="C1276" s="273"/>
      <c r="D1276" s="237" t="s">
        <v>143</v>
      </c>
      <c r="E1276" s="274" t="s">
        <v>1</v>
      </c>
      <c r="F1276" s="275" t="s">
        <v>521</v>
      </c>
      <c r="G1276" s="273"/>
      <c r="H1276" s="274" t="s">
        <v>1</v>
      </c>
      <c r="I1276" s="276"/>
      <c r="J1276" s="273"/>
      <c r="K1276" s="273"/>
      <c r="L1276" s="277"/>
      <c r="M1276" s="278"/>
      <c r="N1276" s="279"/>
      <c r="O1276" s="279"/>
      <c r="P1276" s="279"/>
      <c r="Q1276" s="279"/>
      <c r="R1276" s="279"/>
      <c r="S1276" s="279"/>
      <c r="T1276" s="280"/>
      <c r="AT1276" s="281" t="s">
        <v>143</v>
      </c>
      <c r="AU1276" s="281" t="s">
        <v>134</v>
      </c>
      <c r="AV1276" s="14" t="s">
        <v>8</v>
      </c>
      <c r="AW1276" s="14" t="s">
        <v>31</v>
      </c>
      <c r="AX1276" s="14" t="s">
        <v>74</v>
      </c>
      <c r="AY1276" s="281" t="s">
        <v>125</v>
      </c>
    </row>
    <row r="1277" s="12" customFormat="1">
      <c r="B1277" s="235"/>
      <c r="C1277" s="236"/>
      <c r="D1277" s="237" t="s">
        <v>143</v>
      </c>
      <c r="E1277" s="246" t="s">
        <v>1</v>
      </c>
      <c r="F1277" s="238" t="s">
        <v>2921</v>
      </c>
      <c r="G1277" s="236"/>
      <c r="H1277" s="239">
        <v>31.41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AT1277" s="245" t="s">
        <v>143</v>
      </c>
      <c r="AU1277" s="245" t="s">
        <v>134</v>
      </c>
      <c r="AV1277" s="12" t="s">
        <v>134</v>
      </c>
      <c r="AW1277" s="12" t="s">
        <v>31</v>
      </c>
      <c r="AX1277" s="12" t="s">
        <v>74</v>
      </c>
      <c r="AY1277" s="245" t="s">
        <v>125</v>
      </c>
    </row>
    <row r="1278" s="13" customFormat="1">
      <c r="B1278" s="261"/>
      <c r="C1278" s="262"/>
      <c r="D1278" s="237" t="s">
        <v>143</v>
      </c>
      <c r="E1278" s="263" t="s">
        <v>1</v>
      </c>
      <c r="F1278" s="264" t="s">
        <v>293</v>
      </c>
      <c r="G1278" s="262"/>
      <c r="H1278" s="265">
        <v>112.94999999999999</v>
      </c>
      <c r="I1278" s="266"/>
      <c r="J1278" s="262"/>
      <c r="K1278" s="262"/>
      <c r="L1278" s="267"/>
      <c r="M1278" s="268"/>
      <c r="N1278" s="269"/>
      <c r="O1278" s="269"/>
      <c r="P1278" s="269"/>
      <c r="Q1278" s="269"/>
      <c r="R1278" s="269"/>
      <c r="S1278" s="269"/>
      <c r="T1278" s="270"/>
      <c r="AT1278" s="271" t="s">
        <v>143</v>
      </c>
      <c r="AU1278" s="271" t="s">
        <v>134</v>
      </c>
      <c r="AV1278" s="13" t="s">
        <v>133</v>
      </c>
      <c r="AW1278" s="13" t="s">
        <v>31</v>
      </c>
      <c r="AX1278" s="13" t="s">
        <v>8</v>
      </c>
      <c r="AY1278" s="271" t="s">
        <v>125</v>
      </c>
    </row>
    <row r="1279" s="1" customFormat="1" ht="24" customHeight="1">
      <c r="B1279" s="38"/>
      <c r="C1279" s="223" t="s">
        <v>2930</v>
      </c>
      <c r="D1279" s="223" t="s">
        <v>128</v>
      </c>
      <c r="E1279" s="224" t="s">
        <v>2931</v>
      </c>
      <c r="F1279" s="225" t="s">
        <v>2932</v>
      </c>
      <c r="G1279" s="226" t="s">
        <v>166</v>
      </c>
      <c r="H1279" s="227">
        <v>112.95</v>
      </c>
      <c r="I1279" s="228"/>
      <c r="J1279" s="227">
        <f>ROUND(I1279*H1279,0)</f>
        <v>0</v>
      </c>
      <c r="K1279" s="225" t="s">
        <v>1</v>
      </c>
      <c r="L1279" s="43"/>
      <c r="M1279" s="229" t="s">
        <v>1</v>
      </c>
      <c r="N1279" s="230" t="s">
        <v>40</v>
      </c>
      <c r="O1279" s="86"/>
      <c r="P1279" s="231">
        <f>O1279*H1279</f>
        <v>0</v>
      </c>
      <c r="Q1279" s="231">
        <v>0.00072000000000000005</v>
      </c>
      <c r="R1279" s="231">
        <f>Q1279*H1279</f>
        <v>0.081324000000000007</v>
      </c>
      <c r="S1279" s="231">
        <v>0</v>
      </c>
      <c r="T1279" s="232">
        <f>S1279*H1279</f>
        <v>0</v>
      </c>
      <c r="AR1279" s="233" t="s">
        <v>161</v>
      </c>
      <c r="AT1279" s="233" t="s">
        <v>128</v>
      </c>
      <c r="AU1279" s="233" t="s">
        <v>134</v>
      </c>
      <c r="AY1279" s="17" t="s">
        <v>125</v>
      </c>
      <c r="BE1279" s="234">
        <f>IF(N1279="základní",J1279,0)</f>
        <v>0</v>
      </c>
      <c r="BF1279" s="234">
        <f>IF(N1279="snížená",J1279,0)</f>
        <v>0</v>
      </c>
      <c r="BG1279" s="234">
        <f>IF(N1279="zákl. přenesená",J1279,0)</f>
        <v>0</v>
      </c>
      <c r="BH1279" s="234">
        <f>IF(N1279="sníž. přenesená",J1279,0)</f>
        <v>0</v>
      </c>
      <c r="BI1279" s="234">
        <f>IF(N1279="nulová",J1279,0)</f>
        <v>0</v>
      </c>
      <c r="BJ1279" s="17" t="s">
        <v>134</v>
      </c>
      <c r="BK1279" s="234">
        <f>ROUND(I1279*H1279,0)</f>
        <v>0</v>
      </c>
      <c r="BL1279" s="17" t="s">
        <v>161</v>
      </c>
      <c r="BM1279" s="233" t="s">
        <v>2933</v>
      </c>
    </row>
    <row r="1280" s="14" customFormat="1">
      <c r="B1280" s="272"/>
      <c r="C1280" s="273"/>
      <c r="D1280" s="237" t="s">
        <v>143</v>
      </c>
      <c r="E1280" s="274" t="s">
        <v>1</v>
      </c>
      <c r="F1280" s="275" t="s">
        <v>480</v>
      </c>
      <c r="G1280" s="273"/>
      <c r="H1280" s="274" t="s">
        <v>1</v>
      </c>
      <c r="I1280" s="276"/>
      <c r="J1280" s="273"/>
      <c r="K1280" s="273"/>
      <c r="L1280" s="277"/>
      <c r="M1280" s="278"/>
      <c r="N1280" s="279"/>
      <c r="O1280" s="279"/>
      <c r="P1280" s="279"/>
      <c r="Q1280" s="279"/>
      <c r="R1280" s="279"/>
      <c r="S1280" s="279"/>
      <c r="T1280" s="280"/>
      <c r="AT1280" s="281" t="s">
        <v>143</v>
      </c>
      <c r="AU1280" s="281" t="s">
        <v>134</v>
      </c>
      <c r="AV1280" s="14" t="s">
        <v>8</v>
      </c>
      <c r="AW1280" s="14" t="s">
        <v>31</v>
      </c>
      <c r="AX1280" s="14" t="s">
        <v>74</v>
      </c>
      <c r="AY1280" s="281" t="s">
        <v>125</v>
      </c>
    </row>
    <row r="1281" s="12" customFormat="1">
      <c r="B1281" s="235"/>
      <c r="C1281" s="236"/>
      <c r="D1281" s="237" t="s">
        <v>143</v>
      </c>
      <c r="E1281" s="246" t="s">
        <v>1</v>
      </c>
      <c r="F1281" s="238" t="s">
        <v>2918</v>
      </c>
      <c r="G1281" s="236"/>
      <c r="H1281" s="239">
        <v>11.44</v>
      </c>
      <c r="I1281" s="240"/>
      <c r="J1281" s="236"/>
      <c r="K1281" s="236"/>
      <c r="L1281" s="241"/>
      <c r="M1281" s="242"/>
      <c r="N1281" s="243"/>
      <c r="O1281" s="243"/>
      <c r="P1281" s="243"/>
      <c r="Q1281" s="243"/>
      <c r="R1281" s="243"/>
      <c r="S1281" s="243"/>
      <c r="T1281" s="244"/>
      <c r="AT1281" s="245" t="s">
        <v>143</v>
      </c>
      <c r="AU1281" s="245" t="s">
        <v>134</v>
      </c>
      <c r="AV1281" s="12" t="s">
        <v>134</v>
      </c>
      <c r="AW1281" s="12" t="s">
        <v>31</v>
      </c>
      <c r="AX1281" s="12" t="s">
        <v>74</v>
      </c>
      <c r="AY1281" s="245" t="s">
        <v>125</v>
      </c>
    </row>
    <row r="1282" s="14" customFormat="1">
      <c r="B1282" s="272"/>
      <c r="C1282" s="273"/>
      <c r="D1282" s="237" t="s">
        <v>143</v>
      </c>
      <c r="E1282" s="274" t="s">
        <v>1</v>
      </c>
      <c r="F1282" s="275" t="s">
        <v>493</v>
      </c>
      <c r="G1282" s="273"/>
      <c r="H1282" s="274" t="s">
        <v>1</v>
      </c>
      <c r="I1282" s="276"/>
      <c r="J1282" s="273"/>
      <c r="K1282" s="273"/>
      <c r="L1282" s="277"/>
      <c r="M1282" s="278"/>
      <c r="N1282" s="279"/>
      <c r="O1282" s="279"/>
      <c r="P1282" s="279"/>
      <c r="Q1282" s="279"/>
      <c r="R1282" s="279"/>
      <c r="S1282" s="279"/>
      <c r="T1282" s="280"/>
      <c r="AT1282" s="281" t="s">
        <v>143</v>
      </c>
      <c r="AU1282" s="281" t="s">
        <v>134</v>
      </c>
      <c r="AV1282" s="14" t="s">
        <v>8</v>
      </c>
      <c r="AW1282" s="14" t="s">
        <v>31</v>
      </c>
      <c r="AX1282" s="14" t="s">
        <v>74</v>
      </c>
      <c r="AY1282" s="281" t="s">
        <v>125</v>
      </c>
    </row>
    <row r="1283" s="12" customFormat="1">
      <c r="B1283" s="235"/>
      <c r="C1283" s="236"/>
      <c r="D1283" s="237" t="s">
        <v>143</v>
      </c>
      <c r="E1283" s="246" t="s">
        <v>1</v>
      </c>
      <c r="F1283" s="238" t="s">
        <v>2919</v>
      </c>
      <c r="G1283" s="236"/>
      <c r="H1283" s="239">
        <v>38.689999999999998</v>
      </c>
      <c r="I1283" s="240"/>
      <c r="J1283" s="236"/>
      <c r="K1283" s="236"/>
      <c r="L1283" s="241"/>
      <c r="M1283" s="242"/>
      <c r="N1283" s="243"/>
      <c r="O1283" s="243"/>
      <c r="P1283" s="243"/>
      <c r="Q1283" s="243"/>
      <c r="R1283" s="243"/>
      <c r="S1283" s="243"/>
      <c r="T1283" s="244"/>
      <c r="AT1283" s="245" t="s">
        <v>143</v>
      </c>
      <c r="AU1283" s="245" t="s">
        <v>134</v>
      </c>
      <c r="AV1283" s="12" t="s">
        <v>134</v>
      </c>
      <c r="AW1283" s="12" t="s">
        <v>31</v>
      </c>
      <c r="AX1283" s="12" t="s">
        <v>74</v>
      </c>
      <c r="AY1283" s="245" t="s">
        <v>125</v>
      </c>
    </row>
    <row r="1284" s="14" customFormat="1">
      <c r="B1284" s="272"/>
      <c r="C1284" s="273"/>
      <c r="D1284" s="237" t="s">
        <v>143</v>
      </c>
      <c r="E1284" s="274" t="s">
        <v>1</v>
      </c>
      <c r="F1284" s="275" t="s">
        <v>507</v>
      </c>
      <c r="G1284" s="273"/>
      <c r="H1284" s="274" t="s">
        <v>1</v>
      </c>
      <c r="I1284" s="276"/>
      <c r="J1284" s="273"/>
      <c r="K1284" s="273"/>
      <c r="L1284" s="277"/>
      <c r="M1284" s="278"/>
      <c r="N1284" s="279"/>
      <c r="O1284" s="279"/>
      <c r="P1284" s="279"/>
      <c r="Q1284" s="279"/>
      <c r="R1284" s="279"/>
      <c r="S1284" s="279"/>
      <c r="T1284" s="280"/>
      <c r="AT1284" s="281" t="s">
        <v>143</v>
      </c>
      <c r="AU1284" s="281" t="s">
        <v>134</v>
      </c>
      <c r="AV1284" s="14" t="s">
        <v>8</v>
      </c>
      <c r="AW1284" s="14" t="s">
        <v>31</v>
      </c>
      <c r="AX1284" s="14" t="s">
        <v>74</v>
      </c>
      <c r="AY1284" s="281" t="s">
        <v>125</v>
      </c>
    </row>
    <row r="1285" s="12" customFormat="1">
      <c r="B1285" s="235"/>
      <c r="C1285" s="236"/>
      <c r="D1285" s="237" t="s">
        <v>143</v>
      </c>
      <c r="E1285" s="246" t="s">
        <v>1</v>
      </c>
      <c r="F1285" s="238" t="s">
        <v>2920</v>
      </c>
      <c r="G1285" s="236"/>
      <c r="H1285" s="239">
        <v>31.41</v>
      </c>
      <c r="I1285" s="240"/>
      <c r="J1285" s="236"/>
      <c r="K1285" s="236"/>
      <c r="L1285" s="241"/>
      <c r="M1285" s="242"/>
      <c r="N1285" s="243"/>
      <c r="O1285" s="243"/>
      <c r="P1285" s="243"/>
      <c r="Q1285" s="243"/>
      <c r="R1285" s="243"/>
      <c r="S1285" s="243"/>
      <c r="T1285" s="244"/>
      <c r="AT1285" s="245" t="s">
        <v>143</v>
      </c>
      <c r="AU1285" s="245" t="s">
        <v>134</v>
      </c>
      <c r="AV1285" s="12" t="s">
        <v>134</v>
      </c>
      <c r="AW1285" s="12" t="s">
        <v>31</v>
      </c>
      <c r="AX1285" s="12" t="s">
        <v>74</v>
      </c>
      <c r="AY1285" s="245" t="s">
        <v>125</v>
      </c>
    </row>
    <row r="1286" s="14" customFormat="1">
      <c r="B1286" s="272"/>
      <c r="C1286" s="273"/>
      <c r="D1286" s="237" t="s">
        <v>143</v>
      </c>
      <c r="E1286" s="274" t="s">
        <v>1</v>
      </c>
      <c r="F1286" s="275" t="s">
        <v>521</v>
      </c>
      <c r="G1286" s="273"/>
      <c r="H1286" s="274" t="s">
        <v>1</v>
      </c>
      <c r="I1286" s="276"/>
      <c r="J1286" s="273"/>
      <c r="K1286" s="273"/>
      <c r="L1286" s="277"/>
      <c r="M1286" s="278"/>
      <c r="N1286" s="279"/>
      <c r="O1286" s="279"/>
      <c r="P1286" s="279"/>
      <c r="Q1286" s="279"/>
      <c r="R1286" s="279"/>
      <c r="S1286" s="279"/>
      <c r="T1286" s="280"/>
      <c r="AT1286" s="281" t="s">
        <v>143</v>
      </c>
      <c r="AU1286" s="281" t="s">
        <v>134</v>
      </c>
      <c r="AV1286" s="14" t="s">
        <v>8</v>
      </c>
      <c r="AW1286" s="14" t="s">
        <v>31</v>
      </c>
      <c r="AX1286" s="14" t="s">
        <v>74</v>
      </c>
      <c r="AY1286" s="281" t="s">
        <v>125</v>
      </c>
    </row>
    <row r="1287" s="12" customFormat="1">
      <c r="B1287" s="235"/>
      <c r="C1287" s="236"/>
      <c r="D1287" s="237" t="s">
        <v>143</v>
      </c>
      <c r="E1287" s="246" t="s">
        <v>1</v>
      </c>
      <c r="F1287" s="238" t="s">
        <v>2921</v>
      </c>
      <c r="G1287" s="236"/>
      <c r="H1287" s="239">
        <v>31.41</v>
      </c>
      <c r="I1287" s="240"/>
      <c r="J1287" s="236"/>
      <c r="K1287" s="236"/>
      <c r="L1287" s="241"/>
      <c r="M1287" s="242"/>
      <c r="N1287" s="243"/>
      <c r="O1287" s="243"/>
      <c r="P1287" s="243"/>
      <c r="Q1287" s="243"/>
      <c r="R1287" s="243"/>
      <c r="S1287" s="243"/>
      <c r="T1287" s="244"/>
      <c r="AT1287" s="245" t="s">
        <v>143</v>
      </c>
      <c r="AU1287" s="245" t="s">
        <v>134</v>
      </c>
      <c r="AV1287" s="12" t="s">
        <v>134</v>
      </c>
      <c r="AW1287" s="12" t="s">
        <v>31</v>
      </c>
      <c r="AX1287" s="12" t="s">
        <v>74</v>
      </c>
      <c r="AY1287" s="245" t="s">
        <v>125</v>
      </c>
    </row>
    <row r="1288" s="13" customFormat="1">
      <c r="B1288" s="261"/>
      <c r="C1288" s="262"/>
      <c r="D1288" s="237" t="s">
        <v>143</v>
      </c>
      <c r="E1288" s="263" t="s">
        <v>1</v>
      </c>
      <c r="F1288" s="264" t="s">
        <v>293</v>
      </c>
      <c r="G1288" s="262"/>
      <c r="H1288" s="265">
        <v>112.94999999999999</v>
      </c>
      <c r="I1288" s="266"/>
      <c r="J1288" s="262"/>
      <c r="K1288" s="262"/>
      <c r="L1288" s="267"/>
      <c r="M1288" s="268"/>
      <c r="N1288" s="269"/>
      <c r="O1288" s="269"/>
      <c r="P1288" s="269"/>
      <c r="Q1288" s="269"/>
      <c r="R1288" s="269"/>
      <c r="S1288" s="269"/>
      <c r="T1288" s="270"/>
      <c r="AT1288" s="271" t="s">
        <v>143</v>
      </c>
      <c r="AU1288" s="271" t="s">
        <v>134</v>
      </c>
      <c r="AV1288" s="13" t="s">
        <v>133</v>
      </c>
      <c r="AW1288" s="13" t="s">
        <v>31</v>
      </c>
      <c r="AX1288" s="13" t="s">
        <v>8</v>
      </c>
      <c r="AY1288" s="271" t="s">
        <v>125</v>
      </c>
    </row>
    <row r="1289" s="1" customFormat="1" ht="16.5" customHeight="1">
      <c r="B1289" s="38"/>
      <c r="C1289" s="223" t="s">
        <v>2934</v>
      </c>
      <c r="D1289" s="223" t="s">
        <v>128</v>
      </c>
      <c r="E1289" s="224" t="s">
        <v>2935</v>
      </c>
      <c r="F1289" s="225" t="s">
        <v>2936</v>
      </c>
      <c r="G1289" s="226" t="s">
        <v>166</v>
      </c>
      <c r="H1289" s="227">
        <v>87.969999999999999</v>
      </c>
      <c r="I1289" s="228"/>
      <c r="J1289" s="227">
        <f>ROUND(I1289*H1289,0)</f>
        <v>0</v>
      </c>
      <c r="K1289" s="225" t="s">
        <v>132</v>
      </c>
      <c r="L1289" s="43"/>
      <c r="M1289" s="229" t="s">
        <v>1</v>
      </c>
      <c r="N1289" s="230" t="s">
        <v>40</v>
      </c>
      <c r="O1289" s="86"/>
      <c r="P1289" s="231">
        <f>O1289*H1289</f>
        <v>0</v>
      </c>
      <c r="Q1289" s="231">
        <v>0</v>
      </c>
      <c r="R1289" s="231">
        <f>Q1289*H1289</f>
        <v>0</v>
      </c>
      <c r="S1289" s="231">
        <v>0</v>
      </c>
      <c r="T1289" s="232">
        <f>S1289*H1289</f>
        <v>0</v>
      </c>
      <c r="AR1289" s="233" t="s">
        <v>161</v>
      </c>
      <c r="AT1289" s="233" t="s">
        <v>128</v>
      </c>
      <c r="AU1289" s="233" t="s">
        <v>134</v>
      </c>
      <c r="AY1289" s="17" t="s">
        <v>125</v>
      </c>
      <c r="BE1289" s="234">
        <f>IF(N1289="základní",J1289,0)</f>
        <v>0</v>
      </c>
      <c r="BF1289" s="234">
        <f>IF(N1289="snížená",J1289,0)</f>
        <v>0</v>
      </c>
      <c r="BG1289" s="234">
        <f>IF(N1289="zákl. přenesená",J1289,0)</f>
        <v>0</v>
      </c>
      <c r="BH1289" s="234">
        <f>IF(N1289="sníž. přenesená",J1289,0)</f>
        <v>0</v>
      </c>
      <c r="BI1289" s="234">
        <f>IF(N1289="nulová",J1289,0)</f>
        <v>0</v>
      </c>
      <c r="BJ1289" s="17" t="s">
        <v>134</v>
      </c>
      <c r="BK1289" s="234">
        <f>ROUND(I1289*H1289,0)</f>
        <v>0</v>
      </c>
      <c r="BL1289" s="17" t="s">
        <v>161</v>
      </c>
      <c r="BM1289" s="233" t="s">
        <v>2937</v>
      </c>
    </row>
    <row r="1290" s="12" customFormat="1">
      <c r="B1290" s="235"/>
      <c r="C1290" s="236"/>
      <c r="D1290" s="237" t="s">
        <v>143</v>
      </c>
      <c r="E1290" s="246" t="s">
        <v>1</v>
      </c>
      <c r="F1290" s="238" t="s">
        <v>2938</v>
      </c>
      <c r="G1290" s="236"/>
      <c r="H1290" s="239">
        <v>87.969999999999999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AT1290" s="245" t="s">
        <v>143</v>
      </c>
      <c r="AU1290" s="245" t="s">
        <v>134</v>
      </c>
      <c r="AV1290" s="12" t="s">
        <v>134</v>
      </c>
      <c r="AW1290" s="12" t="s">
        <v>31</v>
      </c>
      <c r="AX1290" s="12" t="s">
        <v>8</v>
      </c>
      <c r="AY1290" s="245" t="s">
        <v>125</v>
      </c>
    </row>
    <row r="1291" s="1" customFormat="1" ht="16.5" customHeight="1">
      <c r="B1291" s="38"/>
      <c r="C1291" s="223" t="s">
        <v>2939</v>
      </c>
      <c r="D1291" s="223" t="s">
        <v>128</v>
      </c>
      <c r="E1291" s="224" t="s">
        <v>2940</v>
      </c>
      <c r="F1291" s="225" t="s">
        <v>2941</v>
      </c>
      <c r="G1291" s="226" t="s">
        <v>166</v>
      </c>
      <c r="H1291" s="227">
        <v>87.969999999999999</v>
      </c>
      <c r="I1291" s="228"/>
      <c r="J1291" s="227">
        <f>ROUND(I1291*H1291,0)</f>
        <v>0</v>
      </c>
      <c r="K1291" s="225" t="s">
        <v>132</v>
      </c>
      <c r="L1291" s="43"/>
      <c r="M1291" s="229" t="s">
        <v>1</v>
      </c>
      <c r="N1291" s="230" t="s">
        <v>40</v>
      </c>
      <c r="O1291" s="86"/>
      <c r="P1291" s="231">
        <f>O1291*H1291</f>
        <v>0</v>
      </c>
      <c r="Q1291" s="231">
        <v>0</v>
      </c>
      <c r="R1291" s="231">
        <f>Q1291*H1291</f>
        <v>0</v>
      </c>
      <c r="S1291" s="231">
        <v>0</v>
      </c>
      <c r="T1291" s="232">
        <f>S1291*H1291</f>
        <v>0</v>
      </c>
      <c r="AR1291" s="233" t="s">
        <v>161</v>
      </c>
      <c r="AT1291" s="233" t="s">
        <v>128</v>
      </c>
      <c r="AU1291" s="233" t="s">
        <v>134</v>
      </c>
      <c r="AY1291" s="17" t="s">
        <v>125</v>
      </c>
      <c r="BE1291" s="234">
        <f>IF(N1291="základní",J1291,0)</f>
        <v>0</v>
      </c>
      <c r="BF1291" s="234">
        <f>IF(N1291="snížená",J1291,0)</f>
        <v>0</v>
      </c>
      <c r="BG1291" s="234">
        <f>IF(N1291="zákl. přenesená",J1291,0)</f>
        <v>0</v>
      </c>
      <c r="BH1291" s="234">
        <f>IF(N1291="sníž. přenesená",J1291,0)</f>
        <v>0</v>
      </c>
      <c r="BI1291" s="234">
        <f>IF(N1291="nulová",J1291,0)</f>
        <v>0</v>
      </c>
      <c r="BJ1291" s="17" t="s">
        <v>134</v>
      </c>
      <c r="BK1291" s="234">
        <f>ROUND(I1291*H1291,0)</f>
        <v>0</v>
      </c>
      <c r="BL1291" s="17" t="s">
        <v>161</v>
      </c>
      <c r="BM1291" s="233" t="s">
        <v>2942</v>
      </c>
    </row>
    <row r="1292" s="1" customFormat="1" ht="24" customHeight="1">
      <c r="B1292" s="38"/>
      <c r="C1292" s="223" t="s">
        <v>2943</v>
      </c>
      <c r="D1292" s="223" t="s">
        <v>128</v>
      </c>
      <c r="E1292" s="224" t="s">
        <v>2944</v>
      </c>
      <c r="F1292" s="225" t="s">
        <v>2945</v>
      </c>
      <c r="G1292" s="226" t="s">
        <v>166</v>
      </c>
      <c r="H1292" s="227">
        <v>87.969999999999999</v>
      </c>
      <c r="I1292" s="228"/>
      <c r="J1292" s="227">
        <f>ROUND(I1292*H1292,0)</f>
        <v>0</v>
      </c>
      <c r="K1292" s="225" t="s">
        <v>132</v>
      </c>
      <c r="L1292" s="43"/>
      <c r="M1292" s="229" t="s">
        <v>1</v>
      </c>
      <c r="N1292" s="230" t="s">
        <v>40</v>
      </c>
      <c r="O1292" s="86"/>
      <c r="P1292" s="231">
        <f>O1292*H1292</f>
        <v>0</v>
      </c>
      <c r="Q1292" s="231">
        <v>0.00019000000000000001</v>
      </c>
      <c r="R1292" s="231">
        <f>Q1292*H1292</f>
        <v>0.016714300000000001</v>
      </c>
      <c r="S1292" s="231">
        <v>0</v>
      </c>
      <c r="T1292" s="232">
        <f>S1292*H1292</f>
        <v>0</v>
      </c>
      <c r="AR1292" s="233" t="s">
        <v>161</v>
      </c>
      <c r="AT1292" s="233" t="s">
        <v>128</v>
      </c>
      <c r="AU1292" s="233" t="s">
        <v>134</v>
      </c>
      <c r="AY1292" s="17" t="s">
        <v>125</v>
      </c>
      <c r="BE1292" s="234">
        <f>IF(N1292="základní",J1292,0)</f>
        <v>0</v>
      </c>
      <c r="BF1292" s="234">
        <f>IF(N1292="snížená",J1292,0)</f>
        <v>0</v>
      </c>
      <c r="BG1292" s="234">
        <f>IF(N1292="zákl. přenesená",J1292,0)</f>
        <v>0</v>
      </c>
      <c r="BH1292" s="234">
        <f>IF(N1292="sníž. přenesená",J1292,0)</f>
        <v>0</v>
      </c>
      <c r="BI1292" s="234">
        <f>IF(N1292="nulová",J1292,0)</f>
        <v>0</v>
      </c>
      <c r="BJ1292" s="17" t="s">
        <v>134</v>
      </c>
      <c r="BK1292" s="234">
        <f>ROUND(I1292*H1292,0)</f>
        <v>0</v>
      </c>
      <c r="BL1292" s="17" t="s">
        <v>161</v>
      </c>
      <c r="BM1292" s="233" t="s">
        <v>2946</v>
      </c>
    </row>
    <row r="1293" s="1" customFormat="1" ht="24" customHeight="1">
      <c r="B1293" s="38"/>
      <c r="C1293" s="223" t="s">
        <v>2947</v>
      </c>
      <c r="D1293" s="223" t="s">
        <v>128</v>
      </c>
      <c r="E1293" s="224" t="s">
        <v>2948</v>
      </c>
      <c r="F1293" s="225" t="s">
        <v>2949</v>
      </c>
      <c r="G1293" s="226" t="s">
        <v>166</v>
      </c>
      <c r="H1293" s="227">
        <v>87.969999999999999</v>
      </c>
      <c r="I1293" s="228"/>
      <c r="J1293" s="227">
        <f>ROUND(I1293*H1293,0)</f>
        <v>0</v>
      </c>
      <c r="K1293" s="225" t="s">
        <v>132</v>
      </c>
      <c r="L1293" s="43"/>
      <c r="M1293" s="229" t="s">
        <v>1</v>
      </c>
      <c r="N1293" s="230" t="s">
        <v>40</v>
      </c>
      <c r="O1293" s="86"/>
      <c r="P1293" s="231">
        <f>O1293*H1293</f>
        <v>0</v>
      </c>
      <c r="Q1293" s="231">
        <v>0.00048000000000000001</v>
      </c>
      <c r="R1293" s="231">
        <f>Q1293*H1293</f>
        <v>0.042225600000000002</v>
      </c>
      <c r="S1293" s="231">
        <v>0</v>
      </c>
      <c r="T1293" s="232">
        <f>S1293*H1293</f>
        <v>0</v>
      </c>
      <c r="AR1293" s="233" t="s">
        <v>161</v>
      </c>
      <c r="AT1293" s="233" t="s">
        <v>128</v>
      </c>
      <c r="AU1293" s="233" t="s">
        <v>134</v>
      </c>
      <c r="AY1293" s="17" t="s">
        <v>125</v>
      </c>
      <c r="BE1293" s="234">
        <f>IF(N1293="základní",J1293,0)</f>
        <v>0</v>
      </c>
      <c r="BF1293" s="234">
        <f>IF(N1293="snížená",J1293,0)</f>
        <v>0</v>
      </c>
      <c r="BG1293" s="234">
        <f>IF(N1293="zákl. přenesená",J1293,0)</f>
        <v>0</v>
      </c>
      <c r="BH1293" s="234">
        <f>IF(N1293="sníž. přenesená",J1293,0)</f>
        <v>0</v>
      </c>
      <c r="BI1293" s="234">
        <f>IF(N1293="nulová",J1293,0)</f>
        <v>0</v>
      </c>
      <c r="BJ1293" s="17" t="s">
        <v>134</v>
      </c>
      <c r="BK1293" s="234">
        <f>ROUND(I1293*H1293,0)</f>
        <v>0</v>
      </c>
      <c r="BL1293" s="17" t="s">
        <v>161</v>
      </c>
      <c r="BM1293" s="233" t="s">
        <v>2950</v>
      </c>
    </row>
    <row r="1294" s="1" customFormat="1" ht="16.5" customHeight="1">
      <c r="B1294" s="38"/>
      <c r="C1294" s="223" t="s">
        <v>2951</v>
      </c>
      <c r="D1294" s="223" t="s">
        <v>128</v>
      </c>
      <c r="E1294" s="224" t="s">
        <v>2952</v>
      </c>
      <c r="F1294" s="225" t="s">
        <v>2953</v>
      </c>
      <c r="G1294" s="226" t="s">
        <v>166</v>
      </c>
      <c r="H1294" s="227">
        <v>87.969999999999999</v>
      </c>
      <c r="I1294" s="228"/>
      <c r="J1294" s="227">
        <f>ROUND(I1294*H1294,0)</f>
        <v>0</v>
      </c>
      <c r="K1294" s="225" t="s">
        <v>1</v>
      </c>
      <c r="L1294" s="43"/>
      <c r="M1294" s="229" t="s">
        <v>1</v>
      </c>
      <c r="N1294" s="230" t="s">
        <v>40</v>
      </c>
      <c r="O1294" s="86"/>
      <c r="P1294" s="231">
        <f>O1294*H1294</f>
        <v>0</v>
      </c>
      <c r="Q1294" s="231">
        <v>0.00066</v>
      </c>
      <c r="R1294" s="231">
        <f>Q1294*H1294</f>
        <v>0.058060199999999999</v>
      </c>
      <c r="S1294" s="231">
        <v>0</v>
      </c>
      <c r="T1294" s="232">
        <f>S1294*H1294</f>
        <v>0</v>
      </c>
      <c r="AR1294" s="233" t="s">
        <v>161</v>
      </c>
      <c r="AT1294" s="233" t="s">
        <v>128</v>
      </c>
      <c r="AU1294" s="233" t="s">
        <v>134</v>
      </c>
      <c r="AY1294" s="17" t="s">
        <v>125</v>
      </c>
      <c r="BE1294" s="234">
        <f>IF(N1294="základní",J1294,0)</f>
        <v>0</v>
      </c>
      <c r="BF1294" s="234">
        <f>IF(N1294="snížená",J1294,0)</f>
        <v>0</v>
      </c>
      <c r="BG1294" s="234">
        <f>IF(N1294="zákl. přenesená",J1294,0)</f>
        <v>0</v>
      </c>
      <c r="BH1294" s="234">
        <f>IF(N1294="sníž. přenesená",J1294,0)</f>
        <v>0</v>
      </c>
      <c r="BI1294" s="234">
        <f>IF(N1294="nulová",J1294,0)</f>
        <v>0</v>
      </c>
      <c r="BJ1294" s="17" t="s">
        <v>134</v>
      </c>
      <c r="BK1294" s="234">
        <f>ROUND(I1294*H1294,0)</f>
        <v>0</v>
      </c>
      <c r="BL1294" s="17" t="s">
        <v>161</v>
      </c>
      <c r="BM1294" s="233" t="s">
        <v>2954</v>
      </c>
    </row>
    <row r="1295" s="1" customFormat="1" ht="16.5" customHeight="1">
      <c r="B1295" s="38"/>
      <c r="C1295" s="223" t="s">
        <v>2955</v>
      </c>
      <c r="D1295" s="223" t="s">
        <v>128</v>
      </c>
      <c r="E1295" s="224" t="s">
        <v>2956</v>
      </c>
      <c r="F1295" s="225" t="s">
        <v>2957</v>
      </c>
      <c r="G1295" s="226" t="s">
        <v>166</v>
      </c>
      <c r="H1295" s="227">
        <v>87.969999999999999</v>
      </c>
      <c r="I1295" s="228"/>
      <c r="J1295" s="227">
        <f>ROUND(I1295*H1295,0)</f>
        <v>0</v>
      </c>
      <c r="K1295" s="225" t="s">
        <v>1</v>
      </c>
      <c r="L1295" s="43"/>
      <c r="M1295" s="229" t="s">
        <v>1</v>
      </c>
      <c r="N1295" s="230" t="s">
        <v>40</v>
      </c>
      <c r="O1295" s="86"/>
      <c r="P1295" s="231">
        <f>O1295*H1295</f>
        <v>0</v>
      </c>
      <c r="Q1295" s="231">
        <v>5.0000000000000002E-05</v>
      </c>
      <c r="R1295" s="231">
        <f>Q1295*H1295</f>
        <v>0.0043985000000000005</v>
      </c>
      <c r="S1295" s="231">
        <v>0</v>
      </c>
      <c r="T1295" s="232">
        <f>S1295*H1295</f>
        <v>0</v>
      </c>
      <c r="AR1295" s="233" t="s">
        <v>161</v>
      </c>
      <c r="AT1295" s="233" t="s">
        <v>128</v>
      </c>
      <c r="AU1295" s="233" t="s">
        <v>134</v>
      </c>
      <c r="AY1295" s="17" t="s">
        <v>125</v>
      </c>
      <c r="BE1295" s="234">
        <f>IF(N1295="základní",J1295,0)</f>
        <v>0</v>
      </c>
      <c r="BF1295" s="234">
        <f>IF(N1295="snížená",J1295,0)</f>
        <v>0</v>
      </c>
      <c r="BG1295" s="234">
        <f>IF(N1295="zákl. přenesená",J1295,0)</f>
        <v>0</v>
      </c>
      <c r="BH1295" s="234">
        <f>IF(N1295="sníž. přenesená",J1295,0)</f>
        <v>0</v>
      </c>
      <c r="BI1295" s="234">
        <f>IF(N1295="nulová",J1295,0)</f>
        <v>0</v>
      </c>
      <c r="BJ1295" s="17" t="s">
        <v>134</v>
      </c>
      <c r="BK1295" s="234">
        <f>ROUND(I1295*H1295,0)</f>
        <v>0</v>
      </c>
      <c r="BL1295" s="17" t="s">
        <v>161</v>
      </c>
      <c r="BM1295" s="233" t="s">
        <v>2958</v>
      </c>
    </row>
    <row r="1296" s="11" customFormat="1" ht="22.8" customHeight="1">
      <c r="B1296" s="207"/>
      <c r="C1296" s="208"/>
      <c r="D1296" s="209" t="s">
        <v>73</v>
      </c>
      <c r="E1296" s="221" t="s">
        <v>2959</v>
      </c>
      <c r="F1296" s="221" t="s">
        <v>2960</v>
      </c>
      <c r="G1296" s="208"/>
      <c r="H1296" s="208"/>
      <c r="I1296" s="211"/>
      <c r="J1296" s="222">
        <f>BK1296</f>
        <v>0</v>
      </c>
      <c r="K1296" s="208"/>
      <c r="L1296" s="213"/>
      <c r="M1296" s="214"/>
      <c r="N1296" s="215"/>
      <c r="O1296" s="215"/>
      <c r="P1296" s="216">
        <f>SUM(P1297:P1374)</f>
        <v>0</v>
      </c>
      <c r="Q1296" s="215"/>
      <c r="R1296" s="216">
        <f>SUM(R1297:R1374)</f>
        <v>2.3425395999999998</v>
      </c>
      <c r="S1296" s="215"/>
      <c r="T1296" s="217">
        <f>SUM(T1297:T1374)</f>
        <v>0.5081272</v>
      </c>
      <c r="AR1296" s="218" t="s">
        <v>134</v>
      </c>
      <c r="AT1296" s="219" t="s">
        <v>73</v>
      </c>
      <c r="AU1296" s="219" t="s">
        <v>8</v>
      </c>
      <c r="AY1296" s="218" t="s">
        <v>125</v>
      </c>
      <c r="BK1296" s="220">
        <f>SUM(BK1297:BK1374)</f>
        <v>0</v>
      </c>
    </row>
    <row r="1297" s="1" customFormat="1" ht="16.5" customHeight="1">
      <c r="B1297" s="38"/>
      <c r="C1297" s="223" t="s">
        <v>2961</v>
      </c>
      <c r="D1297" s="223" t="s">
        <v>128</v>
      </c>
      <c r="E1297" s="224" t="s">
        <v>2962</v>
      </c>
      <c r="F1297" s="225" t="s">
        <v>2963</v>
      </c>
      <c r="G1297" s="226" t="s">
        <v>166</v>
      </c>
      <c r="H1297" s="227">
        <v>1639.1199999999999</v>
      </c>
      <c r="I1297" s="228"/>
      <c r="J1297" s="227">
        <f>ROUND(I1297*H1297,0)</f>
        <v>0</v>
      </c>
      <c r="K1297" s="225" t="s">
        <v>132</v>
      </c>
      <c r="L1297" s="43"/>
      <c r="M1297" s="229" t="s">
        <v>1</v>
      </c>
      <c r="N1297" s="230" t="s">
        <v>40</v>
      </c>
      <c r="O1297" s="86"/>
      <c r="P1297" s="231">
        <f>O1297*H1297</f>
        <v>0</v>
      </c>
      <c r="Q1297" s="231">
        <v>0.001</v>
      </c>
      <c r="R1297" s="231">
        <f>Q1297*H1297</f>
        <v>1.6391199999999999</v>
      </c>
      <c r="S1297" s="231">
        <v>0.00031</v>
      </c>
      <c r="T1297" s="232">
        <f>S1297*H1297</f>
        <v>0.5081272</v>
      </c>
      <c r="AR1297" s="233" t="s">
        <v>161</v>
      </c>
      <c r="AT1297" s="233" t="s">
        <v>128</v>
      </c>
      <c r="AU1297" s="233" t="s">
        <v>134</v>
      </c>
      <c r="AY1297" s="17" t="s">
        <v>125</v>
      </c>
      <c r="BE1297" s="234">
        <f>IF(N1297="základní",J1297,0)</f>
        <v>0</v>
      </c>
      <c r="BF1297" s="234">
        <f>IF(N1297="snížená",J1297,0)</f>
        <v>0</v>
      </c>
      <c r="BG1297" s="234">
        <f>IF(N1297="zákl. přenesená",J1297,0)</f>
        <v>0</v>
      </c>
      <c r="BH1297" s="234">
        <f>IF(N1297="sníž. přenesená",J1297,0)</f>
        <v>0</v>
      </c>
      <c r="BI1297" s="234">
        <f>IF(N1297="nulová",J1297,0)</f>
        <v>0</v>
      </c>
      <c r="BJ1297" s="17" t="s">
        <v>134</v>
      </c>
      <c r="BK1297" s="234">
        <f>ROUND(I1297*H1297,0)</f>
        <v>0</v>
      </c>
      <c r="BL1297" s="17" t="s">
        <v>161</v>
      </c>
      <c r="BM1297" s="233" t="s">
        <v>2964</v>
      </c>
    </row>
    <row r="1298" s="14" customFormat="1">
      <c r="B1298" s="272"/>
      <c r="C1298" s="273"/>
      <c r="D1298" s="237" t="s">
        <v>143</v>
      </c>
      <c r="E1298" s="274" t="s">
        <v>1</v>
      </c>
      <c r="F1298" s="275" t="s">
        <v>480</v>
      </c>
      <c r="G1298" s="273"/>
      <c r="H1298" s="274" t="s">
        <v>1</v>
      </c>
      <c r="I1298" s="276"/>
      <c r="J1298" s="273"/>
      <c r="K1298" s="273"/>
      <c r="L1298" s="277"/>
      <c r="M1298" s="278"/>
      <c r="N1298" s="279"/>
      <c r="O1298" s="279"/>
      <c r="P1298" s="279"/>
      <c r="Q1298" s="279"/>
      <c r="R1298" s="279"/>
      <c r="S1298" s="279"/>
      <c r="T1298" s="280"/>
      <c r="AT1298" s="281" t="s">
        <v>143</v>
      </c>
      <c r="AU1298" s="281" t="s">
        <v>134</v>
      </c>
      <c r="AV1298" s="14" t="s">
        <v>8</v>
      </c>
      <c r="AW1298" s="14" t="s">
        <v>31</v>
      </c>
      <c r="AX1298" s="14" t="s">
        <v>74</v>
      </c>
      <c r="AY1298" s="281" t="s">
        <v>125</v>
      </c>
    </row>
    <row r="1299" s="12" customFormat="1">
      <c r="B1299" s="235"/>
      <c r="C1299" s="236"/>
      <c r="D1299" s="237" t="s">
        <v>143</v>
      </c>
      <c r="E1299" s="246" t="s">
        <v>1</v>
      </c>
      <c r="F1299" s="238" t="s">
        <v>481</v>
      </c>
      <c r="G1299" s="236"/>
      <c r="H1299" s="239">
        <v>24.199999999999999</v>
      </c>
      <c r="I1299" s="240"/>
      <c r="J1299" s="236"/>
      <c r="K1299" s="236"/>
      <c r="L1299" s="241"/>
      <c r="M1299" s="242"/>
      <c r="N1299" s="243"/>
      <c r="O1299" s="243"/>
      <c r="P1299" s="243"/>
      <c r="Q1299" s="243"/>
      <c r="R1299" s="243"/>
      <c r="S1299" s="243"/>
      <c r="T1299" s="244"/>
      <c r="AT1299" s="245" t="s">
        <v>143</v>
      </c>
      <c r="AU1299" s="245" t="s">
        <v>134</v>
      </c>
      <c r="AV1299" s="12" t="s">
        <v>134</v>
      </c>
      <c r="AW1299" s="12" t="s">
        <v>31</v>
      </c>
      <c r="AX1299" s="12" t="s">
        <v>74</v>
      </c>
      <c r="AY1299" s="245" t="s">
        <v>125</v>
      </c>
    </row>
    <row r="1300" s="12" customFormat="1">
      <c r="B1300" s="235"/>
      <c r="C1300" s="236"/>
      <c r="D1300" s="237" t="s">
        <v>143</v>
      </c>
      <c r="E1300" s="246" t="s">
        <v>1</v>
      </c>
      <c r="F1300" s="238" t="s">
        <v>482</v>
      </c>
      <c r="G1300" s="236"/>
      <c r="H1300" s="239">
        <v>52.939999999999998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AT1300" s="245" t="s">
        <v>143</v>
      </c>
      <c r="AU1300" s="245" t="s">
        <v>134</v>
      </c>
      <c r="AV1300" s="12" t="s">
        <v>134</v>
      </c>
      <c r="AW1300" s="12" t="s">
        <v>31</v>
      </c>
      <c r="AX1300" s="12" t="s">
        <v>74</v>
      </c>
      <c r="AY1300" s="245" t="s">
        <v>125</v>
      </c>
    </row>
    <row r="1301" s="12" customFormat="1">
      <c r="B1301" s="235"/>
      <c r="C1301" s="236"/>
      <c r="D1301" s="237" t="s">
        <v>143</v>
      </c>
      <c r="E1301" s="246" t="s">
        <v>1</v>
      </c>
      <c r="F1301" s="238" t="s">
        <v>483</v>
      </c>
      <c r="G1301" s="236"/>
      <c r="H1301" s="239">
        <v>45.380000000000003</v>
      </c>
      <c r="I1301" s="240"/>
      <c r="J1301" s="236"/>
      <c r="K1301" s="236"/>
      <c r="L1301" s="241"/>
      <c r="M1301" s="242"/>
      <c r="N1301" s="243"/>
      <c r="O1301" s="243"/>
      <c r="P1301" s="243"/>
      <c r="Q1301" s="243"/>
      <c r="R1301" s="243"/>
      <c r="S1301" s="243"/>
      <c r="T1301" s="244"/>
      <c r="AT1301" s="245" t="s">
        <v>143</v>
      </c>
      <c r="AU1301" s="245" t="s">
        <v>134</v>
      </c>
      <c r="AV1301" s="12" t="s">
        <v>134</v>
      </c>
      <c r="AW1301" s="12" t="s">
        <v>31</v>
      </c>
      <c r="AX1301" s="12" t="s">
        <v>74</v>
      </c>
      <c r="AY1301" s="245" t="s">
        <v>125</v>
      </c>
    </row>
    <row r="1302" s="12" customFormat="1">
      <c r="B1302" s="235"/>
      <c r="C1302" s="236"/>
      <c r="D1302" s="237" t="s">
        <v>143</v>
      </c>
      <c r="E1302" s="246" t="s">
        <v>1</v>
      </c>
      <c r="F1302" s="238" t="s">
        <v>484</v>
      </c>
      <c r="G1302" s="236"/>
      <c r="H1302" s="239">
        <v>10.789999999999999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AT1302" s="245" t="s">
        <v>143</v>
      </c>
      <c r="AU1302" s="245" t="s">
        <v>134</v>
      </c>
      <c r="AV1302" s="12" t="s">
        <v>134</v>
      </c>
      <c r="AW1302" s="12" t="s">
        <v>31</v>
      </c>
      <c r="AX1302" s="12" t="s">
        <v>74</v>
      </c>
      <c r="AY1302" s="245" t="s">
        <v>125</v>
      </c>
    </row>
    <row r="1303" s="12" customFormat="1">
      <c r="B1303" s="235"/>
      <c r="C1303" s="236"/>
      <c r="D1303" s="237" t="s">
        <v>143</v>
      </c>
      <c r="E1303" s="246" t="s">
        <v>1</v>
      </c>
      <c r="F1303" s="238" t="s">
        <v>485</v>
      </c>
      <c r="G1303" s="236"/>
      <c r="H1303" s="239">
        <v>10.73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AT1303" s="245" t="s">
        <v>143</v>
      </c>
      <c r="AU1303" s="245" t="s">
        <v>134</v>
      </c>
      <c r="AV1303" s="12" t="s">
        <v>134</v>
      </c>
      <c r="AW1303" s="12" t="s">
        <v>31</v>
      </c>
      <c r="AX1303" s="12" t="s">
        <v>74</v>
      </c>
      <c r="AY1303" s="245" t="s">
        <v>125</v>
      </c>
    </row>
    <row r="1304" s="12" customFormat="1">
      <c r="B1304" s="235"/>
      <c r="C1304" s="236"/>
      <c r="D1304" s="237" t="s">
        <v>143</v>
      </c>
      <c r="E1304" s="246" t="s">
        <v>1</v>
      </c>
      <c r="F1304" s="238" t="s">
        <v>486</v>
      </c>
      <c r="G1304" s="236"/>
      <c r="H1304" s="239">
        <v>11.279999999999999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AT1304" s="245" t="s">
        <v>143</v>
      </c>
      <c r="AU1304" s="245" t="s">
        <v>134</v>
      </c>
      <c r="AV1304" s="12" t="s">
        <v>134</v>
      </c>
      <c r="AW1304" s="12" t="s">
        <v>31</v>
      </c>
      <c r="AX1304" s="12" t="s">
        <v>74</v>
      </c>
      <c r="AY1304" s="245" t="s">
        <v>125</v>
      </c>
    </row>
    <row r="1305" s="12" customFormat="1">
      <c r="B1305" s="235"/>
      <c r="C1305" s="236"/>
      <c r="D1305" s="237" t="s">
        <v>143</v>
      </c>
      <c r="E1305" s="246" t="s">
        <v>1</v>
      </c>
      <c r="F1305" s="238" t="s">
        <v>487</v>
      </c>
      <c r="G1305" s="236"/>
      <c r="H1305" s="239">
        <v>10.789999999999999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AT1305" s="245" t="s">
        <v>143</v>
      </c>
      <c r="AU1305" s="245" t="s">
        <v>134</v>
      </c>
      <c r="AV1305" s="12" t="s">
        <v>134</v>
      </c>
      <c r="AW1305" s="12" t="s">
        <v>31</v>
      </c>
      <c r="AX1305" s="12" t="s">
        <v>74</v>
      </c>
      <c r="AY1305" s="245" t="s">
        <v>125</v>
      </c>
    </row>
    <row r="1306" s="12" customFormat="1">
      <c r="B1306" s="235"/>
      <c r="C1306" s="236"/>
      <c r="D1306" s="237" t="s">
        <v>143</v>
      </c>
      <c r="E1306" s="246" t="s">
        <v>1</v>
      </c>
      <c r="F1306" s="238" t="s">
        <v>488</v>
      </c>
      <c r="G1306" s="236"/>
      <c r="H1306" s="239">
        <v>11.960000000000001</v>
      </c>
      <c r="I1306" s="240"/>
      <c r="J1306" s="236"/>
      <c r="K1306" s="236"/>
      <c r="L1306" s="241"/>
      <c r="M1306" s="242"/>
      <c r="N1306" s="243"/>
      <c r="O1306" s="243"/>
      <c r="P1306" s="243"/>
      <c r="Q1306" s="243"/>
      <c r="R1306" s="243"/>
      <c r="S1306" s="243"/>
      <c r="T1306" s="244"/>
      <c r="AT1306" s="245" t="s">
        <v>143</v>
      </c>
      <c r="AU1306" s="245" t="s">
        <v>134</v>
      </c>
      <c r="AV1306" s="12" t="s">
        <v>134</v>
      </c>
      <c r="AW1306" s="12" t="s">
        <v>31</v>
      </c>
      <c r="AX1306" s="12" t="s">
        <v>74</v>
      </c>
      <c r="AY1306" s="245" t="s">
        <v>125</v>
      </c>
    </row>
    <row r="1307" s="12" customFormat="1">
      <c r="B1307" s="235"/>
      <c r="C1307" s="236"/>
      <c r="D1307" s="237" t="s">
        <v>143</v>
      </c>
      <c r="E1307" s="246" t="s">
        <v>1</v>
      </c>
      <c r="F1307" s="238" t="s">
        <v>489</v>
      </c>
      <c r="G1307" s="236"/>
      <c r="H1307" s="239">
        <v>15.539999999999999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AT1307" s="245" t="s">
        <v>143</v>
      </c>
      <c r="AU1307" s="245" t="s">
        <v>134</v>
      </c>
      <c r="AV1307" s="12" t="s">
        <v>134</v>
      </c>
      <c r="AW1307" s="12" t="s">
        <v>31</v>
      </c>
      <c r="AX1307" s="12" t="s">
        <v>74</v>
      </c>
      <c r="AY1307" s="245" t="s">
        <v>125</v>
      </c>
    </row>
    <row r="1308" s="12" customFormat="1">
      <c r="B1308" s="235"/>
      <c r="C1308" s="236"/>
      <c r="D1308" s="237" t="s">
        <v>143</v>
      </c>
      <c r="E1308" s="246" t="s">
        <v>1</v>
      </c>
      <c r="F1308" s="238" t="s">
        <v>490</v>
      </c>
      <c r="G1308" s="236"/>
      <c r="H1308" s="239">
        <v>15.68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AT1308" s="245" t="s">
        <v>143</v>
      </c>
      <c r="AU1308" s="245" t="s">
        <v>134</v>
      </c>
      <c r="AV1308" s="12" t="s">
        <v>134</v>
      </c>
      <c r="AW1308" s="12" t="s">
        <v>31</v>
      </c>
      <c r="AX1308" s="12" t="s">
        <v>74</v>
      </c>
      <c r="AY1308" s="245" t="s">
        <v>125</v>
      </c>
    </row>
    <row r="1309" s="12" customFormat="1">
      <c r="B1309" s="235"/>
      <c r="C1309" s="236"/>
      <c r="D1309" s="237" t="s">
        <v>143</v>
      </c>
      <c r="E1309" s="246" t="s">
        <v>1</v>
      </c>
      <c r="F1309" s="238" t="s">
        <v>491</v>
      </c>
      <c r="G1309" s="236"/>
      <c r="H1309" s="239">
        <v>11.550000000000001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AT1309" s="245" t="s">
        <v>143</v>
      </c>
      <c r="AU1309" s="245" t="s">
        <v>134</v>
      </c>
      <c r="AV1309" s="12" t="s">
        <v>134</v>
      </c>
      <c r="AW1309" s="12" t="s">
        <v>31</v>
      </c>
      <c r="AX1309" s="12" t="s">
        <v>74</v>
      </c>
      <c r="AY1309" s="245" t="s">
        <v>125</v>
      </c>
    </row>
    <row r="1310" s="15" customFormat="1">
      <c r="B1310" s="282"/>
      <c r="C1310" s="283"/>
      <c r="D1310" s="237" t="s">
        <v>143</v>
      </c>
      <c r="E1310" s="284" t="s">
        <v>1</v>
      </c>
      <c r="F1310" s="285" t="s">
        <v>492</v>
      </c>
      <c r="G1310" s="283"/>
      <c r="H1310" s="286">
        <v>220.84</v>
      </c>
      <c r="I1310" s="287"/>
      <c r="J1310" s="283"/>
      <c r="K1310" s="283"/>
      <c r="L1310" s="288"/>
      <c r="M1310" s="289"/>
      <c r="N1310" s="290"/>
      <c r="O1310" s="290"/>
      <c r="P1310" s="290"/>
      <c r="Q1310" s="290"/>
      <c r="R1310" s="290"/>
      <c r="S1310" s="290"/>
      <c r="T1310" s="291"/>
      <c r="AT1310" s="292" t="s">
        <v>143</v>
      </c>
      <c r="AU1310" s="292" t="s">
        <v>134</v>
      </c>
      <c r="AV1310" s="15" t="s">
        <v>139</v>
      </c>
      <c r="AW1310" s="15" t="s">
        <v>31</v>
      </c>
      <c r="AX1310" s="15" t="s">
        <v>74</v>
      </c>
      <c r="AY1310" s="292" t="s">
        <v>125</v>
      </c>
    </row>
    <row r="1311" s="14" customFormat="1">
      <c r="B1311" s="272"/>
      <c r="C1311" s="273"/>
      <c r="D1311" s="237" t="s">
        <v>143</v>
      </c>
      <c r="E1311" s="274" t="s">
        <v>1</v>
      </c>
      <c r="F1311" s="275" t="s">
        <v>493</v>
      </c>
      <c r="G1311" s="273"/>
      <c r="H1311" s="274" t="s">
        <v>1</v>
      </c>
      <c r="I1311" s="276"/>
      <c r="J1311" s="273"/>
      <c r="K1311" s="273"/>
      <c r="L1311" s="277"/>
      <c r="M1311" s="278"/>
      <c r="N1311" s="279"/>
      <c r="O1311" s="279"/>
      <c r="P1311" s="279"/>
      <c r="Q1311" s="279"/>
      <c r="R1311" s="279"/>
      <c r="S1311" s="279"/>
      <c r="T1311" s="280"/>
      <c r="AT1311" s="281" t="s">
        <v>143</v>
      </c>
      <c r="AU1311" s="281" t="s">
        <v>134</v>
      </c>
      <c r="AV1311" s="14" t="s">
        <v>8</v>
      </c>
      <c r="AW1311" s="14" t="s">
        <v>31</v>
      </c>
      <c r="AX1311" s="14" t="s">
        <v>74</v>
      </c>
      <c r="AY1311" s="281" t="s">
        <v>125</v>
      </c>
    </row>
    <row r="1312" s="12" customFormat="1">
      <c r="B1312" s="235"/>
      <c r="C1312" s="236"/>
      <c r="D1312" s="237" t="s">
        <v>143</v>
      </c>
      <c r="E1312" s="246" t="s">
        <v>1</v>
      </c>
      <c r="F1312" s="238" t="s">
        <v>2965</v>
      </c>
      <c r="G1312" s="236"/>
      <c r="H1312" s="239">
        <v>117.74</v>
      </c>
      <c r="I1312" s="240"/>
      <c r="J1312" s="236"/>
      <c r="K1312" s="236"/>
      <c r="L1312" s="241"/>
      <c r="M1312" s="242"/>
      <c r="N1312" s="243"/>
      <c r="O1312" s="243"/>
      <c r="P1312" s="243"/>
      <c r="Q1312" s="243"/>
      <c r="R1312" s="243"/>
      <c r="S1312" s="243"/>
      <c r="T1312" s="244"/>
      <c r="AT1312" s="245" t="s">
        <v>143</v>
      </c>
      <c r="AU1312" s="245" t="s">
        <v>134</v>
      </c>
      <c r="AV1312" s="12" t="s">
        <v>134</v>
      </c>
      <c r="AW1312" s="12" t="s">
        <v>31</v>
      </c>
      <c r="AX1312" s="12" t="s">
        <v>74</v>
      </c>
      <c r="AY1312" s="245" t="s">
        <v>125</v>
      </c>
    </row>
    <row r="1313" s="12" customFormat="1">
      <c r="B1313" s="235"/>
      <c r="C1313" s="236"/>
      <c r="D1313" s="237" t="s">
        <v>143</v>
      </c>
      <c r="E1313" s="246" t="s">
        <v>1</v>
      </c>
      <c r="F1313" s="238" t="s">
        <v>2966</v>
      </c>
      <c r="G1313" s="236"/>
      <c r="H1313" s="239">
        <v>64.189999999999998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AT1313" s="245" t="s">
        <v>143</v>
      </c>
      <c r="AU1313" s="245" t="s">
        <v>134</v>
      </c>
      <c r="AV1313" s="12" t="s">
        <v>134</v>
      </c>
      <c r="AW1313" s="12" t="s">
        <v>31</v>
      </c>
      <c r="AX1313" s="12" t="s">
        <v>74</v>
      </c>
      <c r="AY1313" s="245" t="s">
        <v>125</v>
      </c>
    </row>
    <row r="1314" s="12" customFormat="1">
      <c r="B1314" s="235"/>
      <c r="C1314" s="236"/>
      <c r="D1314" s="237" t="s">
        <v>143</v>
      </c>
      <c r="E1314" s="246" t="s">
        <v>1</v>
      </c>
      <c r="F1314" s="238" t="s">
        <v>2967</v>
      </c>
      <c r="G1314" s="236"/>
      <c r="H1314" s="239">
        <v>16.079999999999998</v>
      </c>
      <c r="I1314" s="240"/>
      <c r="J1314" s="236"/>
      <c r="K1314" s="236"/>
      <c r="L1314" s="241"/>
      <c r="M1314" s="242"/>
      <c r="N1314" s="243"/>
      <c r="O1314" s="243"/>
      <c r="P1314" s="243"/>
      <c r="Q1314" s="243"/>
      <c r="R1314" s="243"/>
      <c r="S1314" s="243"/>
      <c r="T1314" s="244"/>
      <c r="AT1314" s="245" t="s">
        <v>143</v>
      </c>
      <c r="AU1314" s="245" t="s">
        <v>134</v>
      </c>
      <c r="AV1314" s="12" t="s">
        <v>134</v>
      </c>
      <c r="AW1314" s="12" t="s">
        <v>31</v>
      </c>
      <c r="AX1314" s="12" t="s">
        <v>74</v>
      </c>
      <c r="AY1314" s="245" t="s">
        <v>125</v>
      </c>
    </row>
    <row r="1315" s="12" customFormat="1">
      <c r="B1315" s="235"/>
      <c r="C1315" s="236"/>
      <c r="D1315" s="237" t="s">
        <v>143</v>
      </c>
      <c r="E1315" s="246" t="s">
        <v>1</v>
      </c>
      <c r="F1315" s="238" t="s">
        <v>2968</v>
      </c>
      <c r="G1315" s="236"/>
      <c r="H1315" s="239">
        <v>21.98</v>
      </c>
      <c r="I1315" s="240"/>
      <c r="J1315" s="236"/>
      <c r="K1315" s="236"/>
      <c r="L1315" s="241"/>
      <c r="M1315" s="242"/>
      <c r="N1315" s="243"/>
      <c r="O1315" s="243"/>
      <c r="P1315" s="243"/>
      <c r="Q1315" s="243"/>
      <c r="R1315" s="243"/>
      <c r="S1315" s="243"/>
      <c r="T1315" s="244"/>
      <c r="AT1315" s="245" t="s">
        <v>143</v>
      </c>
      <c r="AU1315" s="245" t="s">
        <v>134</v>
      </c>
      <c r="AV1315" s="12" t="s">
        <v>134</v>
      </c>
      <c r="AW1315" s="12" t="s">
        <v>31</v>
      </c>
      <c r="AX1315" s="12" t="s">
        <v>74</v>
      </c>
      <c r="AY1315" s="245" t="s">
        <v>125</v>
      </c>
    </row>
    <row r="1316" s="12" customFormat="1">
      <c r="B1316" s="235"/>
      <c r="C1316" s="236"/>
      <c r="D1316" s="237" t="s">
        <v>143</v>
      </c>
      <c r="E1316" s="246" t="s">
        <v>1</v>
      </c>
      <c r="F1316" s="238" t="s">
        <v>2969</v>
      </c>
      <c r="G1316" s="236"/>
      <c r="H1316" s="239">
        <v>48.409999999999997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AT1316" s="245" t="s">
        <v>143</v>
      </c>
      <c r="AU1316" s="245" t="s">
        <v>134</v>
      </c>
      <c r="AV1316" s="12" t="s">
        <v>134</v>
      </c>
      <c r="AW1316" s="12" t="s">
        <v>31</v>
      </c>
      <c r="AX1316" s="12" t="s">
        <v>74</v>
      </c>
      <c r="AY1316" s="245" t="s">
        <v>125</v>
      </c>
    </row>
    <row r="1317" s="12" customFormat="1">
      <c r="B1317" s="235"/>
      <c r="C1317" s="236"/>
      <c r="D1317" s="237" t="s">
        <v>143</v>
      </c>
      <c r="E1317" s="246" t="s">
        <v>1</v>
      </c>
      <c r="F1317" s="238" t="s">
        <v>2970</v>
      </c>
      <c r="G1317" s="236"/>
      <c r="H1317" s="239">
        <v>88.680000000000007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AT1317" s="245" t="s">
        <v>143</v>
      </c>
      <c r="AU1317" s="245" t="s">
        <v>134</v>
      </c>
      <c r="AV1317" s="12" t="s">
        <v>134</v>
      </c>
      <c r="AW1317" s="12" t="s">
        <v>31</v>
      </c>
      <c r="AX1317" s="12" t="s">
        <v>74</v>
      </c>
      <c r="AY1317" s="245" t="s">
        <v>125</v>
      </c>
    </row>
    <row r="1318" s="12" customFormat="1">
      <c r="B1318" s="235"/>
      <c r="C1318" s="236"/>
      <c r="D1318" s="237" t="s">
        <v>143</v>
      </c>
      <c r="E1318" s="246" t="s">
        <v>1</v>
      </c>
      <c r="F1318" s="238" t="s">
        <v>2971</v>
      </c>
      <c r="G1318" s="236"/>
      <c r="H1318" s="239">
        <v>14.25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AT1318" s="245" t="s">
        <v>143</v>
      </c>
      <c r="AU1318" s="245" t="s">
        <v>134</v>
      </c>
      <c r="AV1318" s="12" t="s">
        <v>134</v>
      </c>
      <c r="AW1318" s="12" t="s">
        <v>31</v>
      </c>
      <c r="AX1318" s="12" t="s">
        <v>74</v>
      </c>
      <c r="AY1318" s="245" t="s">
        <v>125</v>
      </c>
    </row>
    <row r="1319" s="12" customFormat="1">
      <c r="B1319" s="235"/>
      <c r="C1319" s="236"/>
      <c r="D1319" s="237" t="s">
        <v>143</v>
      </c>
      <c r="E1319" s="246" t="s">
        <v>1</v>
      </c>
      <c r="F1319" s="238" t="s">
        <v>2972</v>
      </c>
      <c r="G1319" s="236"/>
      <c r="H1319" s="239">
        <v>19.440000000000001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AT1319" s="245" t="s">
        <v>143</v>
      </c>
      <c r="AU1319" s="245" t="s">
        <v>134</v>
      </c>
      <c r="AV1319" s="12" t="s">
        <v>134</v>
      </c>
      <c r="AW1319" s="12" t="s">
        <v>31</v>
      </c>
      <c r="AX1319" s="12" t="s">
        <v>74</v>
      </c>
      <c r="AY1319" s="245" t="s">
        <v>125</v>
      </c>
    </row>
    <row r="1320" s="12" customFormat="1">
      <c r="B1320" s="235"/>
      <c r="C1320" s="236"/>
      <c r="D1320" s="237" t="s">
        <v>143</v>
      </c>
      <c r="E1320" s="246" t="s">
        <v>1</v>
      </c>
      <c r="F1320" s="238" t="s">
        <v>2973</v>
      </c>
      <c r="G1320" s="236"/>
      <c r="H1320" s="239">
        <v>47.25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AT1320" s="245" t="s">
        <v>143</v>
      </c>
      <c r="AU1320" s="245" t="s">
        <v>134</v>
      </c>
      <c r="AV1320" s="12" t="s">
        <v>134</v>
      </c>
      <c r="AW1320" s="12" t="s">
        <v>31</v>
      </c>
      <c r="AX1320" s="12" t="s">
        <v>74</v>
      </c>
      <c r="AY1320" s="245" t="s">
        <v>125</v>
      </c>
    </row>
    <row r="1321" s="12" customFormat="1">
      <c r="B1321" s="235"/>
      <c r="C1321" s="236"/>
      <c r="D1321" s="237" t="s">
        <v>143</v>
      </c>
      <c r="E1321" s="246" t="s">
        <v>1</v>
      </c>
      <c r="F1321" s="238" t="s">
        <v>2974</v>
      </c>
      <c r="G1321" s="236"/>
      <c r="H1321" s="239">
        <v>84.159999999999997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AT1321" s="245" t="s">
        <v>143</v>
      </c>
      <c r="AU1321" s="245" t="s">
        <v>134</v>
      </c>
      <c r="AV1321" s="12" t="s">
        <v>134</v>
      </c>
      <c r="AW1321" s="12" t="s">
        <v>31</v>
      </c>
      <c r="AX1321" s="12" t="s">
        <v>74</v>
      </c>
      <c r="AY1321" s="245" t="s">
        <v>125</v>
      </c>
    </row>
    <row r="1322" s="12" customFormat="1">
      <c r="B1322" s="235"/>
      <c r="C1322" s="236"/>
      <c r="D1322" s="237" t="s">
        <v>143</v>
      </c>
      <c r="E1322" s="246" t="s">
        <v>1</v>
      </c>
      <c r="F1322" s="238" t="s">
        <v>2975</v>
      </c>
      <c r="G1322" s="236"/>
      <c r="H1322" s="239">
        <v>14.949999999999999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AT1322" s="245" t="s">
        <v>143</v>
      </c>
      <c r="AU1322" s="245" t="s">
        <v>134</v>
      </c>
      <c r="AV1322" s="12" t="s">
        <v>134</v>
      </c>
      <c r="AW1322" s="12" t="s">
        <v>31</v>
      </c>
      <c r="AX1322" s="12" t="s">
        <v>74</v>
      </c>
      <c r="AY1322" s="245" t="s">
        <v>125</v>
      </c>
    </row>
    <row r="1323" s="12" customFormat="1">
      <c r="B1323" s="235"/>
      <c r="C1323" s="236"/>
      <c r="D1323" s="237" t="s">
        <v>143</v>
      </c>
      <c r="E1323" s="246" t="s">
        <v>1</v>
      </c>
      <c r="F1323" s="238" t="s">
        <v>2976</v>
      </c>
      <c r="G1323" s="236"/>
      <c r="H1323" s="239">
        <v>34.68</v>
      </c>
      <c r="I1323" s="240"/>
      <c r="J1323" s="236"/>
      <c r="K1323" s="236"/>
      <c r="L1323" s="241"/>
      <c r="M1323" s="242"/>
      <c r="N1323" s="243"/>
      <c r="O1323" s="243"/>
      <c r="P1323" s="243"/>
      <c r="Q1323" s="243"/>
      <c r="R1323" s="243"/>
      <c r="S1323" s="243"/>
      <c r="T1323" s="244"/>
      <c r="AT1323" s="245" t="s">
        <v>143</v>
      </c>
      <c r="AU1323" s="245" t="s">
        <v>134</v>
      </c>
      <c r="AV1323" s="12" t="s">
        <v>134</v>
      </c>
      <c r="AW1323" s="12" t="s">
        <v>31</v>
      </c>
      <c r="AX1323" s="12" t="s">
        <v>74</v>
      </c>
      <c r="AY1323" s="245" t="s">
        <v>125</v>
      </c>
    </row>
    <row r="1324" s="12" customFormat="1">
      <c r="B1324" s="235"/>
      <c r="C1324" s="236"/>
      <c r="D1324" s="237" t="s">
        <v>143</v>
      </c>
      <c r="E1324" s="246" t="s">
        <v>1</v>
      </c>
      <c r="F1324" s="238" t="s">
        <v>2977</v>
      </c>
      <c r="G1324" s="236"/>
      <c r="H1324" s="239">
        <v>63.149999999999999</v>
      </c>
      <c r="I1324" s="240"/>
      <c r="J1324" s="236"/>
      <c r="K1324" s="236"/>
      <c r="L1324" s="241"/>
      <c r="M1324" s="242"/>
      <c r="N1324" s="243"/>
      <c r="O1324" s="243"/>
      <c r="P1324" s="243"/>
      <c r="Q1324" s="243"/>
      <c r="R1324" s="243"/>
      <c r="S1324" s="243"/>
      <c r="T1324" s="244"/>
      <c r="AT1324" s="245" t="s">
        <v>143</v>
      </c>
      <c r="AU1324" s="245" t="s">
        <v>134</v>
      </c>
      <c r="AV1324" s="12" t="s">
        <v>134</v>
      </c>
      <c r="AW1324" s="12" t="s">
        <v>31</v>
      </c>
      <c r="AX1324" s="12" t="s">
        <v>74</v>
      </c>
      <c r="AY1324" s="245" t="s">
        <v>125</v>
      </c>
    </row>
    <row r="1325" s="15" customFormat="1">
      <c r="B1325" s="282"/>
      <c r="C1325" s="283"/>
      <c r="D1325" s="237" t="s">
        <v>143</v>
      </c>
      <c r="E1325" s="284" t="s">
        <v>1</v>
      </c>
      <c r="F1325" s="285" t="s">
        <v>492</v>
      </c>
      <c r="G1325" s="283"/>
      <c r="H1325" s="286">
        <v>634.95999999999992</v>
      </c>
      <c r="I1325" s="287"/>
      <c r="J1325" s="283"/>
      <c r="K1325" s="283"/>
      <c r="L1325" s="288"/>
      <c r="M1325" s="289"/>
      <c r="N1325" s="290"/>
      <c r="O1325" s="290"/>
      <c r="P1325" s="290"/>
      <c r="Q1325" s="290"/>
      <c r="R1325" s="290"/>
      <c r="S1325" s="290"/>
      <c r="T1325" s="291"/>
      <c r="AT1325" s="292" t="s">
        <v>143</v>
      </c>
      <c r="AU1325" s="292" t="s">
        <v>134</v>
      </c>
      <c r="AV1325" s="15" t="s">
        <v>139</v>
      </c>
      <c r="AW1325" s="15" t="s">
        <v>31</v>
      </c>
      <c r="AX1325" s="15" t="s">
        <v>74</v>
      </c>
      <c r="AY1325" s="292" t="s">
        <v>125</v>
      </c>
    </row>
    <row r="1326" s="14" customFormat="1">
      <c r="B1326" s="272"/>
      <c r="C1326" s="273"/>
      <c r="D1326" s="237" t="s">
        <v>143</v>
      </c>
      <c r="E1326" s="274" t="s">
        <v>1</v>
      </c>
      <c r="F1326" s="275" t="s">
        <v>507</v>
      </c>
      <c r="G1326" s="273"/>
      <c r="H1326" s="274" t="s">
        <v>1</v>
      </c>
      <c r="I1326" s="276"/>
      <c r="J1326" s="273"/>
      <c r="K1326" s="273"/>
      <c r="L1326" s="277"/>
      <c r="M1326" s="278"/>
      <c r="N1326" s="279"/>
      <c r="O1326" s="279"/>
      <c r="P1326" s="279"/>
      <c r="Q1326" s="279"/>
      <c r="R1326" s="279"/>
      <c r="S1326" s="279"/>
      <c r="T1326" s="280"/>
      <c r="AT1326" s="281" t="s">
        <v>143</v>
      </c>
      <c r="AU1326" s="281" t="s">
        <v>134</v>
      </c>
      <c r="AV1326" s="14" t="s">
        <v>8</v>
      </c>
      <c r="AW1326" s="14" t="s">
        <v>31</v>
      </c>
      <c r="AX1326" s="14" t="s">
        <v>74</v>
      </c>
      <c r="AY1326" s="281" t="s">
        <v>125</v>
      </c>
    </row>
    <row r="1327" s="12" customFormat="1">
      <c r="B1327" s="235"/>
      <c r="C1327" s="236"/>
      <c r="D1327" s="237" t="s">
        <v>143</v>
      </c>
      <c r="E1327" s="246" t="s">
        <v>1</v>
      </c>
      <c r="F1327" s="238" t="s">
        <v>2978</v>
      </c>
      <c r="G1327" s="236"/>
      <c r="H1327" s="239">
        <v>96.909999999999997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AT1327" s="245" t="s">
        <v>143</v>
      </c>
      <c r="AU1327" s="245" t="s">
        <v>134</v>
      </c>
      <c r="AV1327" s="12" t="s">
        <v>134</v>
      </c>
      <c r="AW1327" s="12" t="s">
        <v>31</v>
      </c>
      <c r="AX1327" s="12" t="s">
        <v>74</v>
      </c>
      <c r="AY1327" s="245" t="s">
        <v>125</v>
      </c>
    </row>
    <row r="1328" s="12" customFormat="1">
      <c r="B1328" s="235"/>
      <c r="C1328" s="236"/>
      <c r="D1328" s="237" t="s">
        <v>143</v>
      </c>
      <c r="E1328" s="246" t="s">
        <v>1</v>
      </c>
      <c r="F1328" s="238" t="s">
        <v>2979</v>
      </c>
      <c r="G1328" s="236"/>
      <c r="H1328" s="239">
        <v>41.799999999999997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AT1328" s="245" t="s">
        <v>143</v>
      </c>
      <c r="AU1328" s="245" t="s">
        <v>134</v>
      </c>
      <c r="AV1328" s="12" t="s">
        <v>134</v>
      </c>
      <c r="AW1328" s="12" t="s">
        <v>31</v>
      </c>
      <c r="AX1328" s="12" t="s">
        <v>74</v>
      </c>
      <c r="AY1328" s="245" t="s">
        <v>125</v>
      </c>
    </row>
    <row r="1329" s="12" customFormat="1">
      <c r="B1329" s="235"/>
      <c r="C1329" s="236"/>
      <c r="D1329" s="237" t="s">
        <v>143</v>
      </c>
      <c r="E1329" s="246" t="s">
        <v>1</v>
      </c>
      <c r="F1329" s="238" t="s">
        <v>2980</v>
      </c>
      <c r="G1329" s="236"/>
      <c r="H1329" s="239">
        <v>16.34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AT1329" s="245" t="s">
        <v>143</v>
      </c>
      <c r="AU1329" s="245" t="s">
        <v>134</v>
      </c>
      <c r="AV1329" s="12" t="s">
        <v>134</v>
      </c>
      <c r="AW1329" s="12" t="s">
        <v>31</v>
      </c>
      <c r="AX1329" s="12" t="s">
        <v>74</v>
      </c>
      <c r="AY1329" s="245" t="s">
        <v>125</v>
      </c>
    </row>
    <row r="1330" s="12" customFormat="1">
      <c r="B1330" s="235"/>
      <c r="C1330" s="236"/>
      <c r="D1330" s="237" t="s">
        <v>143</v>
      </c>
      <c r="E1330" s="246" t="s">
        <v>1</v>
      </c>
      <c r="F1330" s="238" t="s">
        <v>2981</v>
      </c>
      <c r="G1330" s="236"/>
      <c r="H1330" s="239">
        <v>20.280000000000001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AT1330" s="245" t="s">
        <v>143</v>
      </c>
      <c r="AU1330" s="245" t="s">
        <v>134</v>
      </c>
      <c r="AV1330" s="12" t="s">
        <v>134</v>
      </c>
      <c r="AW1330" s="12" t="s">
        <v>31</v>
      </c>
      <c r="AX1330" s="12" t="s">
        <v>74</v>
      </c>
      <c r="AY1330" s="245" t="s">
        <v>125</v>
      </c>
    </row>
    <row r="1331" s="12" customFormat="1">
      <c r="B1331" s="235"/>
      <c r="C1331" s="236"/>
      <c r="D1331" s="237" t="s">
        <v>143</v>
      </c>
      <c r="E1331" s="246" t="s">
        <v>1</v>
      </c>
      <c r="F1331" s="238" t="s">
        <v>2982</v>
      </c>
      <c r="G1331" s="236"/>
      <c r="H1331" s="239">
        <v>47.899999999999999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AT1331" s="245" t="s">
        <v>143</v>
      </c>
      <c r="AU1331" s="245" t="s">
        <v>134</v>
      </c>
      <c r="AV1331" s="12" t="s">
        <v>134</v>
      </c>
      <c r="AW1331" s="12" t="s">
        <v>31</v>
      </c>
      <c r="AX1331" s="12" t="s">
        <v>74</v>
      </c>
      <c r="AY1331" s="245" t="s">
        <v>125</v>
      </c>
    </row>
    <row r="1332" s="12" customFormat="1">
      <c r="B1332" s="235"/>
      <c r="C1332" s="236"/>
      <c r="D1332" s="237" t="s">
        <v>143</v>
      </c>
      <c r="E1332" s="246" t="s">
        <v>1</v>
      </c>
      <c r="F1332" s="238" t="s">
        <v>2983</v>
      </c>
      <c r="G1332" s="236"/>
      <c r="H1332" s="239">
        <v>88.599999999999994</v>
      </c>
      <c r="I1332" s="240"/>
      <c r="J1332" s="236"/>
      <c r="K1332" s="236"/>
      <c r="L1332" s="241"/>
      <c r="M1332" s="242"/>
      <c r="N1332" s="243"/>
      <c r="O1332" s="243"/>
      <c r="P1332" s="243"/>
      <c r="Q1332" s="243"/>
      <c r="R1332" s="243"/>
      <c r="S1332" s="243"/>
      <c r="T1332" s="244"/>
      <c r="AT1332" s="245" t="s">
        <v>143</v>
      </c>
      <c r="AU1332" s="245" t="s">
        <v>134</v>
      </c>
      <c r="AV1332" s="12" t="s">
        <v>134</v>
      </c>
      <c r="AW1332" s="12" t="s">
        <v>31</v>
      </c>
      <c r="AX1332" s="12" t="s">
        <v>74</v>
      </c>
      <c r="AY1332" s="245" t="s">
        <v>125</v>
      </c>
    </row>
    <row r="1333" s="12" customFormat="1">
      <c r="B1333" s="235"/>
      <c r="C1333" s="236"/>
      <c r="D1333" s="237" t="s">
        <v>143</v>
      </c>
      <c r="E1333" s="246" t="s">
        <v>1</v>
      </c>
      <c r="F1333" s="238" t="s">
        <v>2984</v>
      </c>
      <c r="G1333" s="236"/>
      <c r="H1333" s="239">
        <v>12.560000000000001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AT1333" s="245" t="s">
        <v>143</v>
      </c>
      <c r="AU1333" s="245" t="s">
        <v>134</v>
      </c>
      <c r="AV1333" s="12" t="s">
        <v>134</v>
      </c>
      <c r="AW1333" s="12" t="s">
        <v>31</v>
      </c>
      <c r="AX1333" s="12" t="s">
        <v>74</v>
      </c>
      <c r="AY1333" s="245" t="s">
        <v>125</v>
      </c>
    </row>
    <row r="1334" s="12" customFormat="1">
      <c r="B1334" s="235"/>
      <c r="C1334" s="236"/>
      <c r="D1334" s="237" t="s">
        <v>143</v>
      </c>
      <c r="E1334" s="246" t="s">
        <v>1</v>
      </c>
      <c r="F1334" s="238" t="s">
        <v>2985</v>
      </c>
      <c r="G1334" s="236"/>
      <c r="H1334" s="239">
        <v>10.630000000000001</v>
      </c>
      <c r="I1334" s="240"/>
      <c r="J1334" s="236"/>
      <c r="K1334" s="236"/>
      <c r="L1334" s="241"/>
      <c r="M1334" s="242"/>
      <c r="N1334" s="243"/>
      <c r="O1334" s="243"/>
      <c r="P1334" s="243"/>
      <c r="Q1334" s="243"/>
      <c r="R1334" s="243"/>
      <c r="S1334" s="243"/>
      <c r="T1334" s="244"/>
      <c r="AT1334" s="245" t="s">
        <v>143</v>
      </c>
      <c r="AU1334" s="245" t="s">
        <v>134</v>
      </c>
      <c r="AV1334" s="12" t="s">
        <v>134</v>
      </c>
      <c r="AW1334" s="12" t="s">
        <v>31</v>
      </c>
      <c r="AX1334" s="12" t="s">
        <v>74</v>
      </c>
      <c r="AY1334" s="245" t="s">
        <v>125</v>
      </c>
    </row>
    <row r="1335" s="12" customFormat="1">
      <c r="B1335" s="235"/>
      <c r="C1335" s="236"/>
      <c r="D1335" s="237" t="s">
        <v>143</v>
      </c>
      <c r="E1335" s="246" t="s">
        <v>1</v>
      </c>
      <c r="F1335" s="238" t="s">
        <v>2986</v>
      </c>
      <c r="G1335" s="236"/>
      <c r="H1335" s="239">
        <v>46.93</v>
      </c>
      <c r="I1335" s="240"/>
      <c r="J1335" s="236"/>
      <c r="K1335" s="236"/>
      <c r="L1335" s="241"/>
      <c r="M1335" s="242"/>
      <c r="N1335" s="243"/>
      <c r="O1335" s="243"/>
      <c r="P1335" s="243"/>
      <c r="Q1335" s="243"/>
      <c r="R1335" s="243"/>
      <c r="S1335" s="243"/>
      <c r="T1335" s="244"/>
      <c r="AT1335" s="245" t="s">
        <v>143</v>
      </c>
      <c r="AU1335" s="245" t="s">
        <v>134</v>
      </c>
      <c r="AV1335" s="12" t="s">
        <v>134</v>
      </c>
      <c r="AW1335" s="12" t="s">
        <v>31</v>
      </c>
      <c r="AX1335" s="12" t="s">
        <v>74</v>
      </c>
      <c r="AY1335" s="245" t="s">
        <v>125</v>
      </c>
    </row>
    <row r="1336" s="12" customFormat="1">
      <c r="B1336" s="235"/>
      <c r="C1336" s="236"/>
      <c r="D1336" s="237" t="s">
        <v>143</v>
      </c>
      <c r="E1336" s="246" t="s">
        <v>1</v>
      </c>
      <c r="F1336" s="238" t="s">
        <v>2987</v>
      </c>
      <c r="G1336" s="236"/>
      <c r="H1336" s="239">
        <v>84.159999999999997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AT1336" s="245" t="s">
        <v>143</v>
      </c>
      <c r="AU1336" s="245" t="s">
        <v>134</v>
      </c>
      <c r="AV1336" s="12" t="s">
        <v>134</v>
      </c>
      <c r="AW1336" s="12" t="s">
        <v>31</v>
      </c>
      <c r="AX1336" s="12" t="s">
        <v>74</v>
      </c>
      <c r="AY1336" s="245" t="s">
        <v>125</v>
      </c>
    </row>
    <row r="1337" s="12" customFormat="1">
      <c r="B1337" s="235"/>
      <c r="C1337" s="236"/>
      <c r="D1337" s="237" t="s">
        <v>143</v>
      </c>
      <c r="E1337" s="246" t="s">
        <v>1</v>
      </c>
      <c r="F1337" s="238" t="s">
        <v>2988</v>
      </c>
      <c r="G1337" s="236"/>
      <c r="H1337" s="239">
        <v>8.2400000000000002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AT1337" s="245" t="s">
        <v>143</v>
      </c>
      <c r="AU1337" s="245" t="s">
        <v>134</v>
      </c>
      <c r="AV1337" s="12" t="s">
        <v>134</v>
      </c>
      <c r="AW1337" s="12" t="s">
        <v>31</v>
      </c>
      <c r="AX1337" s="12" t="s">
        <v>74</v>
      </c>
      <c r="AY1337" s="245" t="s">
        <v>125</v>
      </c>
    </row>
    <row r="1338" s="12" customFormat="1">
      <c r="B1338" s="235"/>
      <c r="C1338" s="236"/>
      <c r="D1338" s="237" t="s">
        <v>143</v>
      </c>
      <c r="E1338" s="246" t="s">
        <v>1</v>
      </c>
      <c r="F1338" s="238" t="s">
        <v>2989</v>
      </c>
      <c r="G1338" s="236"/>
      <c r="H1338" s="239">
        <v>14.619999999999999</v>
      </c>
      <c r="I1338" s="240"/>
      <c r="J1338" s="236"/>
      <c r="K1338" s="236"/>
      <c r="L1338" s="241"/>
      <c r="M1338" s="242"/>
      <c r="N1338" s="243"/>
      <c r="O1338" s="243"/>
      <c r="P1338" s="243"/>
      <c r="Q1338" s="243"/>
      <c r="R1338" s="243"/>
      <c r="S1338" s="243"/>
      <c r="T1338" s="244"/>
      <c r="AT1338" s="245" t="s">
        <v>143</v>
      </c>
      <c r="AU1338" s="245" t="s">
        <v>134</v>
      </c>
      <c r="AV1338" s="12" t="s">
        <v>134</v>
      </c>
      <c r="AW1338" s="12" t="s">
        <v>31</v>
      </c>
      <c r="AX1338" s="12" t="s">
        <v>74</v>
      </c>
      <c r="AY1338" s="245" t="s">
        <v>125</v>
      </c>
    </row>
    <row r="1339" s="12" customFormat="1">
      <c r="B1339" s="235"/>
      <c r="C1339" s="236"/>
      <c r="D1339" s="237" t="s">
        <v>143</v>
      </c>
      <c r="E1339" s="246" t="s">
        <v>1</v>
      </c>
      <c r="F1339" s="238" t="s">
        <v>2990</v>
      </c>
      <c r="G1339" s="236"/>
      <c r="H1339" s="239">
        <v>73.120000000000005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AT1339" s="245" t="s">
        <v>143</v>
      </c>
      <c r="AU1339" s="245" t="s">
        <v>134</v>
      </c>
      <c r="AV1339" s="12" t="s">
        <v>134</v>
      </c>
      <c r="AW1339" s="12" t="s">
        <v>31</v>
      </c>
      <c r="AX1339" s="12" t="s">
        <v>74</v>
      </c>
      <c r="AY1339" s="245" t="s">
        <v>125</v>
      </c>
    </row>
    <row r="1340" s="15" customFormat="1">
      <c r="B1340" s="282"/>
      <c r="C1340" s="283"/>
      <c r="D1340" s="237" t="s">
        <v>143</v>
      </c>
      <c r="E1340" s="284" t="s">
        <v>1</v>
      </c>
      <c r="F1340" s="285" t="s">
        <v>492</v>
      </c>
      <c r="G1340" s="283"/>
      <c r="H1340" s="286">
        <v>562.09000000000003</v>
      </c>
      <c r="I1340" s="287"/>
      <c r="J1340" s="283"/>
      <c r="K1340" s="283"/>
      <c r="L1340" s="288"/>
      <c r="M1340" s="289"/>
      <c r="N1340" s="290"/>
      <c r="O1340" s="290"/>
      <c r="P1340" s="290"/>
      <c r="Q1340" s="290"/>
      <c r="R1340" s="290"/>
      <c r="S1340" s="290"/>
      <c r="T1340" s="291"/>
      <c r="AT1340" s="292" t="s">
        <v>143</v>
      </c>
      <c r="AU1340" s="292" t="s">
        <v>134</v>
      </c>
      <c r="AV1340" s="15" t="s">
        <v>139</v>
      </c>
      <c r="AW1340" s="15" t="s">
        <v>31</v>
      </c>
      <c r="AX1340" s="15" t="s">
        <v>74</v>
      </c>
      <c r="AY1340" s="292" t="s">
        <v>125</v>
      </c>
    </row>
    <row r="1341" s="14" customFormat="1">
      <c r="B1341" s="272"/>
      <c r="C1341" s="273"/>
      <c r="D1341" s="237" t="s">
        <v>143</v>
      </c>
      <c r="E1341" s="274" t="s">
        <v>1</v>
      </c>
      <c r="F1341" s="275" t="s">
        <v>521</v>
      </c>
      <c r="G1341" s="273"/>
      <c r="H1341" s="274" t="s">
        <v>1</v>
      </c>
      <c r="I1341" s="276"/>
      <c r="J1341" s="273"/>
      <c r="K1341" s="273"/>
      <c r="L1341" s="277"/>
      <c r="M1341" s="278"/>
      <c r="N1341" s="279"/>
      <c r="O1341" s="279"/>
      <c r="P1341" s="279"/>
      <c r="Q1341" s="279"/>
      <c r="R1341" s="279"/>
      <c r="S1341" s="279"/>
      <c r="T1341" s="280"/>
      <c r="AT1341" s="281" t="s">
        <v>143</v>
      </c>
      <c r="AU1341" s="281" t="s">
        <v>134</v>
      </c>
      <c r="AV1341" s="14" t="s">
        <v>8</v>
      </c>
      <c r="AW1341" s="14" t="s">
        <v>31</v>
      </c>
      <c r="AX1341" s="14" t="s">
        <v>74</v>
      </c>
      <c r="AY1341" s="281" t="s">
        <v>125</v>
      </c>
    </row>
    <row r="1342" s="12" customFormat="1">
      <c r="B1342" s="235"/>
      <c r="C1342" s="236"/>
      <c r="D1342" s="237" t="s">
        <v>143</v>
      </c>
      <c r="E1342" s="246" t="s">
        <v>1</v>
      </c>
      <c r="F1342" s="238" t="s">
        <v>522</v>
      </c>
      <c r="G1342" s="236"/>
      <c r="H1342" s="239">
        <v>81.680000000000007</v>
      </c>
      <c r="I1342" s="240"/>
      <c r="J1342" s="236"/>
      <c r="K1342" s="236"/>
      <c r="L1342" s="241"/>
      <c r="M1342" s="242"/>
      <c r="N1342" s="243"/>
      <c r="O1342" s="243"/>
      <c r="P1342" s="243"/>
      <c r="Q1342" s="243"/>
      <c r="R1342" s="243"/>
      <c r="S1342" s="243"/>
      <c r="T1342" s="244"/>
      <c r="AT1342" s="245" t="s">
        <v>143</v>
      </c>
      <c r="AU1342" s="245" t="s">
        <v>134</v>
      </c>
      <c r="AV1342" s="12" t="s">
        <v>134</v>
      </c>
      <c r="AW1342" s="12" t="s">
        <v>31</v>
      </c>
      <c r="AX1342" s="12" t="s">
        <v>74</v>
      </c>
      <c r="AY1342" s="245" t="s">
        <v>125</v>
      </c>
    </row>
    <row r="1343" s="12" customFormat="1">
      <c r="B1343" s="235"/>
      <c r="C1343" s="236"/>
      <c r="D1343" s="237" t="s">
        <v>143</v>
      </c>
      <c r="E1343" s="246" t="s">
        <v>1</v>
      </c>
      <c r="F1343" s="238" t="s">
        <v>523</v>
      </c>
      <c r="G1343" s="236"/>
      <c r="H1343" s="239">
        <v>27.25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AT1343" s="245" t="s">
        <v>143</v>
      </c>
      <c r="AU1343" s="245" t="s">
        <v>134</v>
      </c>
      <c r="AV1343" s="12" t="s">
        <v>134</v>
      </c>
      <c r="AW1343" s="12" t="s">
        <v>31</v>
      </c>
      <c r="AX1343" s="12" t="s">
        <v>74</v>
      </c>
      <c r="AY1343" s="245" t="s">
        <v>125</v>
      </c>
    </row>
    <row r="1344" s="12" customFormat="1">
      <c r="B1344" s="235"/>
      <c r="C1344" s="236"/>
      <c r="D1344" s="237" t="s">
        <v>143</v>
      </c>
      <c r="E1344" s="246" t="s">
        <v>1</v>
      </c>
      <c r="F1344" s="238" t="s">
        <v>524</v>
      </c>
      <c r="G1344" s="236"/>
      <c r="H1344" s="239">
        <v>3.8999999999999999</v>
      </c>
      <c r="I1344" s="240"/>
      <c r="J1344" s="236"/>
      <c r="K1344" s="236"/>
      <c r="L1344" s="241"/>
      <c r="M1344" s="242"/>
      <c r="N1344" s="243"/>
      <c r="O1344" s="243"/>
      <c r="P1344" s="243"/>
      <c r="Q1344" s="243"/>
      <c r="R1344" s="243"/>
      <c r="S1344" s="243"/>
      <c r="T1344" s="244"/>
      <c r="AT1344" s="245" t="s">
        <v>143</v>
      </c>
      <c r="AU1344" s="245" t="s">
        <v>134</v>
      </c>
      <c r="AV1344" s="12" t="s">
        <v>134</v>
      </c>
      <c r="AW1344" s="12" t="s">
        <v>31</v>
      </c>
      <c r="AX1344" s="12" t="s">
        <v>74</v>
      </c>
      <c r="AY1344" s="245" t="s">
        <v>125</v>
      </c>
    </row>
    <row r="1345" s="12" customFormat="1">
      <c r="B1345" s="235"/>
      <c r="C1345" s="236"/>
      <c r="D1345" s="237" t="s">
        <v>143</v>
      </c>
      <c r="E1345" s="246" t="s">
        <v>1</v>
      </c>
      <c r="F1345" s="238" t="s">
        <v>525</v>
      </c>
      <c r="G1345" s="236"/>
      <c r="H1345" s="239">
        <v>6.8099999999999996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AT1345" s="245" t="s">
        <v>143</v>
      </c>
      <c r="AU1345" s="245" t="s">
        <v>134</v>
      </c>
      <c r="AV1345" s="12" t="s">
        <v>134</v>
      </c>
      <c r="AW1345" s="12" t="s">
        <v>31</v>
      </c>
      <c r="AX1345" s="12" t="s">
        <v>74</v>
      </c>
      <c r="AY1345" s="245" t="s">
        <v>125</v>
      </c>
    </row>
    <row r="1346" s="12" customFormat="1">
      <c r="B1346" s="235"/>
      <c r="C1346" s="236"/>
      <c r="D1346" s="237" t="s">
        <v>143</v>
      </c>
      <c r="E1346" s="246" t="s">
        <v>1</v>
      </c>
      <c r="F1346" s="238" t="s">
        <v>526</v>
      </c>
      <c r="G1346" s="236"/>
      <c r="H1346" s="239">
        <v>6.3700000000000001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AT1346" s="245" t="s">
        <v>143</v>
      </c>
      <c r="AU1346" s="245" t="s">
        <v>134</v>
      </c>
      <c r="AV1346" s="12" t="s">
        <v>134</v>
      </c>
      <c r="AW1346" s="12" t="s">
        <v>31</v>
      </c>
      <c r="AX1346" s="12" t="s">
        <v>74</v>
      </c>
      <c r="AY1346" s="245" t="s">
        <v>125</v>
      </c>
    </row>
    <row r="1347" s="12" customFormat="1">
      <c r="B1347" s="235"/>
      <c r="C1347" s="236"/>
      <c r="D1347" s="237" t="s">
        <v>143</v>
      </c>
      <c r="E1347" s="246" t="s">
        <v>1</v>
      </c>
      <c r="F1347" s="238" t="s">
        <v>527</v>
      </c>
      <c r="G1347" s="236"/>
      <c r="H1347" s="239">
        <v>8.4499999999999993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AT1347" s="245" t="s">
        <v>143</v>
      </c>
      <c r="AU1347" s="245" t="s">
        <v>134</v>
      </c>
      <c r="AV1347" s="12" t="s">
        <v>134</v>
      </c>
      <c r="AW1347" s="12" t="s">
        <v>31</v>
      </c>
      <c r="AX1347" s="12" t="s">
        <v>74</v>
      </c>
      <c r="AY1347" s="245" t="s">
        <v>125</v>
      </c>
    </row>
    <row r="1348" s="12" customFormat="1">
      <c r="B1348" s="235"/>
      <c r="C1348" s="236"/>
      <c r="D1348" s="237" t="s">
        <v>143</v>
      </c>
      <c r="E1348" s="246" t="s">
        <v>1</v>
      </c>
      <c r="F1348" s="238" t="s">
        <v>528</v>
      </c>
      <c r="G1348" s="236"/>
      <c r="H1348" s="239">
        <v>4.8099999999999996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AT1348" s="245" t="s">
        <v>143</v>
      </c>
      <c r="AU1348" s="245" t="s">
        <v>134</v>
      </c>
      <c r="AV1348" s="12" t="s">
        <v>134</v>
      </c>
      <c r="AW1348" s="12" t="s">
        <v>31</v>
      </c>
      <c r="AX1348" s="12" t="s">
        <v>74</v>
      </c>
      <c r="AY1348" s="245" t="s">
        <v>125</v>
      </c>
    </row>
    <row r="1349" s="12" customFormat="1">
      <c r="B1349" s="235"/>
      <c r="C1349" s="236"/>
      <c r="D1349" s="237" t="s">
        <v>143</v>
      </c>
      <c r="E1349" s="246" t="s">
        <v>1</v>
      </c>
      <c r="F1349" s="238" t="s">
        <v>529</v>
      </c>
      <c r="G1349" s="236"/>
      <c r="H1349" s="239">
        <v>6.1600000000000001</v>
      </c>
      <c r="I1349" s="240"/>
      <c r="J1349" s="236"/>
      <c r="K1349" s="236"/>
      <c r="L1349" s="241"/>
      <c r="M1349" s="242"/>
      <c r="N1349" s="243"/>
      <c r="O1349" s="243"/>
      <c r="P1349" s="243"/>
      <c r="Q1349" s="243"/>
      <c r="R1349" s="243"/>
      <c r="S1349" s="243"/>
      <c r="T1349" s="244"/>
      <c r="AT1349" s="245" t="s">
        <v>143</v>
      </c>
      <c r="AU1349" s="245" t="s">
        <v>134</v>
      </c>
      <c r="AV1349" s="12" t="s">
        <v>134</v>
      </c>
      <c r="AW1349" s="12" t="s">
        <v>31</v>
      </c>
      <c r="AX1349" s="12" t="s">
        <v>74</v>
      </c>
      <c r="AY1349" s="245" t="s">
        <v>125</v>
      </c>
    </row>
    <row r="1350" s="12" customFormat="1">
      <c r="B1350" s="235"/>
      <c r="C1350" s="236"/>
      <c r="D1350" s="237" t="s">
        <v>143</v>
      </c>
      <c r="E1350" s="246" t="s">
        <v>1</v>
      </c>
      <c r="F1350" s="238" t="s">
        <v>530</v>
      </c>
      <c r="G1350" s="236"/>
      <c r="H1350" s="239">
        <v>8.7100000000000009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AT1350" s="245" t="s">
        <v>143</v>
      </c>
      <c r="AU1350" s="245" t="s">
        <v>134</v>
      </c>
      <c r="AV1350" s="12" t="s">
        <v>134</v>
      </c>
      <c r="AW1350" s="12" t="s">
        <v>31</v>
      </c>
      <c r="AX1350" s="12" t="s">
        <v>74</v>
      </c>
      <c r="AY1350" s="245" t="s">
        <v>125</v>
      </c>
    </row>
    <row r="1351" s="12" customFormat="1">
      <c r="B1351" s="235"/>
      <c r="C1351" s="236"/>
      <c r="D1351" s="237" t="s">
        <v>143</v>
      </c>
      <c r="E1351" s="246" t="s">
        <v>1</v>
      </c>
      <c r="F1351" s="238" t="s">
        <v>531</v>
      </c>
      <c r="G1351" s="236"/>
      <c r="H1351" s="239">
        <v>7.2199999999999998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AT1351" s="245" t="s">
        <v>143</v>
      </c>
      <c r="AU1351" s="245" t="s">
        <v>134</v>
      </c>
      <c r="AV1351" s="12" t="s">
        <v>134</v>
      </c>
      <c r="AW1351" s="12" t="s">
        <v>31</v>
      </c>
      <c r="AX1351" s="12" t="s">
        <v>74</v>
      </c>
      <c r="AY1351" s="245" t="s">
        <v>125</v>
      </c>
    </row>
    <row r="1352" s="12" customFormat="1">
      <c r="B1352" s="235"/>
      <c r="C1352" s="236"/>
      <c r="D1352" s="237" t="s">
        <v>143</v>
      </c>
      <c r="E1352" s="246" t="s">
        <v>1</v>
      </c>
      <c r="F1352" s="238" t="s">
        <v>532</v>
      </c>
      <c r="G1352" s="236"/>
      <c r="H1352" s="239">
        <v>10.66</v>
      </c>
      <c r="I1352" s="240"/>
      <c r="J1352" s="236"/>
      <c r="K1352" s="236"/>
      <c r="L1352" s="241"/>
      <c r="M1352" s="242"/>
      <c r="N1352" s="243"/>
      <c r="O1352" s="243"/>
      <c r="P1352" s="243"/>
      <c r="Q1352" s="243"/>
      <c r="R1352" s="243"/>
      <c r="S1352" s="243"/>
      <c r="T1352" s="244"/>
      <c r="AT1352" s="245" t="s">
        <v>143</v>
      </c>
      <c r="AU1352" s="245" t="s">
        <v>134</v>
      </c>
      <c r="AV1352" s="12" t="s">
        <v>134</v>
      </c>
      <c r="AW1352" s="12" t="s">
        <v>31</v>
      </c>
      <c r="AX1352" s="12" t="s">
        <v>74</v>
      </c>
      <c r="AY1352" s="245" t="s">
        <v>125</v>
      </c>
    </row>
    <row r="1353" s="12" customFormat="1">
      <c r="B1353" s="235"/>
      <c r="C1353" s="236"/>
      <c r="D1353" s="237" t="s">
        <v>143</v>
      </c>
      <c r="E1353" s="246" t="s">
        <v>1</v>
      </c>
      <c r="F1353" s="238" t="s">
        <v>533</v>
      </c>
      <c r="G1353" s="236"/>
      <c r="H1353" s="239">
        <v>5.46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AT1353" s="245" t="s">
        <v>143</v>
      </c>
      <c r="AU1353" s="245" t="s">
        <v>134</v>
      </c>
      <c r="AV1353" s="12" t="s">
        <v>134</v>
      </c>
      <c r="AW1353" s="12" t="s">
        <v>31</v>
      </c>
      <c r="AX1353" s="12" t="s">
        <v>74</v>
      </c>
      <c r="AY1353" s="245" t="s">
        <v>125</v>
      </c>
    </row>
    <row r="1354" s="12" customFormat="1">
      <c r="B1354" s="235"/>
      <c r="C1354" s="236"/>
      <c r="D1354" s="237" t="s">
        <v>143</v>
      </c>
      <c r="E1354" s="246" t="s">
        <v>1</v>
      </c>
      <c r="F1354" s="238" t="s">
        <v>534</v>
      </c>
      <c r="G1354" s="236"/>
      <c r="H1354" s="239">
        <v>21.449999999999999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AT1354" s="245" t="s">
        <v>143</v>
      </c>
      <c r="AU1354" s="245" t="s">
        <v>134</v>
      </c>
      <c r="AV1354" s="12" t="s">
        <v>134</v>
      </c>
      <c r="AW1354" s="12" t="s">
        <v>31</v>
      </c>
      <c r="AX1354" s="12" t="s">
        <v>74</v>
      </c>
      <c r="AY1354" s="245" t="s">
        <v>125</v>
      </c>
    </row>
    <row r="1355" s="12" customFormat="1">
      <c r="B1355" s="235"/>
      <c r="C1355" s="236"/>
      <c r="D1355" s="237" t="s">
        <v>143</v>
      </c>
      <c r="E1355" s="246" t="s">
        <v>1</v>
      </c>
      <c r="F1355" s="238" t="s">
        <v>535</v>
      </c>
      <c r="G1355" s="236"/>
      <c r="H1355" s="239">
        <v>22.300000000000001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AT1355" s="245" t="s">
        <v>143</v>
      </c>
      <c r="AU1355" s="245" t="s">
        <v>134</v>
      </c>
      <c r="AV1355" s="12" t="s">
        <v>134</v>
      </c>
      <c r="AW1355" s="12" t="s">
        <v>31</v>
      </c>
      <c r="AX1355" s="12" t="s">
        <v>74</v>
      </c>
      <c r="AY1355" s="245" t="s">
        <v>125</v>
      </c>
    </row>
    <row r="1356" s="15" customFormat="1">
      <c r="B1356" s="282"/>
      <c r="C1356" s="283"/>
      <c r="D1356" s="237" t="s">
        <v>143</v>
      </c>
      <c r="E1356" s="284" t="s">
        <v>1</v>
      </c>
      <c r="F1356" s="285" t="s">
        <v>492</v>
      </c>
      <c r="G1356" s="283"/>
      <c r="H1356" s="286">
        <v>221.23000000000002</v>
      </c>
      <c r="I1356" s="287"/>
      <c r="J1356" s="283"/>
      <c r="K1356" s="283"/>
      <c r="L1356" s="288"/>
      <c r="M1356" s="289"/>
      <c r="N1356" s="290"/>
      <c r="O1356" s="290"/>
      <c r="P1356" s="290"/>
      <c r="Q1356" s="290"/>
      <c r="R1356" s="290"/>
      <c r="S1356" s="290"/>
      <c r="T1356" s="291"/>
      <c r="AT1356" s="292" t="s">
        <v>143</v>
      </c>
      <c r="AU1356" s="292" t="s">
        <v>134</v>
      </c>
      <c r="AV1356" s="15" t="s">
        <v>139</v>
      </c>
      <c r="AW1356" s="15" t="s">
        <v>31</v>
      </c>
      <c r="AX1356" s="15" t="s">
        <v>74</v>
      </c>
      <c r="AY1356" s="292" t="s">
        <v>125</v>
      </c>
    </row>
    <row r="1357" s="13" customFormat="1">
      <c r="B1357" s="261"/>
      <c r="C1357" s="262"/>
      <c r="D1357" s="237" t="s">
        <v>143</v>
      </c>
      <c r="E1357" s="263" t="s">
        <v>1</v>
      </c>
      <c r="F1357" s="264" t="s">
        <v>293</v>
      </c>
      <c r="G1357" s="262"/>
      <c r="H1357" s="265">
        <v>1639.1200000000006</v>
      </c>
      <c r="I1357" s="266"/>
      <c r="J1357" s="262"/>
      <c r="K1357" s="262"/>
      <c r="L1357" s="267"/>
      <c r="M1357" s="268"/>
      <c r="N1357" s="269"/>
      <c r="O1357" s="269"/>
      <c r="P1357" s="269"/>
      <c r="Q1357" s="269"/>
      <c r="R1357" s="269"/>
      <c r="S1357" s="269"/>
      <c r="T1357" s="270"/>
      <c r="AT1357" s="271" t="s">
        <v>143</v>
      </c>
      <c r="AU1357" s="271" t="s">
        <v>134</v>
      </c>
      <c r="AV1357" s="13" t="s">
        <v>133</v>
      </c>
      <c r="AW1357" s="13" t="s">
        <v>31</v>
      </c>
      <c r="AX1357" s="13" t="s">
        <v>8</v>
      </c>
      <c r="AY1357" s="271" t="s">
        <v>125</v>
      </c>
    </row>
    <row r="1358" s="1" customFormat="1" ht="16.5" customHeight="1">
      <c r="B1358" s="38"/>
      <c r="C1358" s="223" t="s">
        <v>2991</v>
      </c>
      <c r="D1358" s="223" t="s">
        <v>128</v>
      </c>
      <c r="E1358" s="224" t="s">
        <v>2992</v>
      </c>
      <c r="F1358" s="225" t="s">
        <v>2993</v>
      </c>
      <c r="G1358" s="226" t="s">
        <v>166</v>
      </c>
      <c r="H1358" s="227">
        <v>112.95</v>
      </c>
      <c r="I1358" s="228"/>
      <c r="J1358" s="227">
        <f>ROUND(I1358*H1358,0)</f>
        <v>0</v>
      </c>
      <c r="K1358" s="225" t="s">
        <v>132</v>
      </c>
      <c r="L1358" s="43"/>
      <c r="M1358" s="229" t="s">
        <v>1</v>
      </c>
      <c r="N1358" s="230" t="s">
        <v>40</v>
      </c>
      <c r="O1358" s="86"/>
      <c r="P1358" s="231">
        <f>O1358*H1358</f>
        <v>0</v>
      </c>
      <c r="Q1358" s="231">
        <v>0</v>
      </c>
      <c r="R1358" s="231">
        <f>Q1358*H1358</f>
        <v>0</v>
      </c>
      <c r="S1358" s="231">
        <v>0</v>
      </c>
      <c r="T1358" s="232">
        <f>S1358*H1358</f>
        <v>0</v>
      </c>
      <c r="AR1358" s="233" t="s">
        <v>161</v>
      </c>
      <c r="AT1358" s="233" t="s">
        <v>128</v>
      </c>
      <c r="AU1358" s="233" t="s">
        <v>134</v>
      </c>
      <c r="AY1358" s="17" t="s">
        <v>125</v>
      </c>
      <c r="BE1358" s="234">
        <f>IF(N1358="základní",J1358,0)</f>
        <v>0</v>
      </c>
      <c r="BF1358" s="234">
        <f>IF(N1358="snížená",J1358,0)</f>
        <v>0</v>
      </c>
      <c r="BG1358" s="234">
        <f>IF(N1358="zákl. přenesená",J1358,0)</f>
        <v>0</v>
      </c>
      <c r="BH1358" s="234">
        <f>IF(N1358="sníž. přenesená",J1358,0)</f>
        <v>0</v>
      </c>
      <c r="BI1358" s="234">
        <f>IF(N1358="nulová",J1358,0)</f>
        <v>0</v>
      </c>
      <c r="BJ1358" s="17" t="s">
        <v>134</v>
      </c>
      <c r="BK1358" s="234">
        <f>ROUND(I1358*H1358,0)</f>
        <v>0</v>
      </c>
      <c r="BL1358" s="17" t="s">
        <v>161</v>
      </c>
      <c r="BM1358" s="233" t="s">
        <v>2994</v>
      </c>
    </row>
    <row r="1359" s="14" customFormat="1">
      <c r="B1359" s="272"/>
      <c r="C1359" s="273"/>
      <c r="D1359" s="237" t="s">
        <v>143</v>
      </c>
      <c r="E1359" s="274" t="s">
        <v>1</v>
      </c>
      <c r="F1359" s="275" t="s">
        <v>480</v>
      </c>
      <c r="G1359" s="273"/>
      <c r="H1359" s="274" t="s">
        <v>1</v>
      </c>
      <c r="I1359" s="276"/>
      <c r="J1359" s="273"/>
      <c r="K1359" s="273"/>
      <c r="L1359" s="277"/>
      <c r="M1359" s="278"/>
      <c r="N1359" s="279"/>
      <c r="O1359" s="279"/>
      <c r="P1359" s="279"/>
      <c r="Q1359" s="279"/>
      <c r="R1359" s="279"/>
      <c r="S1359" s="279"/>
      <c r="T1359" s="280"/>
      <c r="AT1359" s="281" t="s">
        <v>143</v>
      </c>
      <c r="AU1359" s="281" t="s">
        <v>134</v>
      </c>
      <c r="AV1359" s="14" t="s">
        <v>8</v>
      </c>
      <c r="AW1359" s="14" t="s">
        <v>31</v>
      </c>
      <c r="AX1359" s="14" t="s">
        <v>74</v>
      </c>
      <c r="AY1359" s="281" t="s">
        <v>125</v>
      </c>
    </row>
    <row r="1360" s="12" customFormat="1">
      <c r="B1360" s="235"/>
      <c r="C1360" s="236"/>
      <c r="D1360" s="237" t="s">
        <v>143</v>
      </c>
      <c r="E1360" s="246" t="s">
        <v>1</v>
      </c>
      <c r="F1360" s="238" t="s">
        <v>2918</v>
      </c>
      <c r="G1360" s="236"/>
      <c r="H1360" s="239">
        <v>11.44</v>
      </c>
      <c r="I1360" s="240"/>
      <c r="J1360" s="236"/>
      <c r="K1360" s="236"/>
      <c r="L1360" s="241"/>
      <c r="M1360" s="242"/>
      <c r="N1360" s="243"/>
      <c r="O1360" s="243"/>
      <c r="P1360" s="243"/>
      <c r="Q1360" s="243"/>
      <c r="R1360" s="243"/>
      <c r="S1360" s="243"/>
      <c r="T1360" s="244"/>
      <c r="AT1360" s="245" t="s">
        <v>143</v>
      </c>
      <c r="AU1360" s="245" t="s">
        <v>134</v>
      </c>
      <c r="AV1360" s="12" t="s">
        <v>134</v>
      </c>
      <c r="AW1360" s="12" t="s">
        <v>31</v>
      </c>
      <c r="AX1360" s="12" t="s">
        <v>74</v>
      </c>
      <c r="AY1360" s="245" t="s">
        <v>125</v>
      </c>
    </row>
    <row r="1361" s="14" customFormat="1">
      <c r="B1361" s="272"/>
      <c r="C1361" s="273"/>
      <c r="D1361" s="237" t="s">
        <v>143</v>
      </c>
      <c r="E1361" s="274" t="s">
        <v>1</v>
      </c>
      <c r="F1361" s="275" t="s">
        <v>493</v>
      </c>
      <c r="G1361" s="273"/>
      <c r="H1361" s="274" t="s">
        <v>1</v>
      </c>
      <c r="I1361" s="276"/>
      <c r="J1361" s="273"/>
      <c r="K1361" s="273"/>
      <c r="L1361" s="277"/>
      <c r="M1361" s="278"/>
      <c r="N1361" s="279"/>
      <c r="O1361" s="279"/>
      <c r="P1361" s="279"/>
      <c r="Q1361" s="279"/>
      <c r="R1361" s="279"/>
      <c r="S1361" s="279"/>
      <c r="T1361" s="280"/>
      <c r="AT1361" s="281" t="s">
        <v>143</v>
      </c>
      <c r="AU1361" s="281" t="s">
        <v>134</v>
      </c>
      <c r="AV1361" s="14" t="s">
        <v>8</v>
      </c>
      <c r="AW1361" s="14" t="s">
        <v>31</v>
      </c>
      <c r="AX1361" s="14" t="s">
        <v>74</v>
      </c>
      <c r="AY1361" s="281" t="s">
        <v>125</v>
      </c>
    </row>
    <row r="1362" s="12" customFormat="1">
      <c r="B1362" s="235"/>
      <c r="C1362" s="236"/>
      <c r="D1362" s="237" t="s">
        <v>143</v>
      </c>
      <c r="E1362" s="246" t="s">
        <v>1</v>
      </c>
      <c r="F1362" s="238" t="s">
        <v>2919</v>
      </c>
      <c r="G1362" s="236"/>
      <c r="H1362" s="239">
        <v>38.689999999999998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AT1362" s="245" t="s">
        <v>143</v>
      </c>
      <c r="AU1362" s="245" t="s">
        <v>134</v>
      </c>
      <c r="AV1362" s="12" t="s">
        <v>134</v>
      </c>
      <c r="AW1362" s="12" t="s">
        <v>31</v>
      </c>
      <c r="AX1362" s="12" t="s">
        <v>74</v>
      </c>
      <c r="AY1362" s="245" t="s">
        <v>125</v>
      </c>
    </row>
    <row r="1363" s="14" customFormat="1">
      <c r="B1363" s="272"/>
      <c r="C1363" s="273"/>
      <c r="D1363" s="237" t="s">
        <v>143</v>
      </c>
      <c r="E1363" s="274" t="s">
        <v>1</v>
      </c>
      <c r="F1363" s="275" t="s">
        <v>507</v>
      </c>
      <c r="G1363" s="273"/>
      <c r="H1363" s="274" t="s">
        <v>1</v>
      </c>
      <c r="I1363" s="276"/>
      <c r="J1363" s="273"/>
      <c r="K1363" s="273"/>
      <c r="L1363" s="277"/>
      <c r="M1363" s="278"/>
      <c r="N1363" s="279"/>
      <c r="O1363" s="279"/>
      <c r="P1363" s="279"/>
      <c r="Q1363" s="279"/>
      <c r="R1363" s="279"/>
      <c r="S1363" s="279"/>
      <c r="T1363" s="280"/>
      <c r="AT1363" s="281" t="s">
        <v>143</v>
      </c>
      <c r="AU1363" s="281" t="s">
        <v>134</v>
      </c>
      <c r="AV1363" s="14" t="s">
        <v>8</v>
      </c>
      <c r="AW1363" s="14" t="s">
        <v>31</v>
      </c>
      <c r="AX1363" s="14" t="s">
        <v>74</v>
      </c>
      <c r="AY1363" s="281" t="s">
        <v>125</v>
      </c>
    </row>
    <row r="1364" s="12" customFormat="1">
      <c r="B1364" s="235"/>
      <c r="C1364" s="236"/>
      <c r="D1364" s="237" t="s">
        <v>143</v>
      </c>
      <c r="E1364" s="246" t="s">
        <v>1</v>
      </c>
      <c r="F1364" s="238" t="s">
        <v>2920</v>
      </c>
      <c r="G1364" s="236"/>
      <c r="H1364" s="239">
        <v>31.41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AT1364" s="245" t="s">
        <v>143</v>
      </c>
      <c r="AU1364" s="245" t="s">
        <v>134</v>
      </c>
      <c r="AV1364" s="12" t="s">
        <v>134</v>
      </c>
      <c r="AW1364" s="12" t="s">
        <v>31</v>
      </c>
      <c r="AX1364" s="12" t="s">
        <v>74</v>
      </c>
      <c r="AY1364" s="245" t="s">
        <v>125</v>
      </c>
    </row>
    <row r="1365" s="14" customFormat="1">
      <c r="B1365" s="272"/>
      <c r="C1365" s="273"/>
      <c r="D1365" s="237" t="s">
        <v>143</v>
      </c>
      <c r="E1365" s="274" t="s">
        <v>1</v>
      </c>
      <c r="F1365" s="275" t="s">
        <v>521</v>
      </c>
      <c r="G1365" s="273"/>
      <c r="H1365" s="274" t="s">
        <v>1</v>
      </c>
      <c r="I1365" s="276"/>
      <c r="J1365" s="273"/>
      <c r="K1365" s="273"/>
      <c r="L1365" s="277"/>
      <c r="M1365" s="278"/>
      <c r="N1365" s="279"/>
      <c r="O1365" s="279"/>
      <c r="P1365" s="279"/>
      <c r="Q1365" s="279"/>
      <c r="R1365" s="279"/>
      <c r="S1365" s="279"/>
      <c r="T1365" s="280"/>
      <c r="AT1365" s="281" t="s">
        <v>143</v>
      </c>
      <c r="AU1365" s="281" t="s">
        <v>134</v>
      </c>
      <c r="AV1365" s="14" t="s">
        <v>8</v>
      </c>
      <c r="AW1365" s="14" t="s">
        <v>31</v>
      </c>
      <c r="AX1365" s="14" t="s">
        <v>74</v>
      </c>
      <c r="AY1365" s="281" t="s">
        <v>125</v>
      </c>
    </row>
    <row r="1366" s="12" customFormat="1">
      <c r="B1366" s="235"/>
      <c r="C1366" s="236"/>
      <c r="D1366" s="237" t="s">
        <v>143</v>
      </c>
      <c r="E1366" s="246" t="s">
        <v>1</v>
      </c>
      <c r="F1366" s="238" t="s">
        <v>2921</v>
      </c>
      <c r="G1366" s="236"/>
      <c r="H1366" s="239">
        <v>31.41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AT1366" s="245" t="s">
        <v>143</v>
      </c>
      <c r="AU1366" s="245" t="s">
        <v>134</v>
      </c>
      <c r="AV1366" s="12" t="s">
        <v>134</v>
      </c>
      <c r="AW1366" s="12" t="s">
        <v>31</v>
      </c>
      <c r="AX1366" s="12" t="s">
        <v>74</v>
      </c>
      <c r="AY1366" s="245" t="s">
        <v>125</v>
      </c>
    </row>
    <row r="1367" s="13" customFormat="1">
      <c r="B1367" s="261"/>
      <c r="C1367" s="262"/>
      <c r="D1367" s="237" t="s">
        <v>143</v>
      </c>
      <c r="E1367" s="263" t="s">
        <v>1</v>
      </c>
      <c r="F1367" s="264" t="s">
        <v>293</v>
      </c>
      <c r="G1367" s="262"/>
      <c r="H1367" s="265">
        <v>112.94999999999999</v>
      </c>
      <c r="I1367" s="266"/>
      <c r="J1367" s="262"/>
      <c r="K1367" s="262"/>
      <c r="L1367" s="267"/>
      <c r="M1367" s="268"/>
      <c r="N1367" s="269"/>
      <c r="O1367" s="269"/>
      <c r="P1367" s="269"/>
      <c r="Q1367" s="269"/>
      <c r="R1367" s="269"/>
      <c r="S1367" s="269"/>
      <c r="T1367" s="270"/>
      <c r="AT1367" s="271" t="s">
        <v>143</v>
      </c>
      <c r="AU1367" s="271" t="s">
        <v>134</v>
      </c>
      <c r="AV1367" s="13" t="s">
        <v>133</v>
      </c>
      <c r="AW1367" s="13" t="s">
        <v>31</v>
      </c>
      <c r="AX1367" s="13" t="s">
        <v>8</v>
      </c>
      <c r="AY1367" s="271" t="s">
        <v>125</v>
      </c>
    </row>
    <row r="1368" s="1" customFormat="1" ht="16.5" customHeight="1">
      <c r="B1368" s="38"/>
      <c r="C1368" s="223" t="s">
        <v>2995</v>
      </c>
      <c r="D1368" s="223" t="s">
        <v>128</v>
      </c>
      <c r="E1368" s="224" t="s">
        <v>2996</v>
      </c>
      <c r="F1368" s="225" t="s">
        <v>2997</v>
      </c>
      <c r="G1368" s="226" t="s">
        <v>166</v>
      </c>
      <c r="H1368" s="227">
        <v>2705.46</v>
      </c>
      <c r="I1368" s="228"/>
      <c r="J1368" s="227">
        <f>ROUND(I1368*H1368,0)</f>
        <v>0</v>
      </c>
      <c r="K1368" s="225" t="s">
        <v>1</v>
      </c>
      <c r="L1368" s="43"/>
      <c r="M1368" s="229" t="s">
        <v>1</v>
      </c>
      <c r="N1368" s="230" t="s">
        <v>40</v>
      </c>
      <c r="O1368" s="86"/>
      <c r="P1368" s="231">
        <f>O1368*H1368</f>
        <v>0</v>
      </c>
      <c r="Q1368" s="231">
        <v>0.00025999999999999998</v>
      </c>
      <c r="R1368" s="231">
        <f>Q1368*H1368</f>
        <v>0.70341959999999992</v>
      </c>
      <c r="S1368" s="231">
        <v>0</v>
      </c>
      <c r="T1368" s="232">
        <f>S1368*H1368</f>
        <v>0</v>
      </c>
      <c r="AR1368" s="233" t="s">
        <v>161</v>
      </c>
      <c r="AT1368" s="233" t="s">
        <v>128</v>
      </c>
      <c r="AU1368" s="233" t="s">
        <v>134</v>
      </c>
      <c r="AY1368" s="17" t="s">
        <v>125</v>
      </c>
      <c r="BE1368" s="234">
        <f>IF(N1368="základní",J1368,0)</f>
        <v>0</v>
      </c>
      <c r="BF1368" s="234">
        <f>IF(N1368="snížená",J1368,0)</f>
        <v>0</v>
      </c>
      <c r="BG1368" s="234">
        <f>IF(N1368="zákl. přenesená",J1368,0)</f>
        <v>0</v>
      </c>
      <c r="BH1368" s="234">
        <f>IF(N1368="sníž. přenesená",J1368,0)</f>
        <v>0</v>
      </c>
      <c r="BI1368" s="234">
        <f>IF(N1368="nulová",J1368,0)</f>
        <v>0</v>
      </c>
      <c r="BJ1368" s="17" t="s">
        <v>134</v>
      </c>
      <c r="BK1368" s="234">
        <f>ROUND(I1368*H1368,0)</f>
        <v>0</v>
      </c>
      <c r="BL1368" s="17" t="s">
        <v>161</v>
      </c>
      <c r="BM1368" s="233" t="s">
        <v>2998</v>
      </c>
    </row>
    <row r="1369" s="12" customFormat="1">
      <c r="B1369" s="235"/>
      <c r="C1369" s="236"/>
      <c r="D1369" s="237" t="s">
        <v>143</v>
      </c>
      <c r="E1369" s="246" t="s">
        <v>1</v>
      </c>
      <c r="F1369" s="238" t="s">
        <v>2999</v>
      </c>
      <c r="G1369" s="236"/>
      <c r="H1369" s="239">
        <v>534.55999999999995</v>
      </c>
      <c r="I1369" s="240"/>
      <c r="J1369" s="236"/>
      <c r="K1369" s="236"/>
      <c r="L1369" s="241"/>
      <c r="M1369" s="242"/>
      <c r="N1369" s="243"/>
      <c r="O1369" s="243"/>
      <c r="P1369" s="243"/>
      <c r="Q1369" s="243"/>
      <c r="R1369" s="243"/>
      <c r="S1369" s="243"/>
      <c r="T1369" s="244"/>
      <c r="AT1369" s="245" t="s">
        <v>143</v>
      </c>
      <c r="AU1369" s="245" t="s">
        <v>134</v>
      </c>
      <c r="AV1369" s="12" t="s">
        <v>134</v>
      </c>
      <c r="AW1369" s="12" t="s">
        <v>31</v>
      </c>
      <c r="AX1369" s="12" t="s">
        <v>74</v>
      </c>
      <c r="AY1369" s="245" t="s">
        <v>125</v>
      </c>
    </row>
    <row r="1370" s="12" customFormat="1">
      <c r="B1370" s="235"/>
      <c r="C1370" s="236"/>
      <c r="D1370" s="237" t="s">
        <v>143</v>
      </c>
      <c r="E1370" s="246" t="s">
        <v>1</v>
      </c>
      <c r="F1370" s="238" t="s">
        <v>3000</v>
      </c>
      <c r="G1370" s="236"/>
      <c r="H1370" s="239">
        <v>1585.06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AT1370" s="245" t="s">
        <v>143</v>
      </c>
      <c r="AU1370" s="245" t="s">
        <v>134</v>
      </c>
      <c r="AV1370" s="12" t="s">
        <v>134</v>
      </c>
      <c r="AW1370" s="12" t="s">
        <v>31</v>
      </c>
      <c r="AX1370" s="12" t="s">
        <v>74</v>
      </c>
      <c r="AY1370" s="245" t="s">
        <v>125</v>
      </c>
    </row>
    <row r="1371" s="12" customFormat="1">
      <c r="B1371" s="235"/>
      <c r="C1371" s="236"/>
      <c r="D1371" s="237" t="s">
        <v>143</v>
      </c>
      <c r="E1371" s="246" t="s">
        <v>1</v>
      </c>
      <c r="F1371" s="238" t="s">
        <v>2343</v>
      </c>
      <c r="G1371" s="236"/>
      <c r="H1371" s="239">
        <v>662.79999999999995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AT1371" s="245" t="s">
        <v>143</v>
      </c>
      <c r="AU1371" s="245" t="s">
        <v>134</v>
      </c>
      <c r="AV1371" s="12" t="s">
        <v>134</v>
      </c>
      <c r="AW1371" s="12" t="s">
        <v>31</v>
      </c>
      <c r="AX1371" s="12" t="s">
        <v>74</v>
      </c>
      <c r="AY1371" s="245" t="s">
        <v>125</v>
      </c>
    </row>
    <row r="1372" s="12" customFormat="1">
      <c r="B1372" s="235"/>
      <c r="C1372" s="236"/>
      <c r="D1372" s="237" t="s">
        <v>143</v>
      </c>
      <c r="E1372" s="246" t="s">
        <v>1</v>
      </c>
      <c r="F1372" s="238" t="s">
        <v>2397</v>
      </c>
      <c r="G1372" s="236"/>
      <c r="H1372" s="239">
        <v>144.53999999999999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AT1372" s="245" t="s">
        <v>143</v>
      </c>
      <c r="AU1372" s="245" t="s">
        <v>134</v>
      </c>
      <c r="AV1372" s="12" t="s">
        <v>134</v>
      </c>
      <c r="AW1372" s="12" t="s">
        <v>31</v>
      </c>
      <c r="AX1372" s="12" t="s">
        <v>74</v>
      </c>
      <c r="AY1372" s="245" t="s">
        <v>125</v>
      </c>
    </row>
    <row r="1373" s="12" customFormat="1">
      <c r="B1373" s="235"/>
      <c r="C1373" s="236"/>
      <c r="D1373" s="237" t="s">
        <v>143</v>
      </c>
      <c r="E1373" s="246" t="s">
        <v>1</v>
      </c>
      <c r="F1373" s="238" t="s">
        <v>3001</v>
      </c>
      <c r="G1373" s="236"/>
      <c r="H1373" s="239">
        <v>-221.5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AT1373" s="245" t="s">
        <v>143</v>
      </c>
      <c r="AU1373" s="245" t="s">
        <v>134</v>
      </c>
      <c r="AV1373" s="12" t="s">
        <v>134</v>
      </c>
      <c r="AW1373" s="12" t="s">
        <v>31</v>
      </c>
      <c r="AX1373" s="12" t="s">
        <v>74</v>
      </c>
      <c r="AY1373" s="245" t="s">
        <v>125</v>
      </c>
    </row>
    <row r="1374" s="13" customFormat="1">
      <c r="B1374" s="261"/>
      <c r="C1374" s="262"/>
      <c r="D1374" s="237" t="s">
        <v>143</v>
      </c>
      <c r="E1374" s="263" t="s">
        <v>1</v>
      </c>
      <c r="F1374" s="264" t="s">
        <v>293</v>
      </c>
      <c r="G1374" s="262"/>
      <c r="H1374" s="265">
        <v>2705.46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AT1374" s="271" t="s">
        <v>143</v>
      </c>
      <c r="AU1374" s="271" t="s">
        <v>134</v>
      </c>
      <c r="AV1374" s="13" t="s">
        <v>133</v>
      </c>
      <c r="AW1374" s="13" t="s">
        <v>31</v>
      </c>
      <c r="AX1374" s="13" t="s">
        <v>8</v>
      </c>
      <c r="AY1374" s="271" t="s">
        <v>125</v>
      </c>
    </row>
    <row r="1375" s="11" customFormat="1" ht="25.92" customHeight="1">
      <c r="B1375" s="207"/>
      <c r="C1375" s="208"/>
      <c r="D1375" s="209" t="s">
        <v>73</v>
      </c>
      <c r="E1375" s="210" t="s">
        <v>170</v>
      </c>
      <c r="F1375" s="210" t="s">
        <v>3002</v>
      </c>
      <c r="G1375" s="208"/>
      <c r="H1375" s="208"/>
      <c r="I1375" s="211"/>
      <c r="J1375" s="212">
        <f>BK1375</f>
        <v>0</v>
      </c>
      <c r="K1375" s="208"/>
      <c r="L1375" s="213"/>
      <c r="M1375" s="214"/>
      <c r="N1375" s="215"/>
      <c r="O1375" s="215"/>
      <c r="P1375" s="216">
        <f>P1376+P1400</f>
        <v>0</v>
      </c>
      <c r="Q1375" s="215"/>
      <c r="R1375" s="216">
        <f>R1376+R1400</f>
        <v>25.535258000000002</v>
      </c>
      <c r="S1375" s="215"/>
      <c r="T1375" s="217">
        <f>T1376+T1400</f>
        <v>0</v>
      </c>
      <c r="AR1375" s="218" t="s">
        <v>139</v>
      </c>
      <c r="AT1375" s="219" t="s">
        <v>73</v>
      </c>
      <c r="AU1375" s="219" t="s">
        <v>74</v>
      </c>
      <c r="AY1375" s="218" t="s">
        <v>125</v>
      </c>
      <c r="BK1375" s="220">
        <f>BK1376+BK1400</f>
        <v>0</v>
      </c>
    </row>
    <row r="1376" s="11" customFormat="1" ht="22.8" customHeight="1">
      <c r="B1376" s="207"/>
      <c r="C1376" s="208"/>
      <c r="D1376" s="209" t="s">
        <v>73</v>
      </c>
      <c r="E1376" s="221" t="s">
        <v>3003</v>
      </c>
      <c r="F1376" s="221" t="s">
        <v>3004</v>
      </c>
      <c r="G1376" s="208"/>
      <c r="H1376" s="208"/>
      <c r="I1376" s="211"/>
      <c r="J1376" s="222">
        <f>BK1376</f>
        <v>0</v>
      </c>
      <c r="K1376" s="208"/>
      <c r="L1376" s="213"/>
      <c r="M1376" s="214"/>
      <c r="N1376" s="215"/>
      <c r="O1376" s="215"/>
      <c r="P1376" s="216">
        <f>SUM(P1377:P1399)</f>
        <v>0</v>
      </c>
      <c r="Q1376" s="215"/>
      <c r="R1376" s="216">
        <f>SUM(R1377:R1399)</f>
        <v>0</v>
      </c>
      <c r="S1376" s="215"/>
      <c r="T1376" s="217">
        <f>SUM(T1377:T1399)</f>
        <v>0</v>
      </c>
      <c r="AR1376" s="218" t="s">
        <v>139</v>
      </c>
      <c r="AT1376" s="219" t="s">
        <v>73</v>
      </c>
      <c r="AU1376" s="219" t="s">
        <v>8</v>
      </c>
      <c r="AY1376" s="218" t="s">
        <v>125</v>
      </c>
      <c r="BK1376" s="220">
        <f>SUM(BK1377:BK1399)</f>
        <v>0</v>
      </c>
    </row>
    <row r="1377" s="1" customFormat="1" ht="24" customHeight="1">
      <c r="B1377" s="38"/>
      <c r="C1377" s="223" t="s">
        <v>3005</v>
      </c>
      <c r="D1377" s="223" t="s">
        <v>128</v>
      </c>
      <c r="E1377" s="224" t="s">
        <v>3006</v>
      </c>
      <c r="F1377" s="225" t="s">
        <v>3007</v>
      </c>
      <c r="G1377" s="226" t="s">
        <v>211</v>
      </c>
      <c r="H1377" s="227">
        <v>884</v>
      </c>
      <c r="I1377" s="228"/>
      <c r="J1377" s="227">
        <f>ROUND(I1377*H1377,0)</f>
        <v>0</v>
      </c>
      <c r="K1377" s="225" t="s">
        <v>132</v>
      </c>
      <c r="L1377" s="43"/>
      <c r="M1377" s="229" t="s">
        <v>1</v>
      </c>
      <c r="N1377" s="230" t="s">
        <v>40</v>
      </c>
      <c r="O1377" s="86"/>
      <c r="P1377" s="231">
        <f>O1377*H1377</f>
        <v>0</v>
      </c>
      <c r="Q1377" s="231">
        <v>0</v>
      </c>
      <c r="R1377" s="231">
        <f>Q1377*H1377</f>
        <v>0</v>
      </c>
      <c r="S1377" s="231">
        <v>0</v>
      </c>
      <c r="T1377" s="232">
        <f>S1377*H1377</f>
        <v>0</v>
      </c>
      <c r="AR1377" s="233" t="s">
        <v>726</v>
      </c>
      <c r="AT1377" s="233" t="s">
        <v>128</v>
      </c>
      <c r="AU1377" s="233" t="s">
        <v>134</v>
      </c>
      <c r="AY1377" s="17" t="s">
        <v>125</v>
      </c>
      <c r="BE1377" s="234">
        <f>IF(N1377="základní",J1377,0)</f>
        <v>0</v>
      </c>
      <c r="BF1377" s="234">
        <f>IF(N1377="snížená",J1377,0)</f>
        <v>0</v>
      </c>
      <c r="BG1377" s="234">
        <f>IF(N1377="zákl. přenesená",J1377,0)</f>
        <v>0</v>
      </c>
      <c r="BH1377" s="234">
        <f>IF(N1377="sníž. přenesená",J1377,0)</f>
        <v>0</v>
      </c>
      <c r="BI1377" s="234">
        <f>IF(N1377="nulová",J1377,0)</f>
        <v>0</v>
      </c>
      <c r="BJ1377" s="17" t="s">
        <v>134</v>
      </c>
      <c r="BK1377" s="234">
        <f>ROUND(I1377*H1377,0)</f>
        <v>0</v>
      </c>
      <c r="BL1377" s="17" t="s">
        <v>726</v>
      </c>
      <c r="BM1377" s="233" t="s">
        <v>3008</v>
      </c>
    </row>
    <row r="1378" s="1" customFormat="1" ht="16.5" customHeight="1">
      <c r="B1378" s="38"/>
      <c r="C1378" s="247" t="s">
        <v>3009</v>
      </c>
      <c r="D1378" s="247" t="s">
        <v>170</v>
      </c>
      <c r="E1378" s="248" t="s">
        <v>3010</v>
      </c>
      <c r="F1378" s="249" t="s">
        <v>3011</v>
      </c>
      <c r="G1378" s="250" t="s">
        <v>211</v>
      </c>
      <c r="H1378" s="251">
        <v>698</v>
      </c>
      <c r="I1378" s="252"/>
      <c r="J1378" s="251">
        <f>ROUND(I1378*H1378,0)</f>
        <v>0</v>
      </c>
      <c r="K1378" s="249" t="s">
        <v>1</v>
      </c>
      <c r="L1378" s="253"/>
      <c r="M1378" s="254" t="s">
        <v>1</v>
      </c>
      <c r="N1378" s="255" t="s">
        <v>40</v>
      </c>
      <c r="O1378" s="86"/>
      <c r="P1378" s="231">
        <f>O1378*H1378</f>
        <v>0</v>
      </c>
      <c r="Q1378" s="231">
        <v>0</v>
      </c>
      <c r="R1378" s="231">
        <f>Q1378*H1378</f>
        <v>0</v>
      </c>
      <c r="S1378" s="231">
        <v>0</v>
      </c>
      <c r="T1378" s="232">
        <f>S1378*H1378</f>
        <v>0</v>
      </c>
      <c r="AR1378" s="233" t="s">
        <v>1540</v>
      </c>
      <c r="AT1378" s="233" t="s">
        <v>170</v>
      </c>
      <c r="AU1378" s="233" t="s">
        <v>134</v>
      </c>
      <c r="AY1378" s="17" t="s">
        <v>125</v>
      </c>
      <c r="BE1378" s="234">
        <f>IF(N1378="základní",J1378,0)</f>
        <v>0</v>
      </c>
      <c r="BF1378" s="234">
        <f>IF(N1378="snížená",J1378,0)</f>
        <v>0</v>
      </c>
      <c r="BG1378" s="234">
        <f>IF(N1378="zákl. přenesená",J1378,0)</f>
        <v>0</v>
      </c>
      <c r="BH1378" s="234">
        <f>IF(N1378="sníž. přenesená",J1378,0)</f>
        <v>0</v>
      </c>
      <c r="BI1378" s="234">
        <f>IF(N1378="nulová",J1378,0)</f>
        <v>0</v>
      </c>
      <c r="BJ1378" s="17" t="s">
        <v>134</v>
      </c>
      <c r="BK1378" s="234">
        <f>ROUND(I1378*H1378,0)</f>
        <v>0</v>
      </c>
      <c r="BL1378" s="17" t="s">
        <v>726</v>
      </c>
      <c r="BM1378" s="233" t="s">
        <v>3012</v>
      </c>
    </row>
    <row r="1379" s="1" customFormat="1" ht="16.5" customHeight="1">
      <c r="B1379" s="38"/>
      <c r="C1379" s="247" t="s">
        <v>3013</v>
      </c>
      <c r="D1379" s="247" t="s">
        <v>170</v>
      </c>
      <c r="E1379" s="248" t="s">
        <v>3014</v>
      </c>
      <c r="F1379" s="249" t="s">
        <v>3015</v>
      </c>
      <c r="G1379" s="250" t="s">
        <v>211</v>
      </c>
      <c r="H1379" s="251">
        <v>186</v>
      </c>
      <c r="I1379" s="252"/>
      <c r="J1379" s="251">
        <f>ROUND(I1379*H1379,0)</f>
        <v>0</v>
      </c>
      <c r="K1379" s="249" t="s">
        <v>1</v>
      </c>
      <c r="L1379" s="253"/>
      <c r="M1379" s="254" t="s">
        <v>1</v>
      </c>
      <c r="N1379" s="255" t="s">
        <v>40</v>
      </c>
      <c r="O1379" s="86"/>
      <c r="P1379" s="231">
        <f>O1379*H1379</f>
        <v>0</v>
      </c>
      <c r="Q1379" s="231">
        <v>0</v>
      </c>
      <c r="R1379" s="231">
        <f>Q1379*H1379</f>
        <v>0</v>
      </c>
      <c r="S1379" s="231">
        <v>0</v>
      </c>
      <c r="T1379" s="232">
        <f>S1379*H1379</f>
        <v>0</v>
      </c>
      <c r="AR1379" s="233" t="s">
        <v>1540</v>
      </c>
      <c r="AT1379" s="233" t="s">
        <v>170</v>
      </c>
      <c r="AU1379" s="233" t="s">
        <v>134</v>
      </c>
      <c r="AY1379" s="17" t="s">
        <v>125</v>
      </c>
      <c r="BE1379" s="234">
        <f>IF(N1379="základní",J1379,0)</f>
        <v>0</v>
      </c>
      <c r="BF1379" s="234">
        <f>IF(N1379="snížená",J1379,0)</f>
        <v>0</v>
      </c>
      <c r="BG1379" s="234">
        <f>IF(N1379="zákl. přenesená",J1379,0)</f>
        <v>0</v>
      </c>
      <c r="BH1379" s="234">
        <f>IF(N1379="sníž. přenesená",J1379,0)</f>
        <v>0</v>
      </c>
      <c r="BI1379" s="234">
        <f>IF(N1379="nulová",J1379,0)</f>
        <v>0</v>
      </c>
      <c r="BJ1379" s="17" t="s">
        <v>134</v>
      </c>
      <c r="BK1379" s="234">
        <f>ROUND(I1379*H1379,0)</f>
        <v>0</v>
      </c>
      <c r="BL1379" s="17" t="s">
        <v>726</v>
      </c>
      <c r="BM1379" s="233" t="s">
        <v>3016</v>
      </c>
    </row>
    <row r="1380" s="1" customFormat="1" ht="16.5" customHeight="1">
      <c r="B1380" s="38"/>
      <c r="C1380" s="223" t="s">
        <v>3017</v>
      </c>
      <c r="D1380" s="223" t="s">
        <v>128</v>
      </c>
      <c r="E1380" s="224" t="s">
        <v>3018</v>
      </c>
      <c r="F1380" s="225" t="s">
        <v>3019</v>
      </c>
      <c r="G1380" s="226" t="s">
        <v>238</v>
      </c>
      <c r="H1380" s="227">
        <v>1</v>
      </c>
      <c r="I1380" s="228"/>
      <c r="J1380" s="227">
        <f>ROUND(I1380*H1380,0)</f>
        <v>0</v>
      </c>
      <c r="K1380" s="225" t="s">
        <v>132</v>
      </c>
      <c r="L1380" s="43"/>
      <c r="M1380" s="229" t="s">
        <v>1</v>
      </c>
      <c r="N1380" s="230" t="s">
        <v>40</v>
      </c>
      <c r="O1380" s="86"/>
      <c r="P1380" s="231">
        <f>O1380*H1380</f>
        <v>0</v>
      </c>
      <c r="Q1380" s="231">
        <v>0</v>
      </c>
      <c r="R1380" s="231">
        <f>Q1380*H1380</f>
        <v>0</v>
      </c>
      <c r="S1380" s="231">
        <v>0</v>
      </c>
      <c r="T1380" s="232">
        <f>S1380*H1380</f>
        <v>0</v>
      </c>
      <c r="AR1380" s="233" t="s">
        <v>726</v>
      </c>
      <c r="AT1380" s="233" t="s">
        <v>128</v>
      </c>
      <c r="AU1380" s="233" t="s">
        <v>134</v>
      </c>
      <c r="AY1380" s="17" t="s">
        <v>125</v>
      </c>
      <c r="BE1380" s="234">
        <f>IF(N1380="základní",J1380,0)</f>
        <v>0</v>
      </c>
      <c r="BF1380" s="234">
        <f>IF(N1380="snížená",J1380,0)</f>
        <v>0</v>
      </c>
      <c r="BG1380" s="234">
        <f>IF(N1380="zákl. přenesená",J1380,0)</f>
        <v>0</v>
      </c>
      <c r="BH1380" s="234">
        <f>IF(N1380="sníž. přenesená",J1380,0)</f>
        <v>0</v>
      </c>
      <c r="BI1380" s="234">
        <f>IF(N1380="nulová",J1380,0)</f>
        <v>0</v>
      </c>
      <c r="BJ1380" s="17" t="s">
        <v>134</v>
      </c>
      <c r="BK1380" s="234">
        <f>ROUND(I1380*H1380,0)</f>
        <v>0</v>
      </c>
      <c r="BL1380" s="17" t="s">
        <v>726</v>
      </c>
      <c r="BM1380" s="233" t="s">
        <v>3020</v>
      </c>
    </row>
    <row r="1381" s="1" customFormat="1" ht="16.5" customHeight="1">
      <c r="B1381" s="38"/>
      <c r="C1381" s="247" t="s">
        <v>3021</v>
      </c>
      <c r="D1381" s="247" t="s">
        <v>170</v>
      </c>
      <c r="E1381" s="248" t="s">
        <v>3022</v>
      </c>
      <c r="F1381" s="249" t="s">
        <v>3023</v>
      </c>
      <c r="G1381" s="250" t="s">
        <v>238</v>
      </c>
      <c r="H1381" s="251">
        <v>1</v>
      </c>
      <c r="I1381" s="252"/>
      <c r="J1381" s="251">
        <f>ROUND(I1381*H1381,0)</f>
        <v>0</v>
      </c>
      <c r="K1381" s="249" t="s">
        <v>1</v>
      </c>
      <c r="L1381" s="253"/>
      <c r="M1381" s="254" t="s">
        <v>1</v>
      </c>
      <c r="N1381" s="255" t="s">
        <v>40</v>
      </c>
      <c r="O1381" s="86"/>
      <c r="P1381" s="231">
        <f>O1381*H1381</f>
        <v>0</v>
      </c>
      <c r="Q1381" s="231">
        <v>0</v>
      </c>
      <c r="R1381" s="231">
        <f>Q1381*H1381</f>
        <v>0</v>
      </c>
      <c r="S1381" s="231">
        <v>0</v>
      </c>
      <c r="T1381" s="232">
        <f>S1381*H1381</f>
        <v>0</v>
      </c>
      <c r="AR1381" s="233" t="s">
        <v>1540</v>
      </c>
      <c r="AT1381" s="233" t="s">
        <v>170</v>
      </c>
      <c r="AU1381" s="233" t="s">
        <v>134</v>
      </c>
      <c r="AY1381" s="17" t="s">
        <v>125</v>
      </c>
      <c r="BE1381" s="234">
        <f>IF(N1381="základní",J1381,0)</f>
        <v>0</v>
      </c>
      <c r="BF1381" s="234">
        <f>IF(N1381="snížená",J1381,0)</f>
        <v>0</v>
      </c>
      <c r="BG1381" s="234">
        <f>IF(N1381="zákl. přenesená",J1381,0)</f>
        <v>0</v>
      </c>
      <c r="BH1381" s="234">
        <f>IF(N1381="sníž. přenesená",J1381,0)</f>
        <v>0</v>
      </c>
      <c r="BI1381" s="234">
        <f>IF(N1381="nulová",J1381,0)</f>
        <v>0</v>
      </c>
      <c r="BJ1381" s="17" t="s">
        <v>134</v>
      </c>
      <c r="BK1381" s="234">
        <f>ROUND(I1381*H1381,0)</f>
        <v>0</v>
      </c>
      <c r="BL1381" s="17" t="s">
        <v>726</v>
      </c>
      <c r="BM1381" s="233" t="s">
        <v>3024</v>
      </c>
    </row>
    <row r="1382" s="1" customFormat="1" ht="16.5" customHeight="1">
      <c r="B1382" s="38"/>
      <c r="C1382" s="223" t="s">
        <v>3025</v>
      </c>
      <c r="D1382" s="223" t="s">
        <v>128</v>
      </c>
      <c r="E1382" s="224" t="s">
        <v>3026</v>
      </c>
      <c r="F1382" s="225" t="s">
        <v>3027</v>
      </c>
      <c r="G1382" s="226" t="s">
        <v>238</v>
      </c>
      <c r="H1382" s="227">
        <v>8</v>
      </c>
      <c r="I1382" s="228"/>
      <c r="J1382" s="227">
        <f>ROUND(I1382*H1382,0)</f>
        <v>0</v>
      </c>
      <c r="K1382" s="225" t="s">
        <v>1</v>
      </c>
      <c r="L1382" s="43"/>
      <c r="M1382" s="229" t="s">
        <v>1</v>
      </c>
      <c r="N1382" s="230" t="s">
        <v>40</v>
      </c>
      <c r="O1382" s="86"/>
      <c r="P1382" s="231">
        <f>O1382*H1382</f>
        <v>0</v>
      </c>
      <c r="Q1382" s="231">
        <v>0</v>
      </c>
      <c r="R1382" s="231">
        <f>Q1382*H1382</f>
        <v>0</v>
      </c>
      <c r="S1382" s="231">
        <v>0</v>
      </c>
      <c r="T1382" s="232">
        <f>S1382*H1382</f>
        <v>0</v>
      </c>
      <c r="AR1382" s="233" t="s">
        <v>726</v>
      </c>
      <c r="AT1382" s="233" t="s">
        <v>128</v>
      </c>
      <c r="AU1382" s="233" t="s">
        <v>134</v>
      </c>
      <c r="AY1382" s="17" t="s">
        <v>125</v>
      </c>
      <c r="BE1382" s="234">
        <f>IF(N1382="základní",J1382,0)</f>
        <v>0</v>
      </c>
      <c r="BF1382" s="234">
        <f>IF(N1382="snížená",J1382,0)</f>
        <v>0</v>
      </c>
      <c r="BG1382" s="234">
        <f>IF(N1382="zákl. přenesená",J1382,0)</f>
        <v>0</v>
      </c>
      <c r="BH1382" s="234">
        <f>IF(N1382="sníž. přenesená",J1382,0)</f>
        <v>0</v>
      </c>
      <c r="BI1382" s="234">
        <f>IF(N1382="nulová",J1382,0)</f>
        <v>0</v>
      </c>
      <c r="BJ1382" s="17" t="s">
        <v>134</v>
      </c>
      <c r="BK1382" s="234">
        <f>ROUND(I1382*H1382,0)</f>
        <v>0</v>
      </c>
      <c r="BL1382" s="17" t="s">
        <v>726</v>
      </c>
      <c r="BM1382" s="233" t="s">
        <v>3028</v>
      </c>
    </row>
    <row r="1383" s="1" customFormat="1" ht="16.5" customHeight="1">
      <c r="B1383" s="38"/>
      <c r="C1383" s="247" t="s">
        <v>3029</v>
      </c>
      <c r="D1383" s="247" t="s">
        <v>170</v>
      </c>
      <c r="E1383" s="248" t="s">
        <v>3030</v>
      </c>
      <c r="F1383" s="249" t="s">
        <v>3031</v>
      </c>
      <c r="G1383" s="250" t="s">
        <v>238</v>
      </c>
      <c r="H1383" s="251">
        <v>8</v>
      </c>
      <c r="I1383" s="252"/>
      <c r="J1383" s="251">
        <f>ROUND(I1383*H1383,0)</f>
        <v>0</v>
      </c>
      <c r="K1383" s="249" t="s">
        <v>1</v>
      </c>
      <c r="L1383" s="253"/>
      <c r="M1383" s="254" t="s">
        <v>1</v>
      </c>
      <c r="N1383" s="255" t="s">
        <v>40</v>
      </c>
      <c r="O1383" s="86"/>
      <c r="P1383" s="231">
        <f>O1383*H1383</f>
        <v>0</v>
      </c>
      <c r="Q1383" s="231">
        <v>0</v>
      </c>
      <c r="R1383" s="231">
        <f>Q1383*H1383</f>
        <v>0</v>
      </c>
      <c r="S1383" s="231">
        <v>0</v>
      </c>
      <c r="T1383" s="232">
        <f>S1383*H1383</f>
        <v>0</v>
      </c>
      <c r="AR1383" s="233" t="s">
        <v>1540</v>
      </c>
      <c r="AT1383" s="233" t="s">
        <v>170</v>
      </c>
      <c r="AU1383" s="233" t="s">
        <v>134</v>
      </c>
      <c r="AY1383" s="17" t="s">
        <v>125</v>
      </c>
      <c r="BE1383" s="234">
        <f>IF(N1383="základní",J1383,0)</f>
        <v>0</v>
      </c>
      <c r="BF1383" s="234">
        <f>IF(N1383="snížená",J1383,0)</f>
        <v>0</v>
      </c>
      <c r="BG1383" s="234">
        <f>IF(N1383="zákl. přenesená",J1383,0)</f>
        <v>0</v>
      </c>
      <c r="BH1383" s="234">
        <f>IF(N1383="sníž. přenesená",J1383,0)</f>
        <v>0</v>
      </c>
      <c r="BI1383" s="234">
        <f>IF(N1383="nulová",J1383,0)</f>
        <v>0</v>
      </c>
      <c r="BJ1383" s="17" t="s">
        <v>134</v>
      </c>
      <c r="BK1383" s="234">
        <f>ROUND(I1383*H1383,0)</f>
        <v>0</v>
      </c>
      <c r="BL1383" s="17" t="s">
        <v>726</v>
      </c>
      <c r="BM1383" s="233" t="s">
        <v>3032</v>
      </c>
    </row>
    <row r="1384" s="1" customFormat="1" ht="16.5" customHeight="1">
      <c r="B1384" s="38"/>
      <c r="C1384" s="223" t="s">
        <v>3033</v>
      </c>
      <c r="D1384" s="223" t="s">
        <v>128</v>
      </c>
      <c r="E1384" s="224" t="s">
        <v>3034</v>
      </c>
      <c r="F1384" s="225" t="s">
        <v>3035</v>
      </c>
      <c r="G1384" s="226" t="s">
        <v>238</v>
      </c>
      <c r="H1384" s="227">
        <v>8</v>
      </c>
      <c r="I1384" s="228"/>
      <c r="J1384" s="227">
        <f>ROUND(I1384*H1384,0)</f>
        <v>0</v>
      </c>
      <c r="K1384" s="225" t="s">
        <v>1</v>
      </c>
      <c r="L1384" s="43"/>
      <c r="M1384" s="229" t="s">
        <v>1</v>
      </c>
      <c r="N1384" s="230" t="s">
        <v>40</v>
      </c>
      <c r="O1384" s="86"/>
      <c r="P1384" s="231">
        <f>O1384*H1384</f>
        <v>0</v>
      </c>
      <c r="Q1384" s="231">
        <v>0</v>
      </c>
      <c r="R1384" s="231">
        <f>Q1384*H1384</f>
        <v>0</v>
      </c>
      <c r="S1384" s="231">
        <v>0</v>
      </c>
      <c r="T1384" s="232">
        <f>S1384*H1384</f>
        <v>0</v>
      </c>
      <c r="AR1384" s="233" t="s">
        <v>726</v>
      </c>
      <c r="AT1384" s="233" t="s">
        <v>128</v>
      </c>
      <c r="AU1384" s="233" t="s">
        <v>134</v>
      </c>
      <c r="AY1384" s="17" t="s">
        <v>125</v>
      </c>
      <c r="BE1384" s="234">
        <f>IF(N1384="základní",J1384,0)</f>
        <v>0</v>
      </c>
      <c r="BF1384" s="234">
        <f>IF(N1384="snížená",J1384,0)</f>
        <v>0</v>
      </c>
      <c r="BG1384" s="234">
        <f>IF(N1384="zákl. přenesená",J1384,0)</f>
        <v>0</v>
      </c>
      <c r="BH1384" s="234">
        <f>IF(N1384="sníž. přenesená",J1384,0)</f>
        <v>0</v>
      </c>
      <c r="BI1384" s="234">
        <f>IF(N1384="nulová",J1384,0)</f>
        <v>0</v>
      </c>
      <c r="BJ1384" s="17" t="s">
        <v>134</v>
      </c>
      <c r="BK1384" s="234">
        <f>ROUND(I1384*H1384,0)</f>
        <v>0</v>
      </c>
      <c r="BL1384" s="17" t="s">
        <v>726</v>
      </c>
      <c r="BM1384" s="233" t="s">
        <v>3036</v>
      </c>
    </row>
    <row r="1385" s="1" customFormat="1" ht="16.5" customHeight="1">
      <c r="B1385" s="38"/>
      <c r="C1385" s="247" t="s">
        <v>3037</v>
      </c>
      <c r="D1385" s="247" t="s">
        <v>170</v>
      </c>
      <c r="E1385" s="248" t="s">
        <v>3038</v>
      </c>
      <c r="F1385" s="249" t="s">
        <v>3039</v>
      </c>
      <c r="G1385" s="250" t="s">
        <v>238</v>
      </c>
      <c r="H1385" s="251">
        <v>1</v>
      </c>
      <c r="I1385" s="252"/>
      <c r="J1385" s="251">
        <f>ROUND(I1385*H1385,0)</f>
        <v>0</v>
      </c>
      <c r="K1385" s="249" t="s">
        <v>1</v>
      </c>
      <c r="L1385" s="253"/>
      <c r="M1385" s="254" t="s">
        <v>1</v>
      </c>
      <c r="N1385" s="255" t="s">
        <v>40</v>
      </c>
      <c r="O1385" s="86"/>
      <c r="P1385" s="231">
        <f>O1385*H1385</f>
        <v>0</v>
      </c>
      <c r="Q1385" s="231">
        <v>0</v>
      </c>
      <c r="R1385" s="231">
        <f>Q1385*H1385</f>
        <v>0</v>
      </c>
      <c r="S1385" s="231">
        <v>0</v>
      </c>
      <c r="T1385" s="232">
        <f>S1385*H1385</f>
        <v>0</v>
      </c>
      <c r="AR1385" s="233" t="s">
        <v>1540</v>
      </c>
      <c r="AT1385" s="233" t="s">
        <v>170</v>
      </c>
      <c r="AU1385" s="233" t="s">
        <v>134</v>
      </c>
      <c r="AY1385" s="17" t="s">
        <v>125</v>
      </c>
      <c r="BE1385" s="234">
        <f>IF(N1385="základní",J1385,0)</f>
        <v>0</v>
      </c>
      <c r="BF1385" s="234">
        <f>IF(N1385="snížená",J1385,0)</f>
        <v>0</v>
      </c>
      <c r="BG1385" s="234">
        <f>IF(N1385="zákl. přenesená",J1385,0)</f>
        <v>0</v>
      </c>
      <c r="BH1385" s="234">
        <f>IF(N1385="sníž. přenesená",J1385,0)</f>
        <v>0</v>
      </c>
      <c r="BI1385" s="234">
        <f>IF(N1385="nulová",J1385,0)</f>
        <v>0</v>
      </c>
      <c r="BJ1385" s="17" t="s">
        <v>134</v>
      </c>
      <c r="BK1385" s="234">
        <f>ROUND(I1385*H1385,0)</f>
        <v>0</v>
      </c>
      <c r="BL1385" s="17" t="s">
        <v>726</v>
      </c>
      <c r="BM1385" s="233" t="s">
        <v>3040</v>
      </c>
    </row>
    <row r="1386" s="1" customFormat="1" ht="24" customHeight="1">
      <c r="B1386" s="38"/>
      <c r="C1386" s="223" t="s">
        <v>3041</v>
      </c>
      <c r="D1386" s="223" t="s">
        <v>128</v>
      </c>
      <c r="E1386" s="224" t="s">
        <v>3042</v>
      </c>
      <c r="F1386" s="225" t="s">
        <v>3043</v>
      </c>
      <c r="G1386" s="226" t="s">
        <v>211</v>
      </c>
      <c r="H1386" s="227">
        <v>870</v>
      </c>
      <c r="I1386" s="228"/>
      <c r="J1386" s="227">
        <f>ROUND(I1386*H1386,0)</f>
        <v>0</v>
      </c>
      <c r="K1386" s="225" t="s">
        <v>132</v>
      </c>
      <c r="L1386" s="43"/>
      <c r="M1386" s="229" t="s">
        <v>1</v>
      </c>
      <c r="N1386" s="230" t="s">
        <v>40</v>
      </c>
      <c r="O1386" s="86"/>
      <c r="P1386" s="231">
        <f>O1386*H1386</f>
        <v>0</v>
      </c>
      <c r="Q1386" s="231">
        <v>0</v>
      </c>
      <c r="R1386" s="231">
        <f>Q1386*H1386</f>
        <v>0</v>
      </c>
      <c r="S1386" s="231">
        <v>0</v>
      </c>
      <c r="T1386" s="232">
        <f>S1386*H1386</f>
        <v>0</v>
      </c>
      <c r="AR1386" s="233" t="s">
        <v>726</v>
      </c>
      <c r="AT1386" s="233" t="s">
        <v>128</v>
      </c>
      <c r="AU1386" s="233" t="s">
        <v>134</v>
      </c>
      <c r="AY1386" s="17" t="s">
        <v>125</v>
      </c>
      <c r="BE1386" s="234">
        <f>IF(N1386="základní",J1386,0)</f>
        <v>0</v>
      </c>
      <c r="BF1386" s="234">
        <f>IF(N1386="snížená",J1386,0)</f>
        <v>0</v>
      </c>
      <c r="BG1386" s="234">
        <f>IF(N1386="zákl. přenesená",J1386,0)</f>
        <v>0</v>
      </c>
      <c r="BH1386" s="234">
        <f>IF(N1386="sníž. přenesená",J1386,0)</f>
        <v>0</v>
      </c>
      <c r="BI1386" s="234">
        <f>IF(N1386="nulová",J1386,0)</f>
        <v>0</v>
      </c>
      <c r="BJ1386" s="17" t="s">
        <v>134</v>
      </c>
      <c r="BK1386" s="234">
        <f>ROUND(I1386*H1386,0)</f>
        <v>0</v>
      </c>
      <c r="BL1386" s="17" t="s">
        <v>726</v>
      </c>
      <c r="BM1386" s="233" t="s">
        <v>3044</v>
      </c>
    </row>
    <row r="1387" s="1" customFormat="1" ht="16.5" customHeight="1">
      <c r="B1387" s="38"/>
      <c r="C1387" s="247" t="s">
        <v>3045</v>
      </c>
      <c r="D1387" s="247" t="s">
        <v>170</v>
      </c>
      <c r="E1387" s="248" t="s">
        <v>3046</v>
      </c>
      <c r="F1387" s="249" t="s">
        <v>3047</v>
      </c>
      <c r="G1387" s="250" t="s">
        <v>211</v>
      </c>
      <c r="H1387" s="251">
        <v>870</v>
      </c>
      <c r="I1387" s="252"/>
      <c r="J1387" s="251">
        <f>ROUND(I1387*H1387,0)</f>
        <v>0</v>
      </c>
      <c r="K1387" s="249" t="s">
        <v>1</v>
      </c>
      <c r="L1387" s="253"/>
      <c r="M1387" s="254" t="s">
        <v>1</v>
      </c>
      <c r="N1387" s="255" t="s">
        <v>40</v>
      </c>
      <c r="O1387" s="86"/>
      <c r="P1387" s="231">
        <f>O1387*H1387</f>
        <v>0</v>
      </c>
      <c r="Q1387" s="231">
        <v>0</v>
      </c>
      <c r="R1387" s="231">
        <f>Q1387*H1387</f>
        <v>0</v>
      </c>
      <c r="S1387" s="231">
        <v>0</v>
      </c>
      <c r="T1387" s="232">
        <f>S1387*H1387</f>
        <v>0</v>
      </c>
      <c r="AR1387" s="233" t="s">
        <v>1540</v>
      </c>
      <c r="AT1387" s="233" t="s">
        <v>170</v>
      </c>
      <c r="AU1387" s="233" t="s">
        <v>134</v>
      </c>
      <c r="AY1387" s="17" t="s">
        <v>125</v>
      </c>
      <c r="BE1387" s="234">
        <f>IF(N1387="základní",J1387,0)</f>
        <v>0</v>
      </c>
      <c r="BF1387" s="234">
        <f>IF(N1387="snížená",J1387,0)</f>
        <v>0</v>
      </c>
      <c r="BG1387" s="234">
        <f>IF(N1387="zákl. přenesená",J1387,0)</f>
        <v>0</v>
      </c>
      <c r="BH1387" s="234">
        <f>IF(N1387="sníž. přenesená",J1387,0)</f>
        <v>0</v>
      </c>
      <c r="BI1387" s="234">
        <f>IF(N1387="nulová",J1387,0)</f>
        <v>0</v>
      </c>
      <c r="BJ1387" s="17" t="s">
        <v>134</v>
      </c>
      <c r="BK1387" s="234">
        <f>ROUND(I1387*H1387,0)</f>
        <v>0</v>
      </c>
      <c r="BL1387" s="17" t="s">
        <v>726</v>
      </c>
      <c r="BM1387" s="233" t="s">
        <v>3048</v>
      </c>
    </row>
    <row r="1388" s="1" customFormat="1" ht="16.5" customHeight="1">
      <c r="B1388" s="38"/>
      <c r="C1388" s="223" t="s">
        <v>3049</v>
      </c>
      <c r="D1388" s="223" t="s">
        <v>128</v>
      </c>
      <c r="E1388" s="224" t="s">
        <v>3050</v>
      </c>
      <c r="F1388" s="225" t="s">
        <v>3051</v>
      </c>
      <c r="G1388" s="226" t="s">
        <v>211</v>
      </c>
      <c r="H1388" s="227">
        <v>1350</v>
      </c>
      <c r="I1388" s="228"/>
      <c r="J1388" s="227">
        <f>ROUND(I1388*H1388,0)</f>
        <v>0</v>
      </c>
      <c r="K1388" s="225" t="s">
        <v>1</v>
      </c>
      <c r="L1388" s="43"/>
      <c r="M1388" s="229" t="s">
        <v>1</v>
      </c>
      <c r="N1388" s="230" t="s">
        <v>40</v>
      </c>
      <c r="O1388" s="86"/>
      <c r="P1388" s="231">
        <f>O1388*H1388</f>
        <v>0</v>
      </c>
      <c r="Q1388" s="231">
        <v>0</v>
      </c>
      <c r="R1388" s="231">
        <f>Q1388*H1388</f>
        <v>0</v>
      </c>
      <c r="S1388" s="231">
        <v>0</v>
      </c>
      <c r="T1388" s="232">
        <f>S1388*H1388</f>
        <v>0</v>
      </c>
      <c r="AR1388" s="233" t="s">
        <v>726</v>
      </c>
      <c r="AT1388" s="233" t="s">
        <v>128</v>
      </c>
      <c r="AU1388" s="233" t="s">
        <v>134</v>
      </c>
      <c r="AY1388" s="17" t="s">
        <v>125</v>
      </c>
      <c r="BE1388" s="234">
        <f>IF(N1388="základní",J1388,0)</f>
        <v>0</v>
      </c>
      <c r="BF1388" s="234">
        <f>IF(N1388="snížená",J1388,0)</f>
        <v>0</v>
      </c>
      <c r="BG1388" s="234">
        <f>IF(N1388="zákl. přenesená",J1388,0)</f>
        <v>0</v>
      </c>
      <c r="BH1388" s="234">
        <f>IF(N1388="sníž. přenesená",J1388,0)</f>
        <v>0</v>
      </c>
      <c r="BI1388" s="234">
        <f>IF(N1388="nulová",J1388,0)</f>
        <v>0</v>
      </c>
      <c r="BJ1388" s="17" t="s">
        <v>134</v>
      </c>
      <c r="BK1388" s="234">
        <f>ROUND(I1388*H1388,0)</f>
        <v>0</v>
      </c>
      <c r="BL1388" s="17" t="s">
        <v>726</v>
      </c>
      <c r="BM1388" s="233" t="s">
        <v>3052</v>
      </c>
    </row>
    <row r="1389" s="1" customFormat="1" ht="16.5" customHeight="1">
      <c r="B1389" s="38"/>
      <c r="C1389" s="223" t="s">
        <v>3053</v>
      </c>
      <c r="D1389" s="223" t="s">
        <v>128</v>
      </c>
      <c r="E1389" s="224" t="s">
        <v>3054</v>
      </c>
      <c r="F1389" s="225" t="s">
        <v>3055</v>
      </c>
      <c r="G1389" s="226" t="s">
        <v>238</v>
      </c>
      <c r="H1389" s="227">
        <v>1</v>
      </c>
      <c r="I1389" s="228"/>
      <c r="J1389" s="227">
        <f>ROUND(I1389*H1389,0)</f>
        <v>0</v>
      </c>
      <c r="K1389" s="225" t="s">
        <v>132</v>
      </c>
      <c r="L1389" s="43"/>
      <c r="M1389" s="229" t="s">
        <v>1</v>
      </c>
      <c r="N1389" s="230" t="s">
        <v>40</v>
      </c>
      <c r="O1389" s="86"/>
      <c r="P1389" s="231">
        <f>O1389*H1389</f>
        <v>0</v>
      </c>
      <c r="Q1389" s="231">
        <v>0</v>
      </c>
      <c r="R1389" s="231">
        <f>Q1389*H1389</f>
        <v>0</v>
      </c>
      <c r="S1389" s="231">
        <v>0</v>
      </c>
      <c r="T1389" s="232">
        <f>S1389*H1389</f>
        <v>0</v>
      </c>
      <c r="AR1389" s="233" t="s">
        <v>726</v>
      </c>
      <c r="AT1389" s="233" t="s">
        <v>128</v>
      </c>
      <c r="AU1389" s="233" t="s">
        <v>134</v>
      </c>
      <c r="AY1389" s="17" t="s">
        <v>125</v>
      </c>
      <c r="BE1389" s="234">
        <f>IF(N1389="základní",J1389,0)</f>
        <v>0</v>
      </c>
      <c r="BF1389" s="234">
        <f>IF(N1389="snížená",J1389,0)</f>
        <v>0</v>
      </c>
      <c r="BG1389" s="234">
        <f>IF(N1389="zákl. přenesená",J1389,0)</f>
        <v>0</v>
      </c>
      <c r="BH1389" s="234">
        <f>IF(N1389="sníž. přenesená",J1389,0)</f>
        <v>0</v>
      </c>
      <c r="BI1389" s="234">
        <f>IF(N1389="nulová",J1389,0)</f>
        <v>0</v>
      </c>
      <c r="BJ1389" s="17" t="s">
        <v>134</v>
      </c>
      <c r="BK1389" s="234">
        <f>ROUND(I1389*H1389,0)</f>
        <v>0</v>
      </c>
      <c r="BL1389" s="17" t="s">
        <v>726</v>
      </c>
      <c r="BM1389" s="233" t="s">
        <v>3056</v>
      </c>
    </row>
    <row r="1390" s="1" customFormat="1" ht="16.5" customHeight="1">
      <c r="B1390" s="38"/>
      <c r="C1390" s="223" t="s">
        <v>3057</v>
      </c>
      <c r="D1390" s="223" t="s">
        <v>128</v>
      </c>
      <c r="E1390" s="224" t="s">
        <v>3058</v>
      </c>
      <c r="F1390" s="225" t="s">
        <v>3059</v>
      </c>
      <c r="G1390" s="226" t="s">
        <v>238</v>
      </c>
      <c r="H1390" s="227">
        <v>22</v>
      </c>
      <c r="I1390" s="228"/>
      <c r="J1390" s="227">
        <f>ROUND(I1390*H1390,0)</f>
        <v>0</v>
      </c>
      <c r="K1390" s="225" t="s">
        <v>1</v>
      </c>
      <c r="L1390" s="43"/>
      <c r="M1390" s="229" t="s">
        <v>1</v>
      </c>
      <c r="N1390" s="230" t="s">
        <v>40</v>
      </c>
      <c r="O1390" s="86"/>
      <c r="P1390" s="231">
        <f>O1390*H1390</f>
        <v>0</v>
      </c>
      <c r="Q1390" s="231">
        <v>0</v>
      </c>
      <c r="R1390" s="231">
        <f>Q1390*H1390</f>
        <v>0</v>
      </c>
      <c r="S1390" s="231">
        <v>0</v>
      </c>
      <c r="T1390" s="232">
        <f>S1390*H1390</f>
        <v>0</v>
      </c>
      <c r="AR1390" s="233" t="s">
        <v>726</v>
      </c>
      <c r="AT1390" s="233" t="s">
        <v>128</v>
      </c>
      <c r="AU1390" s="233" t="s">
        <v>134</v>
      </c>
      <c r="AY1390" s="17" t="s">
        <v>125</v>
      </c>
      <c r="BE1390" s="234">
        <f>IF(N1390="základní",J1390,0)</f>
        <v>0</v>
      </c>
      <c r="BF1390" s="234">
        <f>IF(N1390="snížená",J1390,0)</f>
        <v>0</v>
      </c>
      <c r="BG1390" s="234">
        <f>IF(N1390="zákl. přenesená",J1390,0)</f>
        <v>0</v>
      </c>
      <c r="BH1390" s="234">
        <f>IF(N1390="sníž. přenesená",J1390,0)</f>
        <v>0</v>
      </c>
      <c r="BI1390" s="234">
        <f>IF(N1390="nulová",J1390,0)</f>
        <v>0</v>
      </c>
      <c r="BJ1390" s="17" t="s">
        <v>134</v>
      </c>
      <c r="BK1390" s="234">
        <f>ROUND(I1390*H1390,0)</f>
        <v>0</v>
      </c>
      <c r="BL1390" s="17" t="s">
        <v>726</v>
      </c>
      <c r="BM1390" s="233" t="s">
        <v>3060</v>
      </c>
    </row>
    <row r="1391" s="1" customFormat="1" ht="16.5" customHeight="1">
      <c r="B1391" s="38"/>
      <c r="C1391" s="247" t="s">
        <v>3061</v>
      </c>
      <c r="D1391" s="247" t="s">
        <v>170</v>
      </c>
      <c r="E1391" s="248" t="s">
        <v>3062</v>
      </c>
      <c r="F1391" s="249" t="s">
        <v>3063</v>
      </c>
      <c r="G1391" s="250" t="s">
        <v>238</v>
      </c>
      <c r="H1391" s="251">
        <v>22</v>
      </c>
      <c r="I1391" s="252"/>
      <c r="J1391" s="251">
        <f>ROUND(I1391*H1391,0)</f>
        <v>0</v>
      </c>
      <c r="K1391" s="249" t="s">
        <v>1</v>
      </c>
      <c r="L1391" s="253"/>
      <c r="M1391" s="254" t="s">
        <v>1</v>
      </c>
      <c r="N1391" s="255" t="s">
        <v>40</v>
      </c>
      <c r="O1391" s="86"/>
      <c r="P1391" s="231">
        <f>O1391*H1391</f>
        <v>0</v>
      </c>
      <c r="Q1391" s="231">
        <v>0</v>
      </c>
      <c r="R1391" s="231">
        <f>Q1391*H1391</f>
        <v>0</v>
      </c>
      <c r="S1391" s="231">
        <v>0</v>
      </c>
      <c r="T1391" s="232">
        <f>S1391*H1391</f>
        <v>0</v>
      </c>
      <c r="AR1391" s="233" t="s">
        <v>1540</v>
      </c>
      <c r="AT1391" s="233" t="s">
        <v>170</v>
      </c>
      <c r="AU1391" s="233" t="s">
        <v>134</v>
      </c>
      <c r="AY1391" s="17" t="s">
        <v>125</v>
      </c>
      <c r="BE1391" s="234">
        <f>IF(N1391="základní",J1391,0)</f>
        <v>0</v>
      </c>
      <c r="BF1391" s="234">
        <f>IF(N1391="snížená",J1391,0)</f>
        <v>0</v>
      </c>
      <c r="BG1391" s="234">
        <f>IF(N1391="zákl. přenesená",J1391,0)</f>
        <v>0</v>
      </c>
      <c r="BH1391" s="234">
        <f>IF(N1391="sníž. přenesená",J1391,0)</f>
        <v>0</v>
      </c>
      <c r="BI1391" s="234">
        <f>IF(N1391="nulová",J1391,0)</f>
        <v>0</v>
      </c>
      <c r="BJ1391" s="17" t="s">
        <v>134</v>
      </c>
      <c r="BK1391" s="234">
        <f>ROUND(I1391*H1391,0)</f>
        <v>0</v>
      </c>
      <c r="BL1391" s="17" t="s">
        <v>726</v>
      </c>
      <c r="BM1391" s="233" t="s">
        <v>3064</v>
      </c>
    </row>
    <row r="1392" s="1" customFormat="1" ht="16.5" customHeight="1">
      <c r="B1392" s="38"/>
      <c r="C1392" s="223" t="s">
        <v>3065</v>
      </c>
      <c r="D1392" s="223" t="s">
        <v>128</v>
      </c>
      <c r="E1392" s="224" t="s">
        <v>3066</v>
      </c>
      <c r="F1392" s="225" t="s">
        <v>3067</v>
      </c>
      <c r="G1392" s="226" t="s">
        <v>2007</v>
      </c>
      <c r="H1392" s="227">
        <v>22</v>
      </c>
      <c r="I1392" s="228"/>
      <c r="J1392" s="227">
        <f>ROUND(I1392*H1392,0)</f>
        <v>0</v>
      </c>
      <c r="K1392" s="225" t="s">
        <v>1</v>
      </c>
      <c r="L1392" s="43"/>
      <c r="M1392" s="229" t="s">
        <v>1</v>
      </c>
      <c r="N1392" s="230" t="s">
        <v>40</v>
      </c>
      <c r="O1392" s="86"/>
      <c r="P1392" s="231">
        <f>O1392*H1392</f>
        <v>0</v>
      </c>
      <c r="Q1392" s="231">
        <v>0</v>
      </c>
      <c r="R1392" s="231">
        <f>Q1392*H1392</f>
        <v>0</v>
      </c>
      <c r="S1392" s="231">
        <v>0</v>
      </c>
      <c r="T1392" s="232">
        <f>S1392*H1392</f>
        <v>0</v>
      </c>
      <c r="AR1392" s="233" t="s">
        <v>726</v>
      </c>
      <c r="AT1392" s="233" t="s">
        <v>128</v>
      </c>
      <c r="AU1392" s="233" t="s">
        <v>134</v>
      </c>
      <c r="AY1392" s="17" t="s">
        <v>125</v>
      </c>
      <c r="BE1392" s="234">
        <f>IF(N1392="základní",J1392,0)</f>
        <v>0</v>
      </c>
      <c r="BF1392" s="234">
        <f>IF(N1392="snížená",J1392,0)</f>
        <v>0</v>
      </c>
      <c r="BG1392" s="234">
        <f>IF(N1392="zákl. přenesená",J1392,0)</f>
        <v>0</v>
      </c>
      <c r="BH1392" s="234">
        <f>IF(N1392="sníž. přenesená",J1392,0)</f>
        <v>0</v>
      </c>
      <c r="BI1392" s="234">
        <f>IF(N1392="nulová",J1392,0)</f>
        <v>0</v>
      </c>
      <c r="BJ1392" s="17" t="s">
        <v>134</v>
      </c>
      <c r="BK1392" s="234">
        <f>ROUND(I1392*H1392,0)</f>
        <v>0</v>
      </c>
      <c r="BL1392" s="17" t="s">
        <v>726</v>
      </c>
      <c r="BM1392" s="233" t="s">
        <v>3068</v>
      </c>
    </row>
    <row r="1393" s="1" customFormat="1" ht="16.5" customHeight="1">
      <c r="B1393" s="38"/>
      <c r="C1393" s="247" t="s">
        <v>3069</v>
      </c>
      <c r="D1393" s="247" t="s">
        <v>170</v>
      </c>
      <c r="E1393" s="248" t="s">
        <v>3070</v>
      </c>
      <c r="F1393" s="249" t="s">
        <v>3071</v>
      </c>
      <c r="G1393" s="250" t="s">
        <v>238</v>
      </c>
      <c r="H1393" s="251">
        <v>22</v>
      </c>
      <c r="I1393" s="252"/>
      <c r="J1393" s="251">
        <f>ROUND(I1393*H1393,0)</f>
        <v>0</v>
      </c>
      <c r="K1393" s="249" t="s">
        <v>1</v>
      </c>
      <c r="L1393" s="253"/>
      <c r="M1393" s="254" t="s">
        <v>1</v>
      </c>
      <c r="N1393" s="255" t="s">
        <v>40</v>
      </c>
      <c r="O1393" s="86"/>
      <c r="P1393" s="231">
        <f>O1393*H1393</f>
        <v>0</v>
      </c>
      <c r="Q1393" s="231">
        <v>0</v>
      </c>
      <c r="R1393" s="231">
        <f>Q1393*H1393</f>
        <v>0</v>
      </c>
      <c r="S1393" s="231">
        <v>0</v>
      </c>
      <c r="T1393" s="232">
        <f>S1393*H1393</f>
        <v>0</v>
      </c>
      <c r="AR1393" s="233" t="s">
        <v>1540</v>
      </c>
      <c r="AT1393" s="233" t="s">
        <v>170</v>
      </c>
      <c r="AU1393" s="233" t="s">
        <v>134</v>
      </c>
      <c r="AY1393" s="17" t="s">
        <v>125</v>
      </c>
      <c r="BE1393" s="234">
        <f>IF(N1393="základní",J1393,0)</f>
        <v>0</v>
      </c>
      <c r="BF1393" s="234">
        <f>IF(N1393="snížená",J1393,0)</f>
        <v>0</v>
      </c>
      <c r="BG1393" s="234">
        <f>IF(N1393="zákl. přenesená",J1393,0)</f>
        <v>0</v>
      </c>
      <c r="BH1393" s="234">
        <f>IF(N1393="sníž. přenesená",J1393,0)</f>
        <v>0</v>
      </c>
      <c r="BI1393" s="234">
        <f>IF(N1393="nulová",J1393,0)</f>
        <v>0</v>
      </c>
      <c r="BJ1393" s="17" t="s">
        <v>134</v>
      </c>
      <c r="BK1393" s="234">
        <f>ROUND(I1393*H1393,0)</f>
        <v>0</v>
      </c>
      <c r="BL1393" s="17" t="s">
        <v>726</v>
      </c>
      <c r="BM1393" s="233" t="s">
        <v>3072</v>
      </c>
    </row>
    <row r="1394" s="1" customFormat="1" ht="16.5" customHeight="1">
      <c r="B1394" s="38"/>
      <c r="C1394" s="223" t="s">
        <v>3073</v>
      </c>
      <c r="D1394" s="223" t="s">
        <v>128</v>
      </c>
      <c r="E1394" s="224" t="s">
        <v>3074</v>
      </c>
      <c r="F1394" s="225" t="s">
        <v>3075</v>
      </c>
      <c r="G1394" s="226" t="s">
        <v>238</v>
      </c>
      <c r="H1394" s="227">
        <v>1</v>
      </c>
      <c r="I1394" s="228"/>
      <c r="J1394" s="227">
        <f>ROUND(I1394*H1394,0)</f>
        <v>0</v>
      </c>
      <c r="K1394" s="225" t="s">
        <v>1</v>
      </c>
      <c r="L1394" s="43"/>
      <c r="M1394" s="229" t="s">
        <v>1</v>
      </c>
      <c r="N1394" s="230" t="s">
        <v>40</v>
      </c>
      <c r="O1394" s="86"/>
      <c r="P1394" s="231">
        <f>O1394*H1394</f>
        <v>0</v>
      </c>
      <c r="Q1394" s="231">
        <v>0</v>
      </c>
      <c r="R1394" s="231">
        <f>Q1394*H1394</f>
        <v>0</v>
      </c>
      <c r="S1394" s="231">
        <v>0</v>
      </c>
      <c r="T1394" s="232">
        <f>S1394*H1394</f>
        <v>0</v>
      </c>
      <c r="AR1394" s="233" t="s">
        <v>726</v>
      </c>
      <c r="AT1394" s="233" t="s">
        <v>128</v>
      </c>
      <c r="AU1394" s="233" t="s">
        <v>134</v>
      </c>
      <c r="AY1394" s="17" t="s">
        <v>125</v>
      </c>
      <c r="BE1394" s="234">
        <f>IF(N1394="základní",J1394,0)</f>
        <v>0</v>
      </c>
      <c r="BF1394" s="234">
        <f>IF(N1394="snížená",J1394,0)</f>
        <v>0</v>
      </c>
      <c r="BG1394" s="234">
        <f>IF(N1394="zákl. přenesená",J1394,0)</f>
        <v>0</v>
      </c>
      <c r="BH1394" s="234">
        <f>IF(N1394="sníž. přenesená",J1394,0)</f>
        <v>0</v>
      </c>
      <c r="BI1394" s="234">
        <f>IF(N1394="nulová",J1394,0)</f>
        <v>0</v>
      </c>
      <c r="BJ1394" s="17" t="s">
        <v>134</v>
      </c>
      <c r="BK1394" s="234">
        <f>ROUND(I1394*H1394,0)</f>
        <v>0</v>
      </c>
      <c r="BL1394" s="17" t="s">
        <v>726</v>
      </c>
      <c r="BM1394" s="233" t="s">
        <v>3076</v>
      </c>
    </row>
    <row r="1395" s="1" customFormat="1" ht="16.5" customHeight="1">
      <c r="B1395" s="38"/>
      <c r="C1395" s="247" t="s">
        <v>3077</v>
      </c>
      <c r="D1395" s="247" t="s">
        <v>170</v>
      </c>
      <c r="E1395" s="248" t="s">
        <v>3078</v>
      </c>
      <c r="F1395" s="249" t="s">
        <v>3079</v>
      </c>
      <c r="G1395" s="250" t="s">
        <v>238</v>
      </c>
      <c r="H1395" s="251">
        <v>1</v>
      </c>
      <c r="I1395" s="252"/>
      <c r="J1395" s="251">
        <f>ROUND(I1395*H1395,0)</f>
        <v>0</v>
      </c>
      <c r="K1395" s="249" t="s">
        <v>1</v>
      </c>
      <c r="L1395" s="253"/>
      <c r="M1395" s="254" t="s">
        <v>1</v>
      </c>
      <c r="N1395" s="255" t="s">
        <v>40</v>
      </c>
      <c r="O1395" s="86"/>
      <c r="P1395" s="231">
        <f>O1395*H1395</f>
        <v>0</v>
      </c>
      <c r="Q1395" s="231">
        <v>0</v>
      </c>
      <c r="R1395" s="231">
        <f>Q1395*H1395</f>
        <v>0</v>
      </c>
      <c r="S1395" s="231">
        <v>0</v>
      </c>
      <c r="T1395" s="232">
        <f>S1395*H1395</f>
        <v>0</v>
      </c>
      <c r="AR1395" s="233" t="s">
        <v>1540</v>
      </c>
      <c r="AT1395" s="233" t="s">
        <v>170</v>
      </c>
      <c r="AU1395" s="233" t="s">
        <v>134</v>
      </c>
      <c r="AY1395" s="17" t="s">
        <v>125</v>
      </c>
      <c r="BE1395" s="234">
        <f>IF(N1395="základní",J1395,0)</f>
        <v>0</v>
      </c>
      <c r="BF1395" s="234">
        <f>IF(N1395="snížená",J1395,0)</f>
        <v>0</v>
      </c>
      <c r="BG1395" s="234">
        <f>IF(N1395="zákl. přenesená",J1395,0)</f>
        <v>0</v>
      </c>
      <c r="BH1395" s="234">
        <f>IF(N1395="sníž. přenesená",J1395,0)</f>
        <v>0</v>
      </c>
      <c r="BI1395" s="234">
        <f>IF(N1395="nulová",J1395,0)</f>
        <v>0</v>
      </c>
      <c r="BJ1395" s="17" t="s">
        <v>134</v>
      </c>
      <c r="BK1395" s="234">
        <f>ROUND(I1395*H1395,0)</f>
        <v>0</v>
      </c>
      <c r="BL1395" s="17" t="s">
        <v>726</v>
      </c>
      <c r="BM1395" s="233" t="s">
        <v>3080</v>
      </c>
    </row>
    <row r="1396" s="1" customFormat="1" ht="16.5" customHeight="1">
      <c r="B1396" s="38"/>
      <c r="C1396" s="223" t="s">
        <v>3081</v>
      </c>
      <c r="D1396" s="223" t="s">
        <v>128</v>
      </c>
      <c r="E1396" s="224" t="s">
        <v>3082</v>
      </c>
      <c r="F1396" s="225" t="s">
        <v>3083</v>
      </c>
      <c r="G1396" s="226" t="s">
        <v>238</v>
      </c>
      <c r="H1396" s="227">
        <v>1</v>
      </c>
      <c r="I1396" s="228"/>
      <c r="J1396" s="227">
        <f>ROUND(I1396*H1396,0)</f>
        <v>0</v>
      </c>
      <c r="K1396" s="225" t="s">
        <v>1</v>
      </c>
      <c r="L1396" s="43"/>
      <c r="M1396" s="229" t="s">
        <v>1</v>
      </c>
      <c r="N1396" s="230" t="s">
        <v>40</v>
      </c>
      <c r="O1396" s="86"/>
      <c r="P1396" s="231">
        <f>O1396*H1396</f>
        <v>0</v>
      </c>
      <c r="Q1396" s="231">
        <v>0</v>
      </c>
      <c r="R1396" s="231">
        <f>Q1396*H1396</f>
        <v>0</v>
      </c>
      <c r="S1396" s="231">
        <v>0</v>
      </c>
      <c r="T1396" s="232">
        <f>S1396*H1396</f>
        <v>0</v>
      </c>
      <c r="AR1396" s="233" t="s">
        <v>726</v>
      </c>
      <c r="AT1396" s="233" t="s">
        <v>128</v>
      </c>
      <c r="AU1396" s="233" t="s">
        <v>134</v>
      </c>
      <c r="AY1396" s="17" t="s">
        <v>125</v>
      </c>
      <c r="BE1396" s="234">
        <f>IF(N1396="základní",J1396,0)</f>
        <v>0</v>
      </c>
      <c r="BF1396" s="234">
        <f>IF(N1396="snížená",J1396,0)</f>
        <v>0</v>
      </c>
      <c r="BG1396" s="234">
        <f>IF(N1396="zákl. přenesená",J1396,0)</f>
        <v>0</v>
      </c>
      <c r="BH1396" s="234">
        <f>IF(N1396="sníž. přenesená",J1396,0)</f>
        <v>0</v>
      </c>
      <c r="BI1396" s="234">
        <f>IF(N1396="nulová",J1396,0)</f>
        <v>0</v>
      </c>
      <c r="BJ1396" s="17" t="s">
        <v>134</v>
      </c>
      <c r="BK1396" s="234">
        <f>ROUND(I1396*H1396,0)</f>
        <v>0</v>
      </c>
      <c r="BL1396" s="17" t="s">
        <v>726</v>
      </c>
      <c r="BM1396" s="233" t="s">
        <v>3084</v>
      </c>
    </row>
    <row r="1397" s="1" customFormat="1" ht="16.5" customHeight="1">
      <c r="B1397" s="38"/>
      <c r="C1397" s="247" t="s">
        <v>3085</v>
      </c>
      <c r="D1397" s="247" t="s">
        <v>170</v>
      </c>
      <c r="E1397" s="248" t="s">
        <v>3086</v>
      </c>
      <c r="F1397" s="249" t="s">
        <v>3087</v>
      </c>
      <c r="G1397" s="250" t="s">
        <v>238</v>
      </c>
      <c r="H1397" s="251">
        <v>1</v>
      </c>
      <c r="I1397" s="252"/>
      <c r="J1397" s="251">
        <f>ROUND(I1397*H1397,0)</f>
        <v>0</v>
      </c>
      <c r="K1397" s="249" t="s">
        <v>1</v>
      </c>
      <c r="L1397" s="253"/>
      <c r="M1397" s="254" t="s">
        <v>1</v>
      </c>
      <c r="N1397" s="255" t="s">
        <v>40</v>
      </c>
      <c r="O1397" s="86"/>
      <c r="P1397" s="231">
        <f>O1397*H1397</f>
        <v>0</v>
      </c>
      <c r="Q1397" s="231">
        <v>0</v>
      </c>
      <c r="R1397" s="231">
        <f>Q1397*H1397</f>
        <v>0</v>
      </c>
      <c r="S1397" s="231">
        <v>0</v>
      </c>
      <c r="T1397" s="232">
        <f>S1397*H1397</f>
        <v>0</v>
      </c>
      <c r="AR1397" s="233" t="s">
        <v>1540</v>
      </c>
      <c r="AT1397" s="233" t="s">
        <v>170</v>
      </c>
      <c r="AU1397" s="233" t="s">
        <v>134</v>
      </c>
      <c r="AY1397" s="17" t="s">
        <v>125</v>
      </c>
      <c r="BE1397" s="234">
        <f>IF(N1397="základní",J1397,0)</f>
        <v>0</v>
      </c>
      <c r="BF1397" s="234">
        <f>IF(N1397="snížená",J1397,0)</f>
        <v>0</v>
      </c>
      <c r="BG1397" s="234">
        <f>IF(N1397="zákl. přenesená",J1397,0)</f>
        <v>0</v>
      </c>
      <c r="BH1397" s="234">
        <f>IF(N1397="sníž. přenesená",J1397,0)</f>
        <v>0</v>
      </c>
      <c r="BI1397" s="234">
        <f>IF(N1397="nulová",J1397,0)</f>
        <v>0</v>
      </c>
      <c r="BJ1397" s="17" t="s">
        <v>134</v>
      </c>
      <c r="BK1397" s="234">
        <f>ROUND(I1397*H1397,0)</f>
        <v>0</v>
      </c>
      <c r="BL1397" s="17" t="s">
        <v>726</v>
      </c>
      <c r="BM1397" s="233" t="s">
        <v>3088</v>
      </c>
    </row>
    <row r="1398" s="1" customFormat="1" ht="16.5" customHeight="1">
      <c r="B1398" s="38"/>
      <c r="C1398" s="223" t="s">
        <v>3089</v>
      </c>
      <c r="D1398" s="223" t="s">
        <v>128</v>
      </c>
      <c r="E1398" s="224" t="s">
        <v>3090</v>
      </c>
      <c r="F1398" s="225" t="s">
        <v>3091</v>
      </c>
      <c r="G1398" s="226" t="s">
        <v>238</v>
      </c>
      <c r="H1398" s="227">
        <v>1</v>
      </c>
      <c r="I1398" s="228"/>
      <c r="J1398" s="227">
        <f>ROUND(I1398*H1398,0)</f>
        <v>0</v>
      </c>
      <c r="K1398" s="225" t="s">
        <v>1</v>
      </c>
      <c r="L1398" s="43"/>
      <c r="M1398" s="229" t="s">
        <v>1</v>
      </c>
      <c r="N1398" s="230" t="s">
        <v>40</v>
      </c>
      <c r="O1398" s="86"/>
      <c r="P1398" s="231">
        <f>O1398*H1398</f>
        <v>0</v>
      </c>
      <c r="Q1398" s="231">
        <v>0</v>
      </c>
      <c r="R1398" s="231">
        <f>Q1398*H1398</f>
        <v>0</v>
      </c>
      <c r="S1398" s="231">
        <v>0</v>
      </c>
      <c r="T1398" s="232">
        <f>S1398*H1398</f>
        <v>0</v>
      </c>
      <c r="AR1398" s="233" t="s">
        <v>726</v>
      </c>
      <c r="AT1398" s="233" t="s">
        <v>128</v>
      </c>
      <c r="AU1398" s="233" t="s">
        <v>134</v>
      </c>
      <c r="AY1398" s="17" t="s">
        <v>125</v>
      </c>
      <c r="BE1398" s="234">
        <f>IF(N1398="základní",J1398,0)</f>
        <v>0</v>
      </c>
      <c r="BF1398" s="234">
        <f>IF(N1398="snížená",J1398,0)</f>
        <v>0</v>
      </c>
      <c r="BG1398" s="234">
        <f>IF(N1398="zákl. přenesená",J1398,0)</f>
        <v>0</v>
      </c>
      <c r="BH1398" s="234">
        <f>IF(N1398="sníž. přenesená",J1398,0)</f>
        <v>0</v>
      </c>
      <c r="BI1398" s="234">
        <f>IF(N1398="nulová",J1398,0)</f>
        <v>0</v>
      </c>
      <c r="BJ1398" s="17" t="s">
        <v>134</v>
      </c>
      <c r="BK1398" s="234">
        <f>ROUND(I1398*H1398,0)</f>
        <v>0</v>
      </c>
      <c r="BL1398" s="17" t="s">
        <v>726</v>
      </c>
      <c r="BM1398" s="233" t="s">
        <v>3092</v>
      </c>
    </row>
    <row r="1399" s="1" customFormat="1" ht="24" customHeight="1">
      <c r="B1399" s="38"/>
      <c r="C1399" s="247" t="s">
        <v>3093</v>
      </c>
      <c r="D1399" s="247" t="s">
        <v>170</v>
      </c>
      <c r="E1399" s="248" t="s">
        <v>3094</v>
      </c>
      <c r="F1399" s="249" t="s">
        <v>3095</v>
      </c>
      <c r="G1399" s="250" t="s">
        <v>238</v>
      </c>
      <c r="H1399" s="251">
        <v>1</v>
      </c>
      <c r="I1399" s="252"/>
      <c r="J1399" s="251">
        <f>ROUND(I1399*H1399,0)</f>
        <v>0</v>
      </c>
      <c r="K1399" s="249" t="s">
        <v>1</v>
      </c>
      <c r="L1399" s="253"/>
      <c r="M1399" s="254" t="s">
        <v>1</v>
      </c>
      <c r="N1399" s="255" t="s">
        <v>40</v>
      </c>
      <c r="O1399" s="86"/>
      <c r="P1399" s="231">
        <f>O1399*H1399</f>
        <v>0</v>
      </c>
      <c r="Q1399" s="231">
        <v>0</v>
      </c>
      <c r="R1399" s="231">
        <f>Q1399*H1399</f>
        <v>0</v>
      </c>
      <c r="S1399" s="231">
        <v>0</v>
      </c>
      <c r="T1399" s="232">
        <f>S1399*H1399</f>
        <v>0</v>
      </c>
      <c r="AR1399" s="233" t="s">
        <v>1540</v>
      </c>
      <c r="AT1399" s="233" t="s">
        <v>170</v>
      </c>
      <c r="AU1399" s="233" t="s">
        <v>134</v>
      </c>
      <c r="AY1399" s="17" t="s">
        <v>125</v>
      </c>
      <c r="BE1399" s="234">
        <f>IF(N1399="základní",J1399,0)</f>
        <v>0</v>
      </c>
      <c r="BF1399" s="234">
        <f>IF(N1399="snížená",J1399,0)</f>
        <v>0</v>
      </c>
      <c r="BG1399" s="234">
        <f>IF(N1399="zákl. přenesená",J1399,0)</f>
        <v>0</v>
      </c>
      <c r="BH1399" s="234">
        <f>IF(N1399="sníž. přenesená",J1399,0)</f>
        <v>0</v>
      </c>
      <c r="BI1399" s="234">
        <f>IF(N1399="nulová",J1399,0)</f>
        <v>0</v>
      </c>
      <c r="BJ1399" s="17" t="s">
        <v>134</v>
      </c>
      <c r="BK1399" s="234">
        <f>ROUND(I1399*H1399,0)</f>
        <v>0</v>
      </c>
      <c r="BL1399" s="17" t="s">
        <v>726</v>
      </c>
      <c r="BM1399" s="233" t="s">
        <v>3096</v>
      </c>
    </row>
    <row r="1400" s="11" customFormat="1" ht="22.8" customHeight="1">
      <c r="B1400" s="207"/>
      <c r="C1400" s="208"/>
      <c r="D1400" s="209" t="s">
        <v>73</v>
      </c>
      <c r="E1400" s="221" t="s">
        <v>3097</v>
      </c>
      <c r="F1400" s="221" t="s">
        <v>3098</v>
      </c>
      <c r="G1400" s="208"/>
      <c r="H1400" s="208"/>
      <c r="I1400" s="211"/>
      <c r="J1400" s="222">
        <f>BK1400</f>
        <v>0</v>
      </c>
      <c r="K1400" s="208"/>
      <c r="L1400" s="213"/>
      <c r="M1400" s="214"/>
      <c r="N1400" s="215"/>
      <c r="O1400" s="215"/>
      <c r="P1400" s="216">
        <f>SUM(P1401:P1409)</f>
        <v>0</v>
      </c>
      <c r="Q1400" s="215"/>
      <c r="R1400" s="216">
        <f>SUM(R1401:R1409)</f>
        <v>25.535258000000002</v>
      </c>
      <c r="S1400" s="215"/>
      <c r="T1400" s="217">
        <f>SUM(T1401:T1409)</f>
        <v>0</v>
      </c>
      <c r="AR1400" s="218" t="s">
        <v>139</v>
      </c>
      <c r="AT1400" s="219" t="s">
        <v>73</v>
      </c>
      <c r="AU1400" s="219" t="s">
        <v>8</v>
      </c>
      <c r="AY1400" s="218" t="s">
        <v>125</v>
      </c>
      <c r="BK1400" s="220">
        <f>SUM(BK1401:BK1409)</f>
        <v>0</v>
      </c>
    </row>
    <row r="1401" s="1" customFormat="1" ht="24" customHeight="1">
      <c r="B1401" s="38"/>
      <c r="C1401" s="223" t="s">
        <v>3099</v>
      </c>
      <c r="D1401" s="223" t="s">
        <v>128</v>
      </c>
      <c r="E1401" s="224" t="s">
        <v>3100</v>
      </c>
      <c r="F1401" s="225" t="s">
        <v>3101</v>
      </c>
      <c r="G1401" s="226" t="s">
        <v>166</v>
      </c>
      <c r="H1401" s="227">
        <v>23.800000000000001</v>
      </c>
      <c r="I1401" s="228"/>
      <c r="J1401" s="227">
        <f>ROUND(I1401*H1401,0)</f>
        <v>0</v>
      </c>
      <c r="K1401" s="225" t="s">
        <v>132</v>
      </c>
      <c r="L1401" s="43"/>
      <c r="M1401" s="229" t="s">
        <v>1</v>
      </c>
      <c r="N1401" s="230" t="s">
        <v>40</v>
      </c>
      <c r="O1401" s="86"/>
      <c r="P1401" s="231">
        <f>O1401*H1401</f>
        <v>0</v>
      </c>
      <c r="Q1401" s="231">
        <v>0</v>
      </c>
      <c r="R1401" s="231">
        <f>Q1401*H1401</f>
        <v>0</v>
      </c>
      <c r="S1401" s="231">
        <v>0</v>
      </c>
      <c r="T1401" s="232">
        <f>S1401*H1401</f>
        <v>0</v>
      </c>
      <c r="AR1401" s="233" t="s">
        <v>726</v>
      </c>
      <c r="AT1401" s="233" t="s">
        <v>128</v>
      </c>
      <c r="AU1401" s="233" t="s">
        <v>134</v>
      </c>
      <c r="AY1401" s="17" t="s">
        <v>125</v>
      </c>
      <c r="BE1401" s="234">
        <f>IF(N1401="základní",J1401,0)</f>
        <v>0</v>
      </c>
      <c r="BF1401" s="234">
        <f>IF(N1401="snížená",J1401,0)</f>
        <v>0</v>
      </c>
      <c r="BG1401" s="234">
        <f>IF(N1401="zákl. přenesená",J1401,0)</f>
        <v>0</v>
      </c>
      <c r="BH1401" s="234">
        <f>IF(N1401="sníž. přenesená",J1401,0)</f>
        <v>0</v>
      </c>
      <c r="BI1401" s="234">
        <f>IF(N1401="nulová",J1401,0)</f>
        <v>0</v>
      </c>
      <c r="BJ1401" s="17" t="s">
        <v>134</v>
      </c>
      <c r="BK1401" s="234">
        <f>ROUND(I1401*H1401,0)</f>
        <v>0</v>
      </c>
      <c r="BL1401" s="17" t="s">
        <v>726</v>
      </c>
      <c r="BM1401" s="233" t="s">
        <v>3102</v>
      </c>
    </row>
    <row r="1402" s="1" customFormat="1" ht="24" customHeight="1">
      <c r="B1402" s="38"/>
      <c r="C1402" s="223" t="s">
        <v>3103</v>
      </c>
      <c r="D1402" s="223" t="s">
        <v>128</v>
      </c>
      <c r="E1402" s="224" t="s">
        <v>3104</v>
      </c>
      <c r="F1402" s="225" t="s">
        <v>3105</v>
      </c>
      <c r="G1402" s="226" t="s">
        <v>211</v>
      </c>
      <c r="H1402" s="227">
        <v>136</v>
      </c>
      <c r="I1402" s="228"/>
      <c r="J1402" s="227">
        <f>ROUND(I1402*H1402,0)</f>
        <v>0</v>
      </c>
      <c r="K1402" s="225" t="s">
        <v>132</v>
      </c>
      <c r="L1402" s="43"/>
      <c r="M1402" s="229" t="s">
        <v>1</v>
      </c>
      <c r="N1402" s="230" t="s">
        <v>40</v>
      </c>
      <c r="O1402" s="86"/>
      <c r="P1402" s="231">
        <f>O1402*H1402</f>
        <v>0</v>
      </c>
      <c r="Q1402" s="231">
        <v>0</v>
      </c>
      <c r="R1402" s="231">
        <f>Q1402*H1402</f>
        <v>0</v>
      </c>
      <c r="S1402" s="231">
        <v>0</v>
      </c>
      <c r="T1402" s="232">
        <f>S1402*H1402</f>
        <v>0</v>
      </c>
      <c r="AR1402" s="233" t="s">
        <v>726</v>
      </c>
      <c r="AT1402" s="233" t="s">
        <v>128</v>
      </c>
      <c r="AU1402" s="233" t="s">
        <v>134</v>
      </c>
      <c r="AY1402" s="17" t="s">
        <v>125</v>
      </c>
      <c r="BE1402" s="234">
        <f>IF(N1402="základní",J1402,0)</f>
        <v>0</v>
      </c>
      <c r="BF1402" s="234">
        <f>IF(N1402="snížená",J1402,0)</f>
        <v>0</v>
      </c>
      <c r="BG1402" s="234">
        <f>IF(N1402="zákl. přenesená",J1402,0)</f>
        <v>0</v>
      </c>
      <c r="BH1402" s="234">
        <f>IF(N1402="sníž. přenesená",J1402,0)</f>
        <v>0</v>
      </c>
      <c r="BI1402" s="234">
        <f>IF(N1402="nulová",J1402,0)</f>
        <v>0</v>
      </c>
      <c r="BJ1402" s="17" t="s">
        <v>134</v>
      </c>
      <c r="BK1402" s="234">
        <f>ROUND(I1402*H1402,0)</f>
        <v>0</v>
      </c>
      <c r="BL1402" s="17" t="s">
        <v>726</v>
      </c>
      <c r="BM1402" s="233" t="s">
        <v>3106</v>
      </c>
    </row>
    <row r="1403" s="1" customFormat="1" ht="24" customHeight="1">
      <c r="B1403" s="38"/>
      <c r="C1403" s="223" t="s">
        <v>3107</v>
      </c>
      <c r="D1403" s="223" t="s">
        <v>128</v>
      </c>
      <c r="E1403" s="224" t="s">
        <v>3108</v>
      </c>
      <c r="F1403" s="225" t="s">
        <v>3109</v>
      </c>
      <c r="G1403" s="226" t="s">
        <v>211</v>
      </c>
      <c r="H1403" s="227">
        <v>68</v>
      </c>
      <c r="I1403" s="228"/>
      <c r="J1403" s="227">
        <f>ROUND(I1403*H1403,0)</f>
        <v>0</v>
      </c>
      <c r="K1403" s="225" t="s">
        <v>132</v>
      </c>
      <c r="L1403" s="43"/>
      <c r="M1403" s="229" t="s">
        <v>1</v>
      </c>
      <c r="N1403" s="230" t="s">
        <v>40</v>
      </c>
      <c r="O1403" s="86"/>
      <c r="P1403" s="231">
        <f>O1403*H1403</f>
        <v>0</v>
      </c>
      <c r="Q1403" s="231">
        <v>0</v>
      </c>
      <c r="R1403" s="231">
        <f>Q1403*H1403</f>
        <v>0</v>
      </c>
      <c r="S1403" s="231">
        <v>0</v>
      </c>
      <c r="T1403" s="232">
        <f>S1403*H1403</f>
        <v>0</v>
      </c>
      <c r="AR1403" s="233" t="s">
        <v>726</v>
      </c>
      <c r="AT1403" s="233" t="s">
        <v>128</v>
      </c>
      <c r="AU1403" s="233" t="s">
        <v>134</v>
      </c>
      <c r="AY1403" s="17" t="s">
        <v>125</v>
      </c>
      <c r="BE1403" s="234">
        <f>IF(N1403="základní",J1403,0)</f>
        <v>0</v>
      </c>
      <c r="BF1403" s="234">
        <f>IF(N1403="snížená",J1403,0)</f>
        <v>0</v>
      </c>
      <c r="BG1403" s="234">
        <f>IF(N1403="zákl. přenesená",J1403,0)</f>
        <v>0</v>
      </c>
      <c r="BH1403" s="234">
        <f>IF(N1403="sníž. přenesená",J1403,0)</f>
        <v>0</v>
      </c>
      <c r="BI1403" s="234">
        <f>IF(N1403="nulová",J1403,0)</f>
        <v>0</v>
      </c>
      <c r="BJ1403" s="17" t="s">
        <v>134</v>
      </c>
      <c r="BK1403" s="234">
        <f>ROUND(I1403*H1403,0)</f>
        <v>0</v>
      </c>
      <c r="BL1403" s="17" t="s">
        <v>726</v>
      </c>
      <c r="BM1403" s="233" t="s">
        <v>3110</v>
      </c>
    </row>
    <row r="1404" s="1" customFormat="1" ht="24" customHeight="1">
      <c r="B1404" s="38"/>
      <c r="C1404" s="223" t="s">
        <v>3111</v>
      </c>
      <c r="D1404" s="223" t="s">
        <v>128</v>
      </c>
      <c r="E1404" s="224" t="s">
        <v>3112</v>
      </c>
      <c r="F1404" s="225" t="s">
        <v>3113</v>
      </c>
      <c r="G1404" s="226" t="s">
        <v>211</v>
      </c>
      <c r="H1404" s="227">
        <v>68</v>
      </c>
      <c r="I1404" s="228"/>
      <c r="J1404" s="227">
        <f>ROUND(I1404*H1404,0)</f>
        <v>0</v>
      </c>
      <c r="K1404" s="225" t="s">
        <v>132</v>
      </c>
      <c r="L1404" s="43"/>
      <c r="M1404" s="229" t="s">
        <v>1</v>
      </c>
      <c r="N1404" s="230" t="s">
        <v>40</v>
      </c>
      <c r="O1404" s="86"/>
      <c r="P1404" s="231">
        <f>O1404*H1404</f>
        <v>0</v>
      </c>
      <c r="Q1404" s="231">
        <v>0</v>
      </c>
      <c r="R1404" s="231">
        <f>Q1404*H1404</f>
        <v>0</v>
      </c>
      <c r="S1404" s="231">
        <v>0</v>
      </c>
      <c r="T1404" s="232">
        <f>S1404*H1404</f>
        <v>0</v>
      </c>
      <c r="AR1404" s="233" t="s">
        <v>726</v>
      </c>
      <c r="AT1404" s="233" t="s">
        <v>128</v>
      </c>
      <c r="AU1404" s="233" t="s">
        <v>134</v>
      </c>
      <c r="AY1404" s="17" t="s">
        <v>125</v>
      </c>
      <c r="BE1404" s="234">
        <f>IF(N1404="základní",J1404,0)</f>
        <v>0</v>
      </c>
      <c r="BF1404" s="234">
        <f>IF(N1404="snížená",J1404,0)</f>
        <v>0</v>
      </c>
      <c r="BG1404" s="234">
        <f>IF(N1404="zákl. přenesená",J1404,0)</f>
        <v>0</v>
      </c>
      <c r="BH1404" s="234">
        <f>IF(N1404="sníž. přenesená",J1404,0)</f>
        <v>0</v>
      </c>
      <c r="BI1404" s="234">
        <f>IF(N1404="nulová",J1404,0)</f>
        <v>0</v>
      </c>
      <c r="BJ1404" s="17" t="s">
        <v>134</v>
      </c>
      <c r="BK1404" s="234">
        <f>ROUND(I1404*H1404,0)</f>
        <v>0</v>
      </c>
      <c r="BL1404" s="17" t="s">
        <v>726</v>
      </c>
      <c r="BM1404" s="233" t="s">
        <v>3114</v>
      </c>
    </row>
    <row r="1405" s="1" customFormat="1" ht="16.5" customHeight="1">
      <c r="B1405" s="38"/>
      <c r="C1405" s="223" t="s">
        <v>3115</v>
      </c>
      <c r="D1405" s="223" t="s">
        <v>128</v>
      </c>
      <c r="E1405" s="224" t="s">
        <v>3116</v>
      </c>
      <c r="F1405" s="225" t="s">
        <v>3117</v>
      </c>
      <c r="G1405" s="226" t="s">
        <v>166</v>
      </c>
      <c r="H1405" s="227">
        <v>23.800000000000001</v>
      </c>
      <c r="I1405" s="228"/>
      <c r="J1405" s="227">
        <f>ROUND(I1405*H1405,0)</f>
        <v>0</v>
      </c>
      <c r="K1405" s="225" t="s">
        <v>132</v>
      </c>
      <c r="L1405" s="43"/>
      <c r="M1405" s="229" t="s">
        <v>1</v>
      </c>
      <c r="N1405" s="230" t="s">
        <v>40</v>
      </c>
      <c r="O1405" s="86"/>
      <c r="P1405" s="231">
        <f>O1405*H1405</f>
        <v>0</v>
      </c>
      <c r="Q1405" s="231">
        <v>0</v>
      </c>
      <c r="R1405" s="231">
        <f>Q1405*H1405</f>
        <v>0</v>
      </c>
      <c r="S1405" s="231">
        <v>0</v>
      </c>
      <c r="T1405" s="232">
        <f>S1405*H1405</f>
        <v>0</v>
      </c>
      <c r="AR1405" s="233" t="s">
        <v>726</v>
      </c>
      <c r="AT1405" s="233" t="s">
        <v>128</v>
      </c>
      <c r="AU1405" s="233" t="s">
        <v>134</v>
      </c>
      <c r="AY1405" s="17" t="s">
        <v>125</v>
      </c>
      <c r="BE1405" s="234">
        <f>IF(N1405="základní",J1405,0)</f>
        <v>0</v>
      </c>
      <c r="BF1405" s="234">
        <f>IF(N1405="snížená",J1405,0)</f>
        <v>0</v>
      </c>
      <c r="BG1405" s="234">
        <f>IF(N1405="zákl. přenesená",J1405,0)</f>
        <v>0</v>
      </c>
      <c r="BH1405" s="234">
        <f>IF(N1405="sníž. přenesená",J1405,0)</f>
        <v>0</v>
      </c>
      <c r="BI1405" s="234">
        <f>IF(N1405="nulová",J1405,0)</f>
        <v>0</v>
      </c>
      <c r="BJ1405" s="17" t="s">
        <v>134</v>
      </c>
      <c r="BK1405" s="234">
        <f>ROUND(I1405*H1405,0)</f>
        <v>0</v>
      </c>
      <c r="BL1405" s="17" t="s">
        <v>726</v>
      </c>
      <c r="BM1405" s="233" t="s">
        <v>3118</v>
      </c>
    </row>
    <row r="1406" s="1" customFormat="1" ht="24" customHeight="1">
      <c r="B1406" s="38"/>
      <c r="C1406" s="223" t="s">
        <v>3119</v>
      </c>
      <c r="D1406" s="223" t="s">
        <v>128</v>
      </c>
      <c r="E1406" s="224" t="s">
        <v>3120</v>
      </c>
      <c r="F1406" s="225" t="s">
        <v>3121</v>
      </c>
      <c r="G1406" s="226" t="s">
        <v>166</v>
      </c>
      <c r="H1406" s="227">
        <v>23.800000000000001</v>
      </c>
      <c r="I1406" s="228"/>
      <c r="J1406" s="227">
        <f>ROUND(I1406*H1406,0)</f>
        <v>0</v>
      </c>
      <c r="K1406" s="225" t="s">
        <v>132</v>
      </c>
      <c r="L1406" s="43"/>
      <c r="M1406" s="229" t="s">
        <v>1</v>
      </c>
      <c r="N1406" s="230" t="s">
        <v>40</v>
      </c>
      <c r="O1406" s="86"/>
      <c r="P1406" s="231">
        <f>O1406*H1406</f>
        <v>0</v>
      </c>
      <c r="Q1406" s="231">
        <v>0.38625999999999999</v>
      </c>
      <c r="R1406" s="231">
        <f>Q1406*H1406</f>
        <v>9.1929879999999997</v>
      </c>
      <c r="S1406" s="231">
        <v>0</v>
      </c>
      <c r="T1406" s="232">
        <f>S1406*H1406</f>
        <v>0</v>
      </c>
      <c r="AR1406" s="233" t="s">
        <v>726</v>
      </c>
      <c r="AT1406" s="233" t="s">
        <v>128</v>
      </c>
      <c r="AU1406" s="233" t="s">
        <v>134</v>
      </c>
      <c r="AY1406" s="17" t="s">
        <v>125</v>
      </c>
      <c r="BE1406" s="234">
        <f>IF(N1406="základní",J1406,0)</f>
        <v>0</v>
      </c>
      <c r="BF1406" s="234">
        <f>IF(N1406="snížená",J1406,0)</f>
        <v>0</v>
      </c>
      <c r="BG1406" s="234">
        <f>IF(N1406="zákl. přenesená",J1406,0)</f>
        <v>0</v>
      </c>
      <c r="BH1406" s="234">
        <f>IF(N1406="sníž. přenesená",J1406,0)</f>
        <v>0</v>
      </c>
      <c r="BI1406" s="234">
        <f>IF(N1406="nulová",J1406,0)</f>
        <v>0</v>
      </c>
      <c r="BJ1406" s="17" t="s">
        <v>134</v>
      </c>
      <c r="BK1406" s="234">
        <f>ROUND(I1406*H1406,0)</f>
        <v>0</v>
      </c>
      <c r="BL1406" s="17" t="s">
        <v>726</v>
      </c>
      <c r="BM1406" s="233" t="s">
        <v>3122</v>
      </c>
    </row>
    <row r="1407" s="1" customFormat="1" ht="24" customHeight="1">
      <c r="B1407" s="38"/>
      <c r="C1407" s="223" t="s">
        <v>3123</v>
      </c>
      <c r="D1407" s="223" t="s">
        <v>128</v>
      </c>
      <c r="E1407" s="224" t="s">
        <v>3124</v>
      </c>
      <c r="F1407" s="225" t="s">
        <v>3125</v>
      </c>
      <c r="G1407" s="226" t="s">
        <v>166</v>
      </c>
      <c r="H1407" s="227">
        <v>23.800000000000001</v>
      </c>
      <c r="I1407" s="228"/>
      <c r="J1407" s="227">
        <f>ROUND(I1407*H1407,0)</f>
        <v>0</v>
      </c>
      <c r="K1407" s="225" t="s">
        <v>132</v>
      </c>
      <c r="L1407" s="43"/>
      <c r="M1407" s="229" t="s">
        <v>1</v>
      </c>
      <c r="N1407" s="230" t="s">
        <v>40</v>
      </c>
      <c r="O1407" s="86"/>
      <c r="P1407" s="231">
        <f>O1407*H1407</f>
        <v>0</v>
      </c>
      <c r="Q1407" s="231">
        <v>0.50639999999999996</v>
      </c>
      <c r="R1407" s="231">
        <f>Q1407*H1407</f>
        <v>12.05232</v>
      </c>
      <c r="S1407" s="231">
        <v>0</v>
      </c>
      <c r="T1407" s="232">
        <f>S1407*H1407</f>
        <v>0</v>
      </c>
      <c r="AR1407" s="233" t="s">
        <v>726</v>
      </c>
      <c r="AT1407" s="233" t="s">
        <v>128</v>
      </c>
      <c r="AU1407" s="233" t="s">
        <v>134</v>
      </c>
      <c r="AY1407" s="17" t="s">
        <v>125</v>
      </c>
      <c r="BE1407" s="234">
        <f>IF(N1407="základní",J1407,0)</f>
        <v>0</v>
      </c>
      <c r="BF1407" s="234">
        <f>IF(N1407="snížená",J1407,0)</f>
        <v>0</v>
      </c>
      <c r="BG1407" s="234">
        <f>IF(N1407="zákl. přenesená",J1407,0)</f>
        <v>0</v>
      </c>
      <c r="BH1407" s="234">
        <f>IF(N1407="sníž. přenesená",J1407,0)</f>
        <v>0</v>
      </c>
      <c r="BI1407" s="234">
        <f>IF(N1407="nulová",J1407,0)</f>
        <v>0</v>
      </c>
      <c r="BJ1407" s="17" t="s">
        <v>134</v>
      </c>
      <c r="BK1407" s="234">
        <f>ROUND(I1407*H1407,0)</f>
        <v>0</v>
      </c>
      <c r="BL1407" s="17" t="s">
        <v>726</v>
      </c>
      <c r="BM1407" s="233" t="s">
        <v>3126</v>
      </c>
    </row>
    <row r="1408" s="1" customFormat="1" ht="24" customHeight="1">
      <c r="B1408" s="38"/>
      <c r="C1408" s="223" t="s">
        <v>3127</v>
      </c>
      <c r="D1408" s="223" t="s">
        <v>128</v>
      </c>
      <c r="E1408" s="224" t="s">
        <v>3128</v>
      </c>
      <c r="F1408" s="225" t="s">
        <v>3129</v>
      </c>
      <c r="G1408" s="226" t="s">
        <v>166</v>
      </c>
      <c r="H1408" s="227">
        <v>23.800000000000001</v>
      </c>
      <c r="I1408" s="228"/>
      <c r="J1408" s="227">
        <f>ROUND(I1408*H1408,0)</f>
        <v>0</v>
      </c>
      <c r="K1408" s="225" t="s">
        <v>132</v>
      </c>
      <c r="L1408" s="43"/>
      <c r="M1408" s="229" t="s">
        <v>1</v>
      </c>
      <c r="N1408" s="230" t="s">
        <v>40</v>
      </c>
      <c r="O1408" s="86"/>
      <c r="P1408" s="231">
        <f>O1408*H1408</f>
        <v>0</v>
      </c>
      <c r="Q1408" s="231">
        <v>0.18024999999999999</v>
      </c>
      <c r="R1408" s="231">
        <f>Q1408*H1408</f>
        <v>4.2899500000000002</v>
      </c>
      <c r="S1408" s="231">
        <v>0</v>
      </c>
      <c r="T1408" s="232">
        <f>S1408*H1408</f>
        <v>0</v>
      </c>
      <c r="AR1408" s="233" t="s">
        <v>726</v>
      </c>
      <c r="AT1408" s="233" t="s">
        <v>128</v>
      </c>
      <c r="AU1408" s="233" t="s">
        <v>134</v>
      </c>
      <c r="AY1408" s="17" t="s">
        <v>125</v>
      </c>
      <c r="BE1408" s="234">
        <f>IF(N1408="základní",J1408,0)</f>
        <v>0</v>
      </c>
      <c r="BF1408" s="234">
        <f>IF(N1408="snížená",J1408,0)</f>
        <v>0</v>
      </c>
      <c r="BG1408" s="234">
        <f>IF(N1408="zákl. přenesená",J1408,0)</f>
        <v>0</v>
      </c>
      <c r="BH1408" s="234">
        <f>IF(N1408="sníž. přenesená",J1408,0)</f>
        <v>0</v>
      </c>
      <c r="BI1408" s="234">
        <f>IF(N1408="nulová",J1408,0)</f>
        <v>0</v>
      </c>
      <c r="BJ1408" s="17" t="s">
        <v>134</v>
      </c>
      <c r="BK1408" s="234">
        <f>ROUND(I1408*H1408,0)</f>
        <v>0</v>
      </c>
      <c r="BL1408" s="17" t="s">
        <v>726</v>
      </c>
      <c r="BM1408" s="233" t="s">
        <v>3130</v>
      </c>
    </row>
    <row r="1409" s="1" customFormat="1" ht="16.5" customHeight="1">
      <c r="B1409" s="38"/>
      <c r="C1409" s="247" t="s">
        <v>3131</v>
      </c>
      <c r="D1409" s="247" t="s">
        <v>170</v>
      </c>
      <c r="E1409" s="248" t="s">
        <v>3132</v>
      </c>
      <c r="F1409" s="249" t="s">
        <v>3133</v>
      </c>
      <c r="G1409" s="250" t="s">
        <v>211</v>
      </c>
      <c r="H1409" s="251">
        <v>1350</v>
      </c>
      <c r="I1409" s="252"/>
      <c r="J1409" s="251">
        <f>ROUND(I1409*H1409,0)</f>
        <v>0</v>
      </c>
      <c r="K1409" s="249" t="s">
        <v>1</v>
      </c>
      <c r="L1409" s="253"/>
      <c r="M1409" s="293" t="s">
        <v>1</v>
      </c>
      <c r="N1409" s="294" t="s">
        <v>40</v>
      </c>
      <c r="O1409" s="258"/>
      <c r="P1409" s="259">
        <f>O1409*H1409</f>
        <v>0</v>
      </c>
      <c r="Q1409" s="259">
        <v>0</v>
      </c>
      <c r="R1409" s="259">
        <f>Q1409*H1409</f>
        <v>0</v>
      </c>
      <c r="S1409" s="259">
        <v>0</v>
      </c>
      <c r="T1409" s="260">
        <f>S1409*H1409</f>
        <v>0</v>
      </c>
      <c r="AR1409" s="233" t="s">
        <v>1540</v>
      </c>
      <c r="AT1409" s="233" t="s">
        <v>170</v>
      </c>
      <c r="AU1409" s="233" t="s">
        <v>134</v>
      </c>
      <c r="AY1409" s="17" t="s">
        <v>125</v>
      </c>
      <c r="BE1409" s="234">
        <f>IF(N1409="základní",J1409,0)</f>
        <v>0</v>
      </c>
      <c r="BF1409" s="234">
        <f>IF(N1409="snížená",J1409,0)</f>
        <v>0</v>
      </c>
      <c r="BG1409" s="234">
        <f>IF(N1409="zákl. přenesená",J1409,0)</f>
        <v>0</v>
      </c>
      <c r="BH1409" s="234">
        <f>IF(N1409="sníž. přenesená",J1409,0)</f>
        <v>0</v>
      </c>
      <c r="BI1409" s="234">
        <f>IF(N1409="nulová",J1409,0)</f>
        <v>0</v>
      </c>
      <c r="BJ1409" s="17" t="s">
        <v>134</v>
      </c>
      <c r="BK1409" s="234">
        <f>ROUND(I1409*H1409,0)</f>
        <v>0</v>
      </c>
      <c r="BL1409" s="17" t="s">
        <v>726</v>
      </c>
      <c r="BM1409" s="233" t="s">
        <v>3134</v>
      </c>
    </row>
    <row r="1410" s="1" customFormat="1" ht="6.96" customHeight="1">
      <c r="B1410" s="61"/>
      <c r="C1410" s="62"/>
      <c r="D1410" s="62"/>
      <c r="E1410" s="62"/>
      <c r="F1410" s="62"/>
      <c r="G1410" s="62"/>
      <c r="H1410" s="62"/>
      <c r="I1410" s="173"/>
      <c r="J1410" s="62"/>
      <c r="K1410" s="62"/>
      <c r="L1410" s="43"/>
    </row>
  </sheetData>
  <sheetProtection sheet="1" autoFilter="0" formatColumns="0" formatRows="0" objects="1" scenarios="1" spinCount="100000" saltValue="srhydJpk1WLIsUQuXX3t7XN6QKxEvkPPmN8cL3ARmxWkBeHwODraG9oy4XRgXDRKllwbHJ5bGaydfw/OXtJuog==" hashValue="mtloMs7CkEHE8fm5sU785jb23I4QewaBWgER/XrODMrIJwVYAJbPF/W0LTvgyufui512ZCAw+90GpV4/X4MrZw==" algorithmName="SHA-512" password="CC35"/>
  <autoFilter ref="C149:K1409"/>
  <mergeCells count="9">
    <mergeCell ref="E7:H7"/>
    <mergeCell ref="E9:H9"/>
    <mergeCell ref="E18:H18"/>
    <mergeCell ref="E27:H27"/>
    <mergeCell ref="E85:H85"/>
    <mergeCell ref="E87:H87"/>
    <mergeCell ref="E140:H140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91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</v>
      </c>
    </row>
    <row r="4" ht="24.96" customHeight="1">
      <c r="B4" s="20"/>
      <c r="D4" s="135" t="s">
        <v>95</v>
      </c>
      <c r="L4" s="20"/>
      <c r="M4" s="136" t="s">
        <v>11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Bytový dům Českých bratří 595, Zřízení 8 malometrážních bytových jednotek</v>
      </c>
      <c r="F7" s="137"/>
      <c r="G7" s="137"/>
      <c r="H7" s="137"/>
      <c r="L7" s="20"/>
    </row>
    <row r="8" s="1" customFormat="1" ht="12" customHeight="1">
      <c r="B8" s="43"/>
      <c r="D8" s="137" t="s">
        <v>96</v>
      </c>
      <c r="I8" s="139"/>
      <c r="L8" s="43"/>
    </row>
    <row r="9" s="1" customFormat="1" ht="36.96" customHeight="1">
      <c r="B9" s="43"/>
      <c r="E9" s="140" t="s">
        <v>3135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31. 5. 2018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ROUND(J118,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ROUND((SUM(BE118:BE128)),  2)</f>
        <v>0</v>
      </c>
      <c r="I33" s="154">
        <v>0.20999999999999999</v>
      </c>
      <c r="J33" s="153">
        <f>ROUND(((SUM(BE118:BE128))*I33),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ROUND((SUM(BF118:BF128)),  2)</f>
        <v>0</v>
      </c>
      <c r="I34" s="154">
        <v>0.14999999999999999</v>
      </c>
      <c r="J34" s="153">
        <f>ROUND(((SUM(BF118:BF128))*I34),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ROUND((SUM(BG118:BG128)),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ROUND((SUM(BH118:BH128)),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ROUND((SUM(BI118:BI128)),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98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Bytový dům Českých bratří 595, Zřízení 8 malometrážních bytových jednotek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96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SO-04 - Vnitřní zařízení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 xml:space="preserve"> </v>
      </c>
      <c r="G89" s="39"/>
      <c r="H89" s="39"/>
      <c r="I89" s="142" t="s">
        <v>22</v>
      </c>
      <c r="J89" s="74" t="str">
        <f>IF(J12="","",J12)</f>
        <v>31. 5. 2018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99</v>
      </c>
      <c r="D94" s="179"/>
      <c r="E94" s="179"/>
      <c r="F94" s="179"/>
      <c r="G94" s="179"/>
      <c r="H94" s="179"/>
      <c r="I94" s="180"/>
      <c r="J94" s="181" t="s">
        <v>100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101</v>
      </c>
      <c r="D96" s="39"/>
      <c r="E96" s="39"/>
      <c r="F96" s="39"/>
      <c r="G96" s="39"/>
      <c r="H96" s="39"/>
      <c r="I96" s="139"/>
      <c r="J96" s="105">
        <f>J118</f>
        <v>0</v>
      </c>
      <c r="K96" s="39"/>
      <c r="L96" s="43"/>
      <c r="AU96" s="17" t="s">
        <v>102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J119</f>
        <v>0</v>
      </c>
      <c r="K97" s="184"/>
      <c r="L97" s="189"/>
    </row>
    <row r="98" s="9" customFormat="1" ht="19.92" customHeight="1">
      <c r="B98" s="190"/>
      <c r="C98" s="191"/>
      <c r="D98" s="192" t="s">
        <v>359</v>
      </c>
      <c r="E98" s="193"/>
      <c r="F98" s="193"/>
      <c r="G98" s="193"/>
      <c r="H98" s="193"/>
      <c r="I98" s="194"/>
      <c r="J98" s="195">
        <f>J120</f>
        <v>0</v>
      </c>
      <c r="K98" s="191"/>
      <c r="L98" s="196"/>
    </row>
    <row r="99" s="1" customFormat="1" ht="21.84" customHeight="1">
      <c r="B99" s="38"/>
      <c r="C99" s="39"/>
      <c r="D99" s="39"/>
      <c r="E99" s="39"/>
      <c r="F99" s="39"/>
      <c r="G99" s="39"/>
      <c r="H99" s="39"/>
      <c r="I99" s="139"/>
      <c r="J99" s="39"/>
      <c r="K99" s="39"/>
      <c r="L99" s="43"/>
    </row>
    <row r="100" s="1" customFormat="1" ht="6.96" customHeight="1">
      <c r="B100" s="61"/>
      <c r="C100" s="62"/>
      <c r="D100" s="62"/>
      <c r="E100" s="62"/>
      <c r="F100" s="62"/>
      <c r="G100" s="62"/>
      <c r="H100" s="62"/>
      <c r="I100" s="173"/>
      <c r="J100" s="62"/>
      <c r="K100" s="62"/>
      <c r="L100" s="43"/>
    </row>
    <row r="104" s="1" customFormat="1" ht="6.96" customHeight="1">
      <c r="B104" s="63"/>
      <c r="C104" s="64"/>
      <c r="D104" s="64"/>
      <c r="E104" s="64"/>
      <c r="F104" s="64"/>
      <c r="G104" s="64"/>
      <c r="H104" s="64"/>
      <c r="I104" s="176"/>
      <c r="J104" s="64"/>
      <c r="K104" s="64"/>
      <c r="L104" s="43"/>
    </row>
    <row r="105" s="1" customFormat="1" ht="24.96" customHeight="1">
      <c r="B105" s="38"/>
      <c r="C105" s="23" t="s">
        <v>110</v>
      </c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12" customHeight="1">
      <c r="B107" s="38"/>
      <c r="C107" s="32" t="s">
        <v>16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16.5" customHeight="1">
      <c r="B108" s="38"/>
      <c r="C108" s="39"/>
      <c r="D108" s="39"/>
      <c r="E108" s="177" t="str">
        <f>E7</f>
        <v>Bytový dům Českých bratří 595, Zřízení 8 malometrážních bytových jednotek</v>
      </c>
      <c r="F108" s="32"/>
      <c r="G108" s="32"/>
      <c r="H108" s="32"/>
      <c r="I108" s="139"/>
      <c r="J108" s="39"/>
      <c r="K108" s="39"/>
      <c r="L108" s="43"/>
    </row>
    <row r="109" s="1" customFormat="1" ht="12" customHeight="1">
      <c r="B109" s="38"/>
      <c r="C109" s="32" t="s">
        <v>96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71" t="str">
        <f>E9</f>
        <v>SO-04 - Vnitřní zařízení</v>
      </c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20</v>
      </c>
      <c r="D112" s="39"/>
      <c r="E112" s="39"/>
      <c r="F112" s="27" t="str">
        <f>F12</f>
        <v xml:space="preserve"> </v>
      </c>
      <c r="G112" s="39"/>
      <c r="H112" s="39"/>
      <c r="I112" s="142" t="s">
        <v>22</v>
      </c>
      <c r="J112" s="74" t="str">
        <f>IF(J12="","",J12)</f>
        <v>31. 5. 2018</v>
      </c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5.15" customHeight="1">
      <c r="B114" s="38"/>
      <c r="C114" s="32" t="s">
        <v>24</v>
      </c>
      <c r="D114" s="39"/>
      <c r="E114" s="39"/>
      <c r="F114" s="27" t="str">
        <f>E15</f>
        <v xml:space="preserve"> </v>
      </c>
      <c r="G114" s="39"/>
      <c r="H114" s="39"/>
      <c r="I114" s="142" t="s">
        <v>30</v>
      </c>
      <c r="J114" s="36" t="str">
        <f>E21</f>
        <v xml:space="preserve"> </v>
      </c>
      <c r="K114" s="39"/>
      <c r="L114" s="43"/>
    </row>
    <row r="115" s="1" customFormat="1" ht="15.15" customHeight="1">
      <c r="B115" s="38"/>
      <c r="C115" s="32" t="s">
        <v>28</v>
      </c>
      <c r="D115" s="39"/>
      <c r="E115" s="39"/>
      <c r="F115" s="27" t="str">
        <f>IF(E18="","",E18)</f>
        <v>Vyplň údaj</v>
      </c>
      <c r="G115" s="39"/>
      <c r="H115" s="39"/>
      <c r="I115" s="142" t="s">
        <v>32</v>
      </c>
      <c r="J115" s="36" t="str">
        <f>E24</f>
        <v xml:space="preserve"> </v>
      </c>
      <c r="K115" s="39"/>
      <c r="L115" s="43"/>
    </row>
    <row r="116" s="1" customFormat="1" ht="10.32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0" customFormat="1" ht="29.28" customHeight="1">
      <c r="B117" s="197"/>
      <c r="C117" s="198" t="s">
        <v>111</v>
      </c>
      <c r="D117" s="199" t="s">
        <v>59</v>
      </c>
      <c r="E117" s="199" t="s">
        <v>55</v>
      </c>
      <c r="F117" s="199" t="s">
        <v>56</v>
      </c>
      <c r="G117" s="199" t="s">
        <v>112</v>
      </c>
      <c r="H117" s="199" t="s">
        <v>113</v>
      </c>
      <c r="I117" s="200" t="s">
        <v>114</v>
      </c>
      <c r="J117" s="199" t="s">
        <v>100</v>
      </c>
      <c r="K117" s="201" t="s">
        <v>115</v>
      </c>
      <c r="L117" s="202"/>
      <c r="M117" s="95" t="s">
        <v>1</v>
      </c>
      <c r="N117" s="96" t="s">
        <v>38</v>
      </c>
      <c r="O117" s="96" t="s">
        <v>116</v>
      </c>
      <c r="P117" s="96" t="s">
        <v>117</v>
      </c>
      <c r="Q117" s="96" t="s">
        <v>118</v>
      </c>
      <c r="R117" s="96" t="s">
        <v>119</v>
      </c>
      <c r="S117" s="96" t="s">
        <v>120</v>
      </c>
      <c r="T117" s="97" t="s">
        <v>121</v>
      </c>
    </row>
    <row r="118" s="1" customFormat="1" ht="22.8" customHeight="1">
      <c r="B118" s="38"/>
      <c r="C118" s="102" t="s">
        <v>122</v>
      </c>
      <c r="D118" s="39"/>
      <c r="E118" s="39"/>
      <c r="F118" s="39"/>
      <c r="G118" s="39"/>
      <c r="H118" s="39"/>
      <c r="I118" s="139"/>
      <c r="J118" s="203">
        <f>BK118</f>
        <v>0</v>
      </c>
      <c r="K118" s="39"/>
      <c r="L118" s="43"/>
      <c r="M118" s="98"/>
      <c r="N118" s="99"/>
      <c r="O118" s="99"/>
      <c r="P118" s="204">
        <f>P119</f>
        <v>0</v>
      </c>
      <c r="Q118" s="99"/>
      <c r="R118" s="204">
        <f>R119</f>
        <v>0</v>
      </c>
      <c r="S118" s="99"/>
      <c r="T118" s="205">
        <f>T119</f>
        <v>0</v>
      </c>
      <c r="AT118" s="17" t="s">
        <v>73</v>
      </c>
      <c r="AU118" s="17" t="s">
        <v>102</v>
      </c>
      <c r="BK118" s="206">
        <f>BK119</f>
        <v>0</v>
      </c>
    </row>
    <row r="119" s="11" customFormat="1" ht="25.92" customHeight="1">
      <c r="B119" s="207"/>
      <c r="C119" s="208"/>
      <c r="D119" s="209" t="s">
        <v>73</v>
      </c>
      <c r="E119" s="210" t="s">
        <v>153</v>
      </c>
      <c r="F119" s="210" t="s">
        <v>154</v>
      </c>
      <c r="G119" s="208"/>
      <c r="H119" s="208"/>
      <c r="I119" s="211"/>
      <c r="J119" s="212">
        <f>BK119</f>
        <v>0</v>
      </c>
      <c r="K119" s="208"/>
      <c r="L119" s="213"/>
      <c r="M119" s="214"/>
      <c r="N119" s="215"/>
      <c r="O119" s="215"/>
      <c r="P119" s="216">
        <f>P120</f>
        <v>0</v>
      </c>
      <c r="Q119" s="215"/>
      <c r="R119" s="216">
        <f>R120</f>
        <v>0</v>
      </c>
      <c r="S119" s="215"/>
      <c r="T119" s="217">
        <f>T120</f>
        <v>0</v>
      </c>
      <c r="AR119" s="218" t="s">
        <v>134</v>
      </c>
      <c r="AT119" s="219" t="s">
        <v>73</v>
      </c>
      <c r="AU119" s="219" t="s">
        <v>74</v>
      </c>
      <c r="AY119" s="218" t="s">
        <v>125</v>
      </c>
      <c r="BK119" s="220">
        <f>BK120</f>
        <v>0</v>
      </c>
    </row>
    <row r="120" s="11" customFormat="1" ht="22.8" customHeight="1">
      <c r="B120" s="207"/>
      <c r="C120" s="208"/>
      <c r="D120" s="209" t="s">
        <v>73</v>
      </c>
      <c r="E120" s="221" t="s">
        <v>2448</v>
      </c>
      <c r="F120" s="221" t="s">
        <v>2449</v>
      </c>
      <c r="G120" s="208"/>
      <c r="H120" s="208"/>
      <c r="I120" s="211"/>
      <c r="J120" s="222">
        <f>BK120</f>
        <v>0</v>
      </c>
      <c r="K120" s="208"/>
      <c r="L120" s="213"/>
      <c r="M120" s="214"/>
      <c r="N120" s="215"/>
      <c r="O120" s="215"/>
      <c r="P120" s="216">
        <f>SUM(P121:P128)</f>
        <v>0</v>
      </c>
      <c r="Q120" s="215"/>
      <c r="R120" s="216">
        <f>SUM(R121:R128)</f>
        <v>0</v>
      </c>
      <c r="S120" s="215"/>
      <c r="T120" s="217">
        <f>SUM(T121:T128)</f>
        <v>0</v>
      </c>
      <c r="AR120" s="218" t="s">
        <v>134</v>
      </c>
      <c r="AT120" s="219" t="s">
        <v>73</v>
      </c>
      <c r="AU120" s="219" t="s">
        <v>8</v>
      </c>
      <c r="AY120" s="218" t="s">
        <v>125</v>
      </c>
      <c r="BK120" s="220">
        <f>SUM(BK121:BK128)</f>
        <v>0</v>
      </c>
    </row>
    <row r="121" s="1" customFormat="1" ht="24" customHeight="1">
      <c r="B121" s="38"/>
      <c r="C121" s="223" t="s">
        <v>8</v>
      </c>
      <c r="D121" s="223" t="s">
        <v>128</v>
      </c>
      <c r="E121" s="224" t="s">
        <v>3136</v>
      </c>
      <c r="F121" s="225" t="s">
        <v>3137</v>
      </c>
      <c r="G121" s="226" t="s">
        <v>238</v>
      </c>
      <c r="H121" s="227">
        <v>8</v>
      </c>
      <c r="I121" s="228"/>
      <c r="J121" s="227">
        <f>ROUND(I121*H121,0)</f>
        <v>0</v>
      </c>
      <c r="K121" s="225" t="s">
        <v>1</v>
      </c>
      <c r="L121" s="43"/>
      <c r="M121" s="229" t="s">
        <v>1</v>
      </c>
      <c r="N121" s="230" t="s">
        <v>40</v>
      </c>
      <c r="O121" s="86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AR121" s="233" t="s">
        <v>161</v>
      </c>
      <c r="AT121" s="233" t="s">
        <v>128</v>
      </c>
      <c r="AU121" s="233" t="s">
        <v>134</v>
      </c>
      <c r="AY121" s="17" t="s">
        <v>125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134</v>
      </c>
      <c r="BK121" s="234">
        <f>ROUND(I121*H121,0)</f>
        <v>0</v>
      </c>
      <c r="BL121" s="17" t="s">
        <v>161</v>
      </c>
      <c r="BM121" s="233" t="s">
        <v>3138</v>
      </c>
    </row>
    <row r="122" s="1" customFormat="1" ht="24" customHeight="1">
      <c r="B122" s="38"/>
      <c r="C122" s="223" t="s">
        <v>134</v>
      </c>
      <c r="D122" s="223" t="s">
        <v>128</v>
      </c>
      <c r="E122" s="224" t="s">
        <v>3139</v>
      </c>
      <c r="F122" s="225" t="s">
        <v>3140</v>
      </c>
      <c r="G122" s="226" t="s">
        <v>238</v>
      </c>
      <c r="H122" s="227">
        <v>4</v>
      </c>
      <c r="I122" s="228"/>
      <c r="J122" s="227">
        <f>ROUND(I122*H122,0)</f>
        <v>0</v>
      </c>
      <c r="K122" s="225" t="s">
        <v>1</v>
      </c>
      <c r="L122" s="43"/>
      <c r="M122" s="229" t="s">
        <v>1</v>
      </c>
      <c r="N122" s="230" t="s">
        <v>40</v>
      </c>
      <c r="O122" s="86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33" t="s">
        <v>161</v>
      </c>
      <c r="AT122" s="233" t="s">
        <v>128</v>
      </c>
      <c r="AU122" s="233" t="s">
        <v>134</v>
      </c>
      <c r="AY122" s="17" t="s">
        <v>125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134</v>
      </c>
      <c r="BK122" s="234">
        <f>ROUND(I122*H122,0)</f>
        <v>0</v>
      </c>
      <c r="BL122" s="17" t="s">
        <v>161</v>
      </c>
      <c r="BM122" s="233" t="s">
        <v>3141</v>
      </c>
    </row>
    <row r="123" s="1" customFormat="1" ht="24" customHeight="1">
      <c r="B123" s="38"/>
      <c r="C123" s="223" t="s">
        <v>139</v>
      </c>
      <c r="D123" s="223" t="s">
        <v>128</v>
      </c>
      <c r="E123" s="224" t="s">
        <v>3142</v>
      </c>
      <c r="F123" s="225" t="s">
        <v>3143</v>
      </c>
      <c r="G123" s="226" t="s">
        <v>238</v>
      </c>
      <c r="H123" s="227">
        <v>4</v>
      </c>
      <c r="I123" s="228"/>
      <c r="J123" s="227">
        <f>ROUND(I123*H123,0)</f>
        <v>0</v>
      </c>
      <c r="K123" s="225" t="s">
        <v>1</v>
      </c>
      <c r="L123" s="43"/>
      <c r="M123" s="229" t="s">
        <v>1</v>
      </c>
      <c r="N123" s="230" t="s">
        <v>40</v>
      </c>
      <c r="O123" s="86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33" t="s">
        <v>161</v>
      </c>
      <c r="AT123" s="233" t="s">
        <v>128</v>
      </c>
      <c r="AU123" s="233" t="s">
        <v>134</v>
      </c>
      <c r="AY123" s="17" t="s">
        <v>125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134</v>
      </c>
      <c r="BK123" s="234">
        <f>ROUND(I123*H123,0)</f>
        <v>0</v>
      </c>
      <c r="BL123" s="17" t="s">
        <v>161</v>
      </c>
      <c r="BM123" s="233" t="s">
        <v>3144</v>
      </c>
    </row>
    <row r="124" s="1" customFormat="1" ht="24" customHeight="1">
      <c r="B124" s="38"/>
      <c r="C124" s="223" t="s">
        <v>133</v>
      </c>
      <c r="D124" s="223" t="s">
        <v>128</v>
      </c>
      <c r="E124" s="224" t="s">
        <v>3145</v>
      </c>
      <c r="F124" s="225" t="s">
        <v>3146</v>
      </c>
      <c r="G124" s="226" t="s">
        <v>238</v>
      </c>
      <c r="H124" s="227">
        <v>8</v>
      </c>
      <c r="I124" s="228"/>
      <c r="J124" s="227">
        <f>ROUND(I124*H124,0)</f>
        <v>0</v>
      </c>
      <c r="K124" s="225" t="s">
        <v>1</v>
      </c>
      <c r="L124" s="43"/>
      <c r="M124" s="229" t="s">
        <v>1</v>
      </c>
      <c r="N124" s="230" t="s">
        <v>40</v>
      </c>
      <c r="O124" s="86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161</v>
      </c>
      <c r="AT124" s="233" t="s">
        <v>128</v>
      </c>
      <c r="AU124" s="233" t="s">
        <v>134</v>
      </c>
      <c r="AY124" s="17" t="s">
        <v>125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7" t="s">
        <v>134</v>
      </c>
      <c r="BK124" s="234">
        <f>ROUND(I124*H124,0)</f>
        <v>0</v>
      </c>
      <c r="BL124" s="17" t="s">
        <v>161</v>
      </c>
      <c r="BM124" s="233" t="s">
        <v>3147</v>
      </c>
    </row>
    <row r="125" s="1" customFormat="1" ht="16.5" customHeight="1">
      <c r="B125" s="38"/>
      <c r="C125" s="223" t="s">
        <v>148</v>
      </c>
      <c r="D125" s="223" t="s">
        <v>128</v>
      </c>
      <c r="E125" s="224" t="s">
        <v>3148</v>
      </c>
      <c r="F125" s="225" t="s">
        <v>3149</v>
      </c>
      <c r="G125" s="226" t="s">
        <v>238</v>
      </c>
      <c r="H125" s="227">
        <v>8</v>
      </c>
      <c r="I125" s="228"/>
      <c r="J125" s="227">
        <f>ROUND(I125*H125,0)</f>
        <v>0</v>
      </c>
      <c r="K125" s="225" t="s">
        <v>1</v>
      </c>
      <c r="L125" s="43"/>
      <c r="M125" s="229" t="s">
        <v>1</v>
      </c>
      <c r="N125" s="230" t="s">
        <v>40</v>
      </c>
      <c r="O125" s="86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161</v>
      </c>
      <c r="AT125" s="233" t="s">
        <v>128</v>
      </c>
      <c r="AU125" s="233" t="s">
        <v>134</v>
      </c>
      <c r="AY125" s="17" t="s">
        <v>125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134</v>
      </c>
      <c r="BK125" s="234">
        <f>ROUND(I125*H125,0)</f>
        <v>0</v>
      </c>
      <c r="BL125" s="17" t="s">
        <v>161</v>
      </c>
      <c r="BM125" s="233" t="s">
        <v>3150</v>
      </c>
    </row>
    <row r="126" s="1" customFormat="1" ht="16.5" customHeight="1">
      <c r="B126" s="38"/>
      <c r="C126" s="223" t="s">
        <v>157</v>
      </c>
      <c r="D126" s="223" t="s">
        <v>128</v>
      </c>
      <c r="E126" s="224" t="s">
        <v>3151</v>
      </c>
      <c r="F126" s="225" t="s">
        <v>3152</v>
      </c>
      <c r="G126" s="226" t="s">
        <v>238</v>
      </c>
      <c r="H126" s="227">
        <v>31</v>
      </c>
      <c r="I126" s="228"/>
      <c r="J126" s="227">
        <f>ROUND(I126*H126,0)</f>
        <v>0</v>
      </c>
      <c r="K126" s="225" t="s">
        <v>1</v>
      </c>
      <c r="L126" s="43"/>
      <c r="M126" s="229" t="s">
        <v>1</v>
      </c>
      <c r="N126" s="230" t="s">
        <v>40</v>
      </c>
      <c r="O126" s="86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161</v>
      </c>
      <c r="AT126" s="233" t="s">
        <v>128</v>
      </c>
      <c r="AU126" s="233" t="s">
        <v>134</v>
      </c>
      <c r="AY126" s="17" t="s">
        <v>125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134</v>
      </c>
      <c r="BK126" s="234">
        <f>ROUND(I126*H126,0)</f>
        <v>0</v>
      </c>
      <c r="BL126" s="17" t="s">
        <v>161</v>
      </c>
      <c r="BM126" s="233" t="s">
        <v>3153</v>
      </c>
    </row>
    <row r="127" s="1" customFormat="1" ht="16.5" customHeight="1">
      <c r="B127" s="38"/>
      <c r="C127" s="223" t="s">
        <v>163</v>
      </c>
      <c r="D127" s="223" t="s">
        <v>128</v>
      </c>
      <c r="E127" s="224" t="s">
        <v>3154</v>
      </c>
      <c r="F127" s="225" t="s">
        <v>3155</v>
      </c>
      <c r="G127" s="226" t="s">
        <v>3156</v>
      </c>
      <c r="H127" s="227">
        <v>8</v>
      </c>
      <c r="I127" s="228"/>
      <c r="J127" s="227">
        <f>ROUND(I127*H127,0)</f>
        <v>0</v>
      </c>
      <c r="K127" s="225" t="s">
        <v>1</v>
      </c>
      <c r="L127" s="43"/>
      <c r="M127" s="229" t="s">
        <v>1</v>
      </c>
      <c r="N127" s="230" t="s">
        <v>40</v>
      </c>
      <c r="O127" s="86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161</v>
      </c>
      <c r="AT127" s="233" t="s">
        <v>128</v>
      </c>
      <c r="AU127" s="233" t="s">
        <v>134</v>
      </c>
      <c r="AY127" s="17" t="s">
        <v>125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134</v>
      </c>
      <c r="BK127" s="234">
        <f>ROUND(I127*H127,0)</f>
        <v>0</v>
      </c>
      <c r="BL127" s="17" t="s">
        <v>161</v>
      </c>
      <c r="BM127" s="233" t="s">
        <v>3157</v>
      </c>
    </row>
    <row r="128" s="1" customFormat="1" ht="24" customHeight="1">
      <c r="B128" s="38"/>
      <c r="C128" s="223" t="s">
        <v>169</v>
      </c>
      <c r="D128" s="223" t="s">
        <v>128</v>
      </c>
      <c r="E128" s="224" t="s">
        <v>2781</v>
      </c>
      <c r="F128" s="225" t="s">
        <v>2782</v>
      </c>
      <c r="G128" s="226" t="s">
        <v>1033</v>
      </c>
      <c r="H128" s="228"/>
      <c r="I128" s="228"/>
      <c r="J128" s="227">
        <f>ROUND(I128*H128,0)</f>
        <v>0</v>
      </c>
      <c r="K128" s="225" t="s">
        <v>132</v>
      </c>
      <c r="L128" s="43"/>
      <c r="M128" s="256" t="s">
        <v>1</v>
      </c>
      <c r="N128" s="257" t="s">
        <v>40</v>
      </c>
      <c r="O128" s="258"/>
      <c r="P128" s="259">
        <f>O128*H128</f>
        <v>0</v>
      </c>
      <c r="Q128" s="259">
        <v>0</v>
      </c>
      <c r="R128" s="259">
        <f>Q128*H128</f>
        <v>0</v>
      </c>
      <c r="S128" s="259">
        <v>0</v>
      </c>
      <c r="T128" s="260">
        <f>S128*H128</f>
        <v>0</v>
      </c>
      <c r="AR128" s="233" t="s">
        <v>161</v>
      </c>
      <c r="AT128" s="233" t="s">
        <v>128</v>
      </c>
      <c r="AU128" s="233" t="s">
        <v>134</v>
      </c>
      <c r="AY128" s="17" t="s">
        <v>125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134</v>
      </c>
      <c r="BK128" s="234">
        <f>ROUND(I128*H128,0)</f>
        <v>0</v>
      </c>
      <c r="BL128" s="17" t="s">
        <v>161</v>
      </c>
      <c r="BM128" s="233" t="s">
        <v>3158</v>
      </c>
    </row>
    <row r="129" s="1" customFormat="1" ht="6.96" customHeight="1">
      <c r="B129" s="61"/>
      <c r="C129" s="62"/>
      <c r="D129" s="62"/>
      <c r="E129" s="62"/>
      <c r="F129" s="62"/>
      <c r="G129" s="62"/>
      <c r="H129" s="62"/>
      <c r="I129" s="173"/>
      <c r="J129" s="62"/>
      <c r="K129" s="62"/>
      <c r="L129" s="43"/>
    </row>
  </sheetData>
  <sheetProtection sheet="1" autoFilter="0" formatColumns="0" formatRows="0" objects="1" scenarios="1" spinCount="100000" saltValue="ns9Oezr3vyUtmyPo5rwIxocVBL9Gmoyx6A4pzErfB/JmGj/uaMGUwZHhQdVveZZ6jwdk6tzl8bqz4xqqzoFVCA==" hashValue="M0kpnZlppWtJicX0kjR3O/qcGJ4eZ19z5lks+5Ym7wym4lqsuGlGzf3De37PlpH70rZ8ShCAYkx4wqKSEJGRmg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94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</v>
      </c>
    </row>
    <row r="4" ht="24.96" customHeight="1">
      <c r="B4" s="20"/>
      <c r="D4" s="135" t="s">
        <v>95</v>
      </c>
      <c r="L4" s="20"/>
      <c r="M4" s="136" t="s">
        <v>11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Bytový dům Českých bratří 595, Zřízení 8 malometrážních bytových jednotek</v>
      </c>
      <c r="F7" s="137"/>
      <c r="G7" s="137"/>
      <c r="H7" s="137"/>
      <c r="L7" s="20"/>
    </row>
    <row r="8" s="1" customFormat="1" ht="12" customHeight="1">
      <c r="B8" s="43"/>
      <c r="D8" s="137" t="s">
        <v>96</v>
      </c>
      <c r="I8" s="139"/>
      <c r="L8" s="43"/>
    </row>
    <row r="9" s="1" customFormat="1" ht="36.96" customHeight="1">
      <c r="B9" s="43"/>
      <c r="E9" s="140" t="s">
        <v>3159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31. 5. 2018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34</v>
      </c>
      <c r="I30" s="139"/>
      <c r="J30" s="149">
        <f>ROUND(J122,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36</v>
      </c>
      <c r="I32" s="151" t="s">
        <v>35</v>
      </c>
      <c r="J32" s="150" t="s">
        <v>37</v>
      </c>
      <c r="L32" s="43"/>
    </row>
    <row r="33" s="1" customFormat="1" ht="14.4" customHeight="1">
      <c r="B33" s="43"/>
      <c r="D33" s="152" t="s">
        <v>38</v>
      </c>
      <c r="E33" s="137" t="s">
        <v>39</v>
      </c>
      <c r="F33" s="153">
        <f>ROUND((SUM(BE122:BE134)),  2)</f>
        <v>0</v>
      </c>
      <c r="I33" s="154">
        <v>0.20999999999999999</v>
      </c>
      <c r="J33" s="153">
        <f>ROUND(((SUM(BE122:BE134))*I33),  2)</f>
        <v>0</v>
      </c>
      <c r="L33" s="43"/>
    </row>
    <row r="34" s="1" customFormat="1" ht="14.4" customHeight="1">
      <c r="B34" s="43"/>
      <c r="E34" s="137" t="s">
        <v>40</v>
      </c>
      <c r="F34" s="153">
        <f>ROUND((SUM(BF122:BF134)),  2)</f>
        <v>0</v>
      </c>
      <c r="I34" s="154">
        <v>0.14999999999999999</v>
      </c>
      <c r="J34" s="153">
        <f>ROUND(((SUM(BF122:BF134))*I34),  2)</f>
        <v>0</v>
      </c>
      <c r="L34" s="43"/>
    </row>
    <row r="35" hidden="1" s="1" customFormat="1" ht="14.4" customHeight="1">
      <c r="B35" s="43"/>
      <c r="E35" s="137" t="s">
        <v>41</v>
      </c>
      <c r="F35" s="153">
        <f>ROUND((SUM(BG122:BG134)),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42</v>
      </c>
      <c r="F36" s="153">
        <f>ROUND((SUM(BH122:BH134)),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43</v>
      </c>
      <c r="F37" s="153">
        <f>ROUND((SUM(BI122:BI134)),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47</v>
      </c>
      <c r="E50" s="164"/>
      <c r="F50" s="164"/>
      <c r="G50" s="163" t="s">
        <v>48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49</v>
      </c>
      <c r="E61" s="167"/>
      <c r="F61" s="168" t="s">
        <v>50</v>
      </c>
      <c r="G61" s="166" t="s">
        <v>49</v>
      </c>
      <c r="H61" s="167"/>
      <c r="I61" s="169"/>
      <c r="J61" s="170" t="s">
        <v>50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51</v>
      </c>
      <c r="E65" s="164"/>
      <c r="F65" s="164"/>
      <c r="G65" s="163" t="s">
        <v>52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49</v>
      </c>
      <c r="E76" s="167"/>
      <c r="F76" s="168" t="s">
        <v>50</v>
      </c>
      <c r="G76" s="166" t="s">
        <v>49</v>
      </c>
      <c r="H76" s="167"/>
      <c r="I76" s="169"/>
      <c r="J76" s="170" t="s">
        <v>50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98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Bytový dům Českých bratří 595, Zřízení 8 malometrážních bytových jednotek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96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VRN - Vedlejší rozpočtové náklady a ostatní náklady spojené s umístěním stavby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 xml:space="preserve"> </v>
      </c>
      <c r="G89" s="39"/>
      <c r="H89" s="39"/>
      <c r="I89" s="142" t="s">
        <v>22</v>
      </c>
      <c r="J89" s="74" t="str">
        <f>IF(J12="","",J12)</f>
        <v>31. 5. 2018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99</v>
      </c>
      <c r="D94" s="179"/>
      <c r="E94" s="179"/>
      <c r="F94" s="179"/>
      <c r="G94" s="179"/>
      <c r="H94" s="179"/>
      <c r="I94" s="180"/>
      <c r="J94" s="181" t="s">
        <v>100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101</v>
      </c>
      <c r="D96" s="39"/>
      <c r="E96" s="39"/>
      <c r="F96" s="39"/>
      <c r="G96" s="39"/>
      <c r="H96" s="39"/>
      <c r="I96" s="139"/>
      <c r="J96" s="105">
        <f>J122</f>
        <v>0</v>
      </c>
      <c r="K96" s="39"/>
      <c r="L96" s="43"/>
      <c r="AU96" s="17" t="s">
        <v>102</v>
      </c>
    </row>
    <row r="97" s="8" customFormat="1" ht="24.96" customHeight="1">
      <c r="B97" s="183"/>
      <c r="C97" s="184"/>
      <c r="D97" s="185" t="s">
        <v>3160</v>
      </c>
      <c r="E97" s="186"/>
      <c r="F97" s="186"/>
      <c r="G97" s="186"/>
      <c r="H97" s="186"/>
      <c r="I97" s="187"/>
      <c r="J97" s="188">
        <f>J123</f>
        <v>0</v>
      </c>
      <c r="K97" s="184"/>
      <c r="L97" s="189"/>
    </row>
    <row r="98" s="9" customFormat="1" ht="19.92" customHeight="1">
      <c r="B98" s="190"/>
      <c r="C98" s="191"/>
      <c r="D98" s="192" t="s">
        <v>3161</v>
      </c>
      <c r="E98" s="193"/>
      <c r="F98" s="193"/>
      <c r="G98" s="193"/>
      <c r="H98" s="193"/>
      <c r="I98" s="194"/>
      <c r="J98" s="195">
        <f>J124</f>
        <v>0</v>
      </c>
      <c r="K98" s="191"/>
      <c r="L98" s="196"/>
    </row>
    <row r="99" s="9" customFormat="1" ht="19.92" customHeight="1">
      <c r="B99" s="190"/>
      <c r="C99" s="191"/>
      <c r="D99" s="192" t="s">
        <v>3162</v>
      </c>
      <c r="E99" s="193"/>
      <c r="F99" s="193"/>
      <c r="G99" s="193"/>
      <c r="H99" s="193"/>
      <c r="I99" s="194"/>
      <c r="J99" s="195">
        <f>J126</f>
        <v>0</v>
      </c>
      <c r="K99" s="191"/>
      <c r="L99" s="196"/>
    </row>
    <row r="100" s="9" customFormat="1" ht="19.92" customHeight="1">
      <c r="B100" s="190"/>
      <c r="C100" s="191"/>
      <c r="D100" s="192" t="s">
        <v>3163</v>
      </c>
      <c r="E100" s="193"/>
      <c r="F100" s="193"/>
      <c r="G100" s="193"/>
      <c r="H100" s="193"/>
      <c r="I100" s="194"/>
      <c r="J100" s="195">
        <f>J128</f>
        <v>0</v>
      </c>
      <c r="K100" s="191"/>
      <c r="L100" s="196"/>
    </row>
    <row r="101" s="9" customFormat="1" ht="19.92" customHeight="1">
      <c r="B101" s="190"/>
      <c r="C101" s="191"/>
      <c r="D101" s="192" t="s">
        <v>3164</v>
      </c>
      <c r="E101" s="193"/>
      <c r="F101" s="193"/>
      <c r="G101" s="193"/>
      <c r="H101" s="193"/>
      <c r="I101" s="194"/>
      <c r="J101" s="195">
        <f>J130</f>
        <v>0</v>
      </c>
      <c r="K101" s="191"/>
      <c r="L101" s="196"/>
    </row>
    <row r="102" s="9" customFormat="1" ht="19.92" customHeight="1">
      <c r="B102" s="190"/>
      <c r="C102" s="191"/>
      <c r="D102" s="192" t="s">
        <v>3165</v>
      </c>
      <c r="E102" s="193"/>
      <c r="F102" s="193"/>
      <c r="G102" s="193"/>
      <c r="H102" s="193"/>
      <c r="I102" s="194"/>
      <c r="J102" s="195">
        <f>J133</f>
        <v>0</v>
      </c>
      <c r="K102" s="191"/>
      <c r="L102" s="196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39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3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76"/>
      <c r="J108" s="64"/>
      <c r="K108" s="64"/>
      <c r="L108" s="43"/>
    </row>
    <row r="109" s="1" customFormat="1" ht="24.96" customHeight="1">
      <c r="B109" s="38"/>
      <c r="C109" s="23" t="s">
        <v>110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177" t="str">
        <f>E7</f>
        <v>Bytový dům Českých bratří 595, Zřízení 8 malometrážních bytových jednotek</v>
      </c>
      <c r="F112" s="32"/>
      <c r="G112" s="32"/>
      <c r="H112" s="32"/>
      <c r="I112" s="139"/>
      <c r="J112" s="39"/>
      <c r="K112" s="39"/>
      <c r="L112" s="43"/>
    </row>
    <row r="113" s="1" customFormat="1" ht="12" customHeight="1">
      <c r="B113" s="38"/>
      <c r="C113" s="32" t="s">
        <v>96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71" t="str">
        <f>E9</f>
        <v>VRN - Vedlejší rozpočtové náklady a ostatní náklady spojené s umístěním stavby</v>
      </c>
      <c r="F114" s="39"/>
      <c r="G114" s="39"/>
      <c r="H114" s="39"/>
      <c r="I114" s="139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F12</f>
        <v xml:space="preserve"> </v>
      </c>
      <c r="G116" s="39"/>
      <c r="H116" s="39"/>
      <c r="I116" s="142" t="s">
        <v>22</v>
      </c>
      <c r="J116" s="74" t="str">
        <f>IF(J12="","",J12)</f>
        <v>31. 5. 2018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5.15" customHeight="1">
      <c r="B118" s="38"/>
      <c r="C118" s="32" t="s">
        <v>24</v>
      </c>
      <c r="D118" s="39"/>
      <c r="E118" s="39"/>
      <c r="F118" s="27" t="str">
        <f>E15</f>
        <v xml:space="preserve"> </v>
      </c>
      <c r="G118" s="39"/>
      <c r="H118" s="39"/>
      <c r="I118" s="142" t="s">
        <v>30</v>
      </c>
      <c r="J118" s="36" t="str">
        <f>E21</f>
        <v xml:space="preserve"> </v>
      </c>
      <c r="K118" s="39"/>
      <c r="L118" s="43"/>
    </row>
    <row r="119" s="1" customFormat="1" ht="15.15" customHeight="1">
      <c r="B119" s="38"/>
      <c r="C119" s="32" t="s">
        <v>28</v>
      </c>
      <c r="D119" s="39"/>
      <c r="E119" s="39"/>
      <c r="F119" s="27" t="str">
        <f>IF(E18="","",E18)</f>
        <v>Vyplň údaj</v>
      </c>
      <c r="G119" s="39"/>
      <c r="H119" s="39"/>
      <c r="I119" s="142" t="s">
        <v>32</v>
      </c>
      <c r="J119" s="36" t="str">
        <f>E24</f>
        <v xml:space="preserve"> 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0" customFormat="1" ht="29.28" customHeight="1">
      <c r="B121" s="197"/>
      <c r="C121" s="198" t="s">
        <v>111</v>
      </c>
      <c r="D121" s="199" t="s">
        <v>59</v>
      </c>
      <c r="E121" s="199" t="s">
        <v>55</v>
      </c>
      <c r="F121" s="199" t="s">
        <v>56</v>
      </c>
      <c r="G121" s="199" t="s">
        <v>112</v>
      </c>
      <c r="H121" s="199" t="s">
        <v>113</v>
      </c>
      <c r="I121" s="200" t="s">
        <v>114</v>
      </c>
      <c r="J121" s="199" t="s">
        <v>100</v>
      </c>
      <c r="K121" s="201" t="s">
        <v>115</v>
      </c>
      <c r="L121" s="202"/>
      <c r="M121" s="95" t="s">
        <v>1</v>
      </c>
      <c r="N121" s="96" t="s">
        <v>38</v>
      </c>
      <c r="O121" s="96" t="s">
        <v>116</v>
      </c>
      <c r="P121" s="96" t="s">
        <v>117</v>
      </c>
      <c r="Q121" s="96" t="s">
        <v>118</v>
      </c>
      <c r="R121" s="96" t="s">
        <v>119</v>
      </c>
      <c r="S121" s="96" t="s">
        <v>120</v>
      </c>
      <c r="T121" s="97" t="s">
        <v>121</v>
      </c>
    </row>
    <row r="122" s="1" customFormat="1" ht="22.8" customHeight="1">
      <c r="B122" s="38"/>
      <c r="C122" s="102" t="s">
        <v>122</v>
      </c>
      <c r="D122" s="39"/>
      <c r="E122" s="39"/>
      <c r="F122" s="39"/>
      <c r="G122" s="39"/>
      <c r="H122" s="39"/>
      <c r="I122" s="139"/>
      <c r="J122" s="203">
        <f>BK122</f>
        <v>0</v>
      </c>
      <c r="K122" s="39"/>
      <c r="L122" s="43"/>
      <c r="M122" s="98"/>
      <c r="N122" s="99"/>
      <c r="O122" s="99"/>
      <c r="P122" s="204">
        <f>P123</f>
        <v>0</v>
      </c>
      <c r="Q122" s="99"/>
      <c r="R122" s="204">
        <f>R123</f>
        <v>0</v>
      </c>
      <c r="S122" s="99"/>
      <c r="T122" s="205">
        <f>T123</f>
        <v>0</v>
      </c>
      <c r="AT122" s="17" t="s">
        <v>73</v>
      </c>
      <c r="AU122" s="17" t="s">
        <v>102</v>
      </c>
      <c r="BK122" s="206">
        <f>BK123</f>
        <v>0</v>
      </c>
    </row>
    <row r="123" s="11" customFormat="1" ht="25.92" customHeight="1">
      <c r="B123" s="207"/>
      <c r="C123" s="208"/>
      <c r="D123" s="209" t="s">
        <v>73</v>
      </c>
      <c r="E123" s="210" t="s">
        <v>92</v>
      </c>
      <c r="F123" s="210" t="s">
        <v>3166</v>
      </c>
      <c r="G123" s="208"/>
      <c r="H123" s="208"/>
      <c r="I123" s="211"/>
      <c r="J123" s="212">
        <f>BK123</f>
        <v>0</v>
      </c>
      <c r="K123" s="208"/>
      <c r="L123" s="213"/>
      <c r="M123" s="214"/>
      <c r="N123" s="215"/>
      <c r="O123" s="215"/>
      <c r="P123" s="216">
        <f>P124+P126+P128+P130+P133</f>
        <v>0</v>
      </c>
      <c r="Q123" s="215"/>
      <c r="R123" s="216">
        <f>R124+R126+R128+R130+R133</f>
        <v>0</v>
      </c>
      <c r="S123" s="215"/>
      <c r="T123" s="217">
        <f>T124+T126+T128+T130+T133</f>
        <v>0</v>
      </c>
      <c r="AR123" s="218" t="s">
        <v>148</v>
      </c>
      <c r="AT123" s="219" t="s">
        <v>73</v>
      </c>
      <c r="AU123" s="219" t="s">
        <v>74</v>
      </c>
      <c r="AY123" s="218" t="s">
        <v>125</v>
      </c>
      <c r="BK123" s="220">
        <f>BK124+BK126+BK128+BK130+BK133</f>
        <v>0</v>
      </c>
    </row>
    <row r="124" s="11" customFormat="1" ht="22.8" customHeight="1">
      <c r="B124" s="207"/>
      <c r="C124" s="208"/>
      <c r="D124" s="209" t="s">
        <v>73</v>
      </c>
      <c r="E124" s="221" t="s">
        <v>3167</v>
      </c>
      <c r="F124" s="221" t="s">
        <v>3168</v>
      </c>
      <c r="G124" s="208"/>
      <c r="H124" s="208"/>
      <c r="I124" s="211"/>
      <c r="J124" s="222">
        <f>BK124</f>
        <v>0</v>
      </c>
      <c r="K124" s="208"/>
      <c r="L124" s="213"/>
      <c r="M124" s="214"/>
      <c r="N124" s="215"/>
      <c r="O124" s="215"/>
      <c r="P124" s="216">
        <f>P125</f>
        <v>0</v>
      </c>
      <c r="Q124" s="215"/>
      <c r="R124" s="216">
        <f>R125</f>
        <v>0</v>
      </c>
      <c r="S124" s="215"/>
      <c r="T124" s="217">
        <f>T125</f>
        <v>0</v>
      </c>
      <c r="AR124" s="218" t="s">
        <v>148</v>
      </c>
      <c r="AT124" s="219" t="s">
        <v>73</v>
      </c>
      <c r="AU124" s="219" t="s">
        <v>8</v>
      </c>
      <c r="AY124" s="218" t="s">
        <v>125</v>
      </c>
      <c r="BK124" s="220">
        <f>BK125</f>
        <v>0</v>
      </c>
    </row>
    <row r="125" s="1" customFormat="1" ht="16.5" customHeight="1">
      <c r="B125" s="38"/>
      <c r="C125" s="223" t="s">
        <v>8</v>
      </c>
      <c r="D125" s="223" t="s">
        <v>128</v>
      </c>
      <c r="E125" s="224" t="s">
        <v>3169</v>
      </c>
      <c r="F125" s="225" t="s">
        <v>3170</v>
      </c>
      <c r="G125" s="226" t="s">
        <v>3171</v>
      </c>
      <c r="H125" s="227">
        <v>1</v>
      </c>
      <c r="I125" s="228"/>
      <c r="J125" s="227">
        <f>ROUND(I125*H125,0)</f>
        <v>0</v>
      </c>
      <c r="K125" s="225" t="s">
        <v>132</v>
      </c>
      <c r="L125" s="43"/>
      <c r="M125" s="229" t="s">
        <v>1</v>
      </c>
      <c r="N125" s="230" t="s">
        <v>40</v>
      </c>
      <c r="O125" s="86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3172</v>
      </c>
      <c r="AT125" s="233" t="s">
        <v>128</v>
      </c>
      <c r="AU125" s="233" t="s">
        <v>134</v>
      </c>
      <c r="AY125" s="17" t="s">
        <v>125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134</v>
      </c>
      <c r="BK125" s="234">
        <f>ROUND(I125*H125,0)</f>
        <v>0</v>
      </c>
      <c r="BL125" s="17" t="s">
        <v>3172</v>
      </c>
      <c r="BM125" s="233" t="s">
        <v>3173</v>
      </c>
    </row>
    <row r="126" s="11" customFormat="1" ht="22.8" customHeight="1">
      <c r="B126" s="207"/>
      <c r="C126" s="208"/>
      <c r="D126" s="209" t="s">
        <v>73</v>
      </c>
      <c r="E126" s="221" t="s">
        <v>3174</v>
      </c>
      <c r="F126" s="221" t="s">
        <v>3175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P127</f>
        <v>0</v>
      </c>
      <c r="Q126" s="215"/>
      <c r="R126" s="216">
        <f>R127</f>
        <v>0</v>
      </c>
      <c r="S126" s="215"/>
      <c r="T126" s="217">
        <f>T127</f>
        <v>0</v>
      </c>
      <c r="AR126" s="218" t="s">
        <v>148</v>
      </c>
      <c r="AT126" s="219" t="s">
        <v>73</v>
      </c>
      <c r="AU126" s="219" t="s">
        <v>8</v>
      </c>
      <c r="AY126" s="218" t="s">
        <v>125</v>
      </c>
      <c r="BK126" s="220">
        <f>BK127</f>
        <v>0</v>
      </c>
    </row>
    <row r="127" s="1" customFormat="1" ht="16.5" customHeight="1">
      <c r="B127" s="38"/>
      <c r="C127" s="223" t="s">
        <v>134</v>
      </c>
      <c r="D127" s="223" t="s">
        <v>128</v>
      </c>
      <c r="E127" s="224" t="s">
        <v>3176</v>
      </c>
      <c r="F127" s="225" t="s">
        <v>3175</v>
      </c>
      <c r="G127" s="226" t="s">
        <v>3171</v>
      </c>
      <c r="H127" s="227">
        <v>1</v>
      </c>
      <c r="I127" s="228"/>
      <c r="J127" s="227">
        <f>ROUND(I127*H127,0)</f>
        <v>0</v>
      </c>
      <c r="K127" s="225" t="s">
        <v>132</v>
      </c>
      <c r="L127" s="43"/>
      <c r="M127" s="229" t="s">
        <v>1</v>
      </c>
      <c r="N127" s="230" t="s">
        <v>40</v>
      </c>
      <c r="O127" s="86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3172</v>
      </c>
      <c r="AT127" s="233" t="s">
        <v>128</v>
      </c>
      <c r="AU127" s="233" t="s">
        <v>134</v>
      </c>
      <c r="AY127" s="17" t="s">
        <v>125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134</v>
      </c>
      <c r="BK127" s="234">
        <f>ROUND(I127*H127,0)</f>
        <v>0</v>
      </c>
      <c r="BL127" s="17" t="s">
        <v>3172</v>
      </c>
      <c r="BM127" s="233" t="s">
        <v>3177</v>
      </c>
    </row>
    <row r="128" s="11" customFormat="1" ht="22.8" customHeight="1">
      <c r="B128" s="207"/>
      <c r="C128" s="208"/>
      <c r="D128" s="209" t="s">
        <v>73</v>
      </c>
      <c r="E128" s="221" t="s">
        <v>3178</v>
      </c>
      <c r="F128" s="221" t="s">
        <v>3179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P129</f>
        <v>0</v>
      </c>
      <c r="Q128" s="215"/>
      <c r="R128" s="216">
        <f>R129</f>
        <v>0</v>
      </c>
      <c r="S128" s="215"/>
      <c r="T128" s="217">
        <f>T129</f>
        <v>0</v>
      </c>
      <c r="AR128" s="218" t="s">
        <v>148</v>
      </c>
      <c r="AT128" s="219" t="s">
        <v>73</v>
      </c>
      <c r="AU128" s="219" t="s">
        <v>8</v>
      </c>
      <c r="AY128" s="218" t="s">
        <v>125</v>
      </c>
      <c r="BK128" s="220">
        <f>BK129</f>
        <v>0</v>
      </c>
    </row>
    <row r="129" s="1" customFormat="1" ht="16.5" customHeight="1">
      <c r="B129" s="38"/>
      <c r="C129" s="223" t="s">
        <v>139</v>
      </c>
      <c r="D129" s="223" t="s">
        <v>128</v>
      </c>
      <c r="E129" s="224" t="s">
        <v>3180</v>
      </c>
      <c r="F129" s="225" t="s">
        <v>3179</v>
      </c>
      <c r="G129" s="226" t="s">
        <v>3171</v>
      </c>
      <c r="H129" s="227">
        <v>1</v>
      </c>
      <c r="I129" s="228"/>
      <c r="J129" s="227">
        <f>ROUND(I129*H129,0)</f>
        <v>0</v>
      </c>
      <c r="K129" s="225" t="s">
        <v>132</v>
      </c>
      <c r="L129" s="43"/>
      <c r="M129" s="229" t="s">
        <v>1</v>
      </c>
      <c r="N129" s="230" t="s">
        <v>40</v>
      </c>
      <c r="O129" s="86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AR129" s="233" t="s">
        <v>3172</v>
      </c>
      <c r="AT129" s="233" t="s">
        <v>128</v>
      </c>
      <c r="AU129" s="233" t="s">
        <v>134</v>
      </c>
      <c r="AY129" s="17" t="s">
        <v>125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134</v>
      </c>
      <c r="BK129" s="234">
        <f>ROUND(I129*H129,0)</f>
        <v>0</v>
      </c>
      <c r="BL129" s="17" t="s">
        <v>3172</v>
      </c>
      <c r="BM129" s="233" t="s">
        <v>3181</v>
      </c>
    </row>
    <row r="130" s="11" customFormat="1" ht="22.8" customHeight="1">
      <c r="B130" s="207"/>
      <c r="C130" s="208"/>
      <c r="D130" s="209" t="s">
        <v>73</v>
      </c>
      <c r="E130" s="221" t="s">
        <v>3182</v>
      </c>
      <c r="F130" s="221" t="s">
        <v>3183</v>
      </c>
      <c r="G130" s="208"/>
      <c r="H130" s="208"/>
      <c r="I130" s="211"/>
      <c r="J130" s="222">
        <f>BK130</f>
        <v>0</v>
      </c>
      <c r="K130" s="208"/>
      <c r="L130" s="213"/>
      <c r="M130" s="214"/>
      <c r="N130" s="215"/>
      <c r="O130" s="215"/>
      <c r="P130" s="216">
        <f>SUM(P131:P132)</f>
        <v>0</v>
      </c>
      <c r="Q130" s="215"/>
      <c r="R130" s="216">
        <f>SUM(R131:R132)</f>
        <v>0</v>
      </c>
      <c r="S130" s="215"/>
      <c r="T130" s="217">
        <f>SUM(T131:T132)</f>
        <v>0</v>
      </c>
      <c r="AR130" s="218" t="s">
        <v>148</v>
      </c>
      <c r="AT130" s="219" t="s">
        <v>73</v>
      </c>
      <c r="AU130" s="219" t="s">
        <v>8</v>
      </c>
      <c r="AY130" s="218" t="s">
        <v>125</v>
      </c>
      <c r="BK130" s="220">
        <f>SUM(BK131:BK132)</f>
        <v>0</v>
      </c>
    </row>
    <row r="131" s="1" customFormat="1" ht="16.5" customHeight="1">
      <c r="B131" s="38"/>
      <c r="C131" s="223" t="s">
        <v>133</v>
      </c>
      <c r="D131" s="223" t="s">
        <v>128</v>
      </c>
      <c r="E131" s="224" t="s">
        <v>3184</v>
      </c>
      <c r="F131" s="225" t="s">
        <v>3185</v>
      </c>
      <c r="G131" s="226" t="s">
        <v>3171</v>
      </c>
      <c r="H131" s="227">
        <v>1</v>
      </c>
      <c r="I131" s="228"/>
      <c r="J131" s="227">
        <f>ROUND(I131*H131,0)</f>
        <v>0</v>
      </c>
      <c r="K131" s="225" t="s">
        <v>132</v>
      </c>
      <c r="L131" s="43"/>
      <c r="M131" s="229" t="s">
        <v>1</v>
      </c>
      <c r="N131" s="230" t="s">
        <v>40</v>
      </c>
      <c r="O131" s="86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AR131" s="233" t="s">
        <v>3172</v>
      </c>
      <c r="AT131" s="233" t="s">
        <v>128</v>
      </c>
      <c r="AU131" s="233" t="s">
        <v>134</v>
      </c>
      <c r="AY131" s="17" t="s">
        <v>125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134</v>
      </c>
      <c r="BK131" s="234">
        <f>ROUND(I131*H131,0)</f>
        <v>0</v>
      </c>
      <c r="BL131" s="17" t="s">
        <v>3172</v>
      </c>
      <c r="BM131" s="233" t="s">
        <v>3186</v>
      </c>
    </row>
    <row r="132" s="1" customFormat="1" ht="16.5" customHeight="1">
      <c r="B132" s="38"/>
      <c r="C132" s="223" t="s">
        <v>148</v>
      </c>
      <c r="D132" s="223" t="s">
        <v>128</v>
      </c>
      <c r="E132" s="224" t="s">
        <v>3187</v>
      </c>
      <c r="F132" s="225" t="s">
        <v>3188</v>
      </c>
      <c r="G132" s="226" t="s">
        <v>3171</v>
      </c>
      <c r="H132" s="227">
        <v>1</v>
      </c>
      <c r="I132" s="228"/>
      <c r="J132" s="227">
        <f>ROUND(I132*H132,0)</f>
        <v>0</v>
      </c>
      <c r="K132" s="225" t="s">
        <v>132</v>
      </c>
      <c r="L132" s="43"/>
      <c r="M132" s="229" t="s">
        <v>1</v>
      </c>
      <c r="N132" s="230" t="s">
        <v>40</v>
      </c>
      <c r="O132" s="86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3172</v>
      </c>
      <c r="AT132" s="233" t="s">
        <v>128</v>
      </c>
      <c r="AU132" s="233" t="s">
        <v>134</v>
      </c>
      <c r="AY132" s="17" t="s">
        <v>125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134</v>
      </c>
      <c r="BK132" s="234">
        <f>ROUND(I132*H132,0)</f>
        <v>0</v>
      </c>
      <c r="BL132" s="17" t="s">
        <v>3172</v>
      </c>
      <c r="BM132" s="233" t="s">
        <v>3189</v>
      </c>
    </row>
    <row r="133" s="11" customFormat="1" ht="22.8" customHeight="1">
      <c r="B133" s="207"/>
      <c r="C133" s="208"/>
      <c r="D133" s="209" t="s">
        <v>73</v>
      </c>
      <c r="E133" s="221" t="s">
        <v>3190</v>
      </c>
      <c r="F133" s="221" t="s">
        <v>3191</v>
      </c>
      <c r="G133" s="208"/>
      <c r="H133" s="208"/>
      <c r="I133" s="211"/>
      <c r="J133" s="222">
        <f>BK133</f>
        <v>0</v>
      </c>
      <c r="K133" s="208"/>
      <c r="L133" s="213"/>
      <c r="M133" s="214"/>
      <c r="N133" s="215"/>
      <c r="O133" s="215"/>
      <c r="P133" s="216">
        <f>P134</f>
        <v>0</v>
      </c>
      <c r="Q133" s="215"/>
      <c r="R133" s="216">
        <f>R134</f>
        <v>0</v>
      </c>
      <c r="S133" s="215"/>
      <c r="T133" s="217">
        <f>T134</f>
        <v>0</v>
      </c>
      <c r="AR133" s="218" t="s">
        <v>148</v>
      </c>
      <c r="AT133" s="219" t="s">
        <v>73</v>
      </c>
      <c r="AU133" s="219" t="s">
        <v>8</v>
      </c>
      <c r="AY133" s="218" t="s">
        <v>125</v>
      </c>
      <c r="BK133" s="220">
        <f>BK134</f>
        <v>0</v>
      </c>
    </row>
    <row r="134" s="1" customFormat="1" ht="24" customHeight="1">
      <c r="B134" s="38"/>
      <c r="C134" s="223" t="s">
        <v>157</v>
      </c>
      <c r="D134" s="223" t="s">
        <v>128</v>
      </c>
      <c r="E134" s="224" t="s">
        <v>3192</v>
      </c>
      <c r="F134" s="225" t="s">
        <v>3193</v>
      </c>
      <c r="G134" s="226" t="s">
        <v>3171</v>
      </c>
      <c r="H134" s="227">
        <v>1</v>
      </c>
      <c r="I134" s="228"/>
      <c r="J134" s="227">
        <f>ROUND(I134*H134,0)</f>
        <v>0</v>
      </c>
      <c r="K134" s="225" t="s">
        <v>132</v>
      </c>
      <c r="L134" s="43"/>
      <c r="M134" s="256" t="s">
        <v>1</v>
      </c>
      <c r="N134" s="257" t="s">
        <v>40</v>
      </c>
      <c r="O134" s="258"/>
      <c r="P134" s="259">
        <f>O134*H134</f>
        <v>0</v>
      </c>
      <c r="Q134" s="259">
        <v>0</v>
      </c>
      <c r="R134" s="259">
        <f>Q134*H134</f>
        <v>0</v>
      </c>
      <c r="S134" s="259">
        <v>0</v>
      </c>
      <c r="T134" s="260">
        <f>S134*H134</f>
        <v>0</v>
      </c>
      <c r="AR134" s="233" t="s">
        <v>3172</v>
      </c>
      <c r="AT134" s="233" t="s">
        <v>128</v>
      </c>
      <c r="AU134" s="233" t="s">
        <v>134</v>
      </c>
      <c r="AY134" s="17" t="s">
        <v>125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7" t="s">
        <v>134</v>
      </c>
      <c r="BK134" s="234">
        <f>ROUND(I134*H134,0)</f>
        <v>0</v>
      </c>
      <c r="BL134" s="17" t="s">
        <v>3172</v>
      </c>
      <c r="BM134" s="233" t="s">
        <v>3194</v>
      </c>
    </row>
    <row r="135" s="1" customFormat="1" ht="6.96" customHeight="1">
      <c r="B135" s="61"/>
      <c r="C135" s="62"/>
      <c r="D135" s="62"/>
      <c r="E135" s="62"/>
      <c r="F135" s="62"/>
      <c r="G135" s="62"/>
      <c r="H135" s="62"/>
      <c r="I135" s="173"/>
      <c r="J135" s="62"/>
      <c r="K135" s="62"/>
      <c r="L135" s="43"/>
    </row>
  </sheetData>
  <sheetProtection sheet="1" autoFilter="0" formatColumns="0" formatRows="0" objects="1" scenarios="1" spinCount="100000" saltValue="clIKJiGoOVt9lmDf9tjwpv022o2VHygF55HOxhT40Tyis4/Z2QajRTroyUwuUiqtY+6Kxv+B9eKZgidvwuz92Q==" hashValue="nkYJNTMovTN7o9frkfXLTPfre9XKu/T1yePblRXx4tIPnOAT61EhDrR2AjSy2egidSkYHFV8zHmQVVpJZaj0og==" algorithmName="SHA-512" password="CC35"/>
  <autoFilter ref="C121:K13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2019-03-05T15:10:55Z</dcterms:created>
  <dcterms:modified xsi:type="dcterms:W3CDTF">2019-03-05T15:11:02Z</dcterms:modified>
</cp:coreProperties>
</file>