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660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38" i="3"/>
  <c r="B38"/>
  <c r="C37"/>
  <c r="B37"/>
  <c r="C36"/>
  <c r="B36"/>
  <c r="C35"/>
  <c r="B35"/>
  <c r="C34"/>
  <c r="B34"/>
  <c r="C33"/>
  <c r="B33"/>
  <c r="C32"/>
  <c r="B26"/>
  <c r="C26" s="1"/>
  <c r="C11"/>
  <c r="C10"/>
  <c r="C9"/>
  <c r="C6"/>
  <c r="C4"/>
  <c r="B4"/>
  <c r="B3"/>
  <c r="B7" s="1"/>
  <c r="L1" i="2"/>
  <c r="E40" s="1"/>
  <c r="I91"/>
  <c r="H91"/>
  <c r="I90"/>
  <c r="G90"/>
  <c r="E90"/>
  <c r="I89"/>
  <c r="H89"/>
  <c r="G89"/>
  <c r="E89"/>
  <c r="D89"/>
  <c r="I88"/>
  <c r="H88"/>
  <c r="G88"/>
  <c r="E88"/>
  <c r="D88"/>
  <c r="I87"/>
  <c r="H87"/>
  <c r="G87"/>
  <c r="E87"/>
  <c r="D87"/>
  <c r="I86"/>
  <c r="H86"/>
  <c r="G86"/>
  <c r="E86"/>
  <c r="D86"/>
  <c r="I84"/>
  <c r="G84"/>
  <c r="E84"/>
  <c r="I83"/>
  <c r="H83"/>
  <c r="G83"/>
  <c r="E83"/>
  <c r="I80"/>
  <c r="G80"/>
  <c r="E80"/>
  <c r="I79"/>
  <c r="H79"/>
  <c r="G79"/>
  <c r="E79"/>
  <c r="I77"/>
  <c r="H77"/>
  <c r="G77"/>
  <c r="E77"/>
  <c r="I73"/>
  <c r="H73"/>
  <c r="G73"/>
  <c r="E73"/>
  <c r="I71"/>
  <c r="H71"/>
  <c r="G71"/>
  <c r="E71"/>
  <c r="I69"/>
  <c r="H69"/>
  <c r="G69"/>
  <c r="E69"/>
  <c r="I66"/>
  <c r="H66"/>
  <c r="G66"/>
  <c r="E66"/>
  <c r="I65"/>
  <c r="H65"/>
  <c r="G65"/>
  <c r="E65"/>
  <c r="I62"/>
  <c r="H62"/>
  <c r="G62"/>
  <c r="E62"/>
  <c r="I59"/>
  <c r="G59"/>
  <c r="E59"/>
  <c r="I58"/>
  <c r="H58"/>
  <c r="G58"/>
  <c r="E58"/>
  <c r="I56"/>
  <c r="G56"/>
  <c r="E56"/>
  <c r="I55"/>
  <c r="H55"/>
  <c r="G55"/>
  <c r="E55"/>
  <c r="I54"/>
  <c r="H54"/>
  <c r="G54"/>
  <c r="E54"/>
  <c r="I53"/>
  <c r="H53"/>
  <c r="G53"/>
  <c r="E53"/>
  <c r="I52"/>
  <c r="H52"/>
  <c r="G52"/>
  <c r="E52"/>
  <c r="I51"/>
  <c r="H51"/>
  <c r="G51"/>
  <c r="E51"/>
  <c r="I50"/>
  <c r="H50"/>
  <c r="G50"/>
  <c r="E50"/>
  <c r="I49"/>
  <c r="H49"/>
  <c r="G49"/>
  <c r="E49"/>
  <c r="I47"/>
  <c r="G47"/>
  <c r="E47"/>
  <c r="I46"/>
  <c r="H46"/>
  <c r="G46"/>
  <c r="E46"/>
  <c r="I45"/>
  <c r="H45"/>
  <c r="G45"/>
  <c r="E45"/>
  <c r="I44"/>
  <c r="H44"/>
  <c r="G44"/>
  <c r="E44"/>
  <c r="I43"/>
  <c r="H43"/>
  <c r="G43"/>
  <c r="E43"/>
  <c r="G41"/>
  <c r="H40"/>
  <c r="I39"/>
  <c r="H39"/>
  <c r="G39"/>
  <c r="E39"/>
  <c r="I38"/>
  <c r="H38"/>
  <c r="G38"/>
  <c r="E38"/>
  <c r="I36"/>
  <c r="H36"/>
  <c r="G36"/>
  <c r="E36"/>
  <c r="I35"/>
  <c r="H35"/>
  <c r="G35"/>
  <c r="E35"/>
  <c r="I34"/>
  <c r="H34"/>
  <c r="G34"/>
  <c r="E34"/>
  <c r="I33"/>
  <c r="H33"/>
  <c r="G33"/>
  <c r="E33"/>
  <c r="I31"/>
  <c r="H31"/>
  <c r="G31"/>
  <c r="E31"/>
  <c r="I29"/>
  <c r="H29"/>
  <c r="G29"/>
  <c r="E29"/>
  <c r="I28"/>
  <c r="H28"/>
  <c r="G28"/>
  <c r="E28"/>
  <c r="I27"/>
  <c r="H27"/>
  <c r="G27"/>
  <c r="E27"/>
  <c r="I26"/>
  <c r="H26"/>
  <c r="G26"/>
  <c r="E26"/>
  <c r="I24"/>
  <c r="H24"/>
  <c r="G24"/>
  <c r="E24"/>
  <c r="I23"/>
  <c r="H23"/>
  <c r="G23"/>
  <c r="E23"/>
  <c r="I21"/>
  <c r="H21"/>
  <c r="G21"/>
  <c r="E21"/>
  <c r="I19"/>
  <c r="H19"/>
  <c r="G19"/>
  <c r="E19"/>
  <c r="I18"/>
  <c r="H18"/>
  <c r="G18"/>
  <c r="E18"/>
  <c r="I17"/>
  <c r="H17"/>
  <c r="G17"/>
  <c r="E17"/>
  <c r="I16"/>
  <c r="H16"/>
  <c r="G16"/>
  <c r="E16"/>
  <c r="I14"/>
  <c r="H14"/>
  <c r="G14"/>
  <c r="E14"/>
  <c r="I12"/>
  <c r="H12"/>
  <c r="G12"/>
  <c r="E12"/>
  <c r="I11"/>
  <c r="H11"/>
  <c r="G11"/>
  <c r="E11"/>
  <c r="I10"/>
  <c r="H10"/>
  <c r="G10"/>
  <c r="E10"/>
  <c r="I8"/>
  <c r="H8"/>
  <c r="G8"/>
  <c r="E8"/>
  <c r="I6"/>
  <c r="H6"/>
  <c r="G6"/>
  <c r="E6"/>
  <c r="I5"/>
  <c r="H5"/>
  <c r="G5"/>
  <c r="E5"/>
  <c r="I4"/>
  <c r="H4"/>
  <c r="G4"/>
  <c r="E4"/>
  <c r="B12" i="3" l="1"/>
  <c r="E41" i="2"/>
  <c r="I40"/>
  <c r="I41" s="1"/>
  <c r="C5" i="3" l="1"/>
  <c r="B32"/>
  <c r="C8" l="1"/>
  <c r="C7"/>
  <c r="C12" l="1"/>
  <c r="C15"/>
  <c r="C19" l="1"/>
  <c r="C20"/>
  <c r="C14"/>
  <c r="C16" s="1"/>
  <c r="C13"/>
  <c r="C22" l="1"/>
  <c r="C24" s="1"/>
  <c r="C21"/>
  <c r="B25"/>
  <c r="C25" s="1"/>
  <c r="C29" l="1"/>
  <c r="C30"/>
  <c r="C27"/>
</calcChain>
</file>

<file path=xl/sharedStrings.xml><?xml version="1.0" encoding="utf-8"?>
<sst xmlns="http://schemas.openxmlformats.org/spreadsheetml/2006/main" count="296" uniqueCount="162">
  <si>
    <t>Název</t>
  </si>
  <si>
    <t>Hodnota</t>
  </si>
  <si>
    <t>Nadpis rekapitulace</t>
  </si>
  <si>
    <t>Seznam prací a dodávek elektrotechnických zařízení</t>
  </si>
  <si>
    <t>Akce</t>
  </si>
  <si>
    <t>Sociální ubytování města Vrchlabí
v objektu čp. 602, Vrchlabí</t>
  </si>
  <si>
    <t>Projekt</t>
  </si>
  <si>
    <t xml:space="preserve">Elektroinstalace
</t>
  </si>
  <si>
    <t>Investor</t>
  </si>
  <si>
    <t>Město Vrchlabí, Zámek 1, Vrchlabí</t>
  </si>
  <si>
    <t>Z. č.</t>
  </si>
  <si>
    <t>N14_55</t>
  </si>
  <si>
    <t>A. č.</t>
  </si>
  <si>
    <t>Smlouva</t>
  </si>
  <si>
    <t/>
  </si>
  <si>
    <t>Vypracoval</t>
  </si>
  <si>
    <t>Jaroslav Nič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</si>
  <si>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</si>
  <si>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</si>
  <si>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</si>
  <si>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</si>
  <si>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</si>
  <si>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</si>
  <si>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</si>
  <si>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</si>
  <si>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</si>
  <si>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</si>
  <si>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</si>
  <si>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</si>
  <si>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</si>
  <si>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</si>
  <si>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</si>
  <si>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</si>
  <si>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</si>
  <si>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</si>
  <si>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</si>
  <si>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</si>
  <si>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</si>
  <si>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</si>
  <si>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</si>
  <si>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</si>
  <si>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</si>
  <si>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</si>
  <si>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</si>
  <si>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15</t>
  </si>
  <si>
    <t>2. sazba DPH %</t>
  </si>
  <si>
    <t>21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</si>
  <si>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</si>
  <si>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</si>
  <si>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</si>
  <si>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</si>
  <si>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</si>
  <si>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</si>
  <si>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</si>
  <si>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</si>
  <si>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</si>
  <si>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</si>
  <si>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KRYT SPÍNAČE</t>
  </si>
  <si>
    <t>3558A-A651 B Kryt spínače kolébkového; d. Tango; b. bílá</t>
  </si>
  <si>
    <t>ks</t>
  </si>
  <si>
    <t>3558A-A652 B Kryt spínače kolébkového, dělený; d. Tango; b. bílá</t>
  </si>
  <si>
    <t>3558A-A653 B Kryt spínače kolébkového, s čirým průzorem; d. Tango; b. bílá</t>
  </si>
  <si>
    <t>RÁMEČEK</t>
  </si>
  <si>
    <t>3901A-B10 B Rámeček pro elektroinstalační přístroje, jednonásobný; d. Tango; b. bílá</t>
  </si>
  <si>
    <t>SPÍNAČ, PŘEPÍNAČ KOMPLETNÍ,  IP 44</t>
  </si>
  <si>
    <t>3558A-06940 B Přepínač střídavý IP 44, zapuštěná montáž; řazení 6 (1); d. Tango; b. bílá</t>
  </si>
  <si>
    <t>3559-A01345 Přístroj spínače jednopólového (bezšroubové svorky); řazení 1, 1So (do hořlavých podkladů B až F)</t>
  </si>
  <si>
    <t>3559-A05345 Přístroj přepínače sériového (bezšroubové svorky); řazení 5 (do hořlavých podkladů B až F)</t>
  </si>
  <si>
    <t>PŘÍSTROJ OVLÁDAČE (s bezšroubovými svorkami)</t>
  </si>
  <si>
    <t>3559-A91345 Přístroj ovládače zapínacího se svorkou N (bezšroubové svorky); řazení 1/0, 1/0So, 1/0S (do hořlavých podkladů B až F)</t>
  </si>
  <si>
    <t>ZÁSUVKA NN</t>
  </si>
  <si>
    <t>5519A-A02357 B Zásuvka jednonásobná (bezšroubové svorky), s ochranným kolíkem, s clonkami; řazení 2P+PE; d. Tango; b. bílá</t>
  </si>
  <si>
    <t>5513A-C02357 B Zásuvka dvojnásobná (bezšroubové svorky), s ochrannými kolíky, s natočenou dutinou, s clonkami; řazení 2x(2P+PE); d. Tango; b. bílá</t>
  </si>
  <si>
    <t>KU 68-1901 KRABICE UNIVERZÁLNÍ</t>
  </si>
  <si>
    <t>KU 68-1903 KRABICE ODBOČNÁ</t>
  </si>
  <si>
    <t>HAGER BEZPEČNOSTNÍ TRAFO</t>
  </si>
  <si>
    <t>ST315 Bezpečnostní trafo 230V/12V-5,25A, 24V-2,63A (~)</t>
  </si>
  <si>
    <t>KABEL SILOVÝ,IZOLACE PVC</t>
  </si>
  <si>
    <t>CYKY-J 3x1.5 , pevně</t>
  </si>
  <si>
    <t>m</t>
  </si>
  <si>
    <t>CYKY-J 3x2.5 , pevně</t>
  </si>
  <si>
    <t>CYKY-O 2x1.5 , pevně</t>
  </si>
  <si>
    <t>CYKY-O 3x1.5 , pevně</t>
  </si>
  <si>
    <t xml:space="preserve"> hygrostat Hyg-6001</t>
  </si>
  <si>
    <t>časové relé do montážní krabice</t>
  </si>
  <si>
    <t>NAPÁJECÍ ZDROJE ZAC</t>
  </si>
  <si>
    <t>ZAC 1/20 napájecí zdroj až pro 3zařízení</t>
  </si>
  <si>
    <t>VODIČ JEDNOŽILOVÝ  (CY)</t>
  </si>
  <si>
    <t>H07V-U 4   mm2 , pevně</t>
  </si>
  <si>
    <t>H07V-U 6   mm2 , pevně</t>
  </si>
  <si>
    <t>Podružný materiál</t>
  </si>
  <si>
    <t>Elektromontáže - celkem</t>
  </si>
  <si>
    <t>Svítidla včetně zdrojů</t>
  </si>
  <si>
    <t>stropní s krytem, 1x36W, IP40, elektronický předřadník</t>
  </si>
  <si>
    <t>stropní s krytem, 2x36W, IP40, elektronický předřadník</t>
  </si>
  <si>
    <t>stropní, plast, II. třída; 2x18W</t>
  </si>
  <si>
    <t>autonomní nouzové 11W, 1h, dočasné</t>
  </si>
  <si>
    <t>Svítidla včetně zdrojů - celkem</t>
  </si>
  <si>
    <t>vytrubkování STA+ skříň</t>
  </si>
  <si>
    <t>1220HFPP SUPER MONOFLEX 750 N PP</t>
  </si>
  <si>
    <t>KU 68-1902 KRABICE ODBOČNÁ</t>
  </si>
  <si>
    <t>5011A-A00300 B Kryt zásuvky anténní univerzální (TV+R+SAT), s vylamovacím otvorem; d. Tango; b. bílá</t>
  </si>
  <si>
    <t>EU 3503 Přístroj zásuvky anténní - televizní a rozhlasové, koncové</t>
  </si>
  <si>
    <t>KOAX kabel</t>
  </si>
  <si>
    <t>100m</t>
  </si>
  <si>
    <t>vytrubkování STA + skříň - celkem</t>
  </si>
  <si>
    <t>autonomní hlasiče požáru</t>
  </si>
  <si>
    <t>autonomní hlasič požáru</t>
  </si>
  <si>
    <t>autonomní hlasiče požáru - celkem</t>
  </si>
  <si>
    <t>Pomocné práce</t>
  </si>
  <si>
    <t>PRŮRAZ CIHLOVÝM ZDIVEM</t>
  </si>
  <si>
    <t xml:space="preserve"> O tloušťce 60cm</t>
  </si>
  <si>
    <t>VYSEKANI RYH PRO VODICE</t>
  </si>
  <si>
    <t>V OMITCE STEN</t>
  </si>
  <si>
    <t xml:space="preserve"> Sire 70 mm</t>
  </si>
  <si>
    <t xml:space="preserve"> Sire 100 mm</t>
  </si>
  <si>
    <t>V OMITCE STROPU</t>
  </si>
  <si>
    <t xml:space="preserve"> Sire 30 mm</t>
  </si>
  <si>
    <t>HRUBA VYPLN RYH MALTOU</t>
  </si>
  <si>
    <t xml:space="preserve"> Jakekoliv sire</t>
  </si>
  <si>
    <t>m2</t>
  </si>
  <si>
    <t>OMITKA RYH VE STENACH MALTOU</t>
  </si>
  <si>
    <t xml:space="preserve"> Sire do 150 mm</t>
  </si>
  <si>
    <t>LESENI LEHKE PRACOVNI VE</t>
  </si>
  <si>
    <t>SCHODISTI O VYSCE LESENOVE</t>
  </si>
  <si>
    <t>PODLAHY</t>
  </si>
  <si>
    <t xml:space="preserve"> Do 3.5 m</t>
  </si>
  <si>
    <t>CISTENI BUDOV ZAMETANIM</t>
  </si>
  <si>
    <t>Pomocné práce - celkem</t>
  </si>
  <si>
    <t>revize</t>
  </si>
  <si>
    <t>Zkoušky a prohlídky elektrických rozvodů a zařízení celková prohlídka a vyhotovení revizní zprávy pro objem montážních prací</t>
  </si>
  <si>
    <t>revize - celkem</t>
  </si>
  <si>
    <t>Dodávky</t>
  </si>
  <si>
    <t>Dodávky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</si>
  <si>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</si>
  <si>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</si>
  <si>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</si>
  <si>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</si>
  <si>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</si>
  <si>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</si>
  <si>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</si>
  <si>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</si>
  <si>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</si>
  <si>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</si>
  <si>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</si>
  <si>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</si>
  <si>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</si>
  <si>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</si>
  <si>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</si>
  <si>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</si>
  <si>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</si>
  <si>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</si>
  <si>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</si>
  <si>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</si>
  <si>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</si>
  <si>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</si>
  <si>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</si>
  <si>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15%</t>
  </si>
  <si>
    <t>Základ a hodnota DPH 21%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</si>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</sst>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蠀༲վ☸ʊ_x0008_"/>
      <charset val="238"/>
    </font>
    <font>
      <b/>
      <sz val="11"/>
      <color rgb="FF000000"/>
      <name val="敓潧⁥䥕蠀༲վ☸ʊ_x0008_"/>
      <charset val="238"/>
    </font>
    <font>
      <b/>
      <sz val="10"/>
      <color rgb="FF000000"/>
      <name val="敓潧⁥䥕蠀༲վ☸ʊ_x0008_"/>
      <charset val="238"/>
    </font>
    <font>
      <b/>
      <sz val="9"/>
      <color rgb="FF000000"/>
      <name val="敓潧⁥䥕蠀༲վ☸ʊ_x0008_"/>
      <charset val="238"/>
    </font>
    <font>
      <i/>
      <sz val="10"/>
      <color rgb="FF000000"/>
      <name val="敓潧⁥䥕蠀༲վ☸ʊ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134</v>
      </c>
      <c r="C1" s="12" t="s">
        <v>135</v>
      </c>
      <c r="D1" s="3"/>
    </row>
    <row r="2" spans="1:4">
      <c r="A2" s="6" t="s">
        <v>136</v>
      </c>
      <c r="B2" s="18"/>
      <c r="C2" s="18"/>
      <c r="D2" s="3"/>
    </row>
    <row r="3" spans="1:4">
      <c r="A3" s="7" t="s">
        <v>137</v>
      </c>
      <c r="B3" s="16">
        <f>(Rozpočet!E90)</f>
        <v>0</v>
      </c>
      <c r="C3" s="16"/>
      <c r="D3" s="3"/>
    </row>
    <row r="4" spans="1:4">
      <c r="A4" s="7" t="s">
        <v>138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139</v>
      </c>
      <c r="B5" s="16"/>
      <c r="C5" s="16">
        <f>(Rozpočet!E41) + 0</f>
        <v>0</v>
      </c>
      <c r="D5" s="3"/>
    </row>
    <row r="6" spans="1:4">
      <c r="A6" s="7" t="s">
        <v>140</v>
      </c>
      <c r="B6" s="16"/>
      <c r="C6" s="16">
        <f>(Rozpočet!G90) + (Rozpočet!G41) + 0</f>
        <v>0</v>
      </c>
      <c r="D6" s="3"/>
    </row>
    <row r="7" spans="1:4">
      <c r="A7" s="8" t="s">
        <v>141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142</v>
      </c>
      <c r="B8" s="16"/>
      <c r="C8" s="16">
        <f>(C5 + C6) * Parametry!B18 / 100</f>
        <v>0</v>
      </c>
      <c r="D8" s="3"/>
    </row>
    <row r="9" spans="1:4">
      <c r="A9" s="7" t="s">
        <v>143</v>
      </c>
      <c r="B9" s="16"/>
      <c r="C9" s="16">
        <f>0 + 0</f>
        <v>0</v>
      </c>
      <c r="D9" s="3"/>
    </row>
    <row r="10" spans="1:4">
      <c r="A10" s="7" t="s">
        <v>144</v>
      </c>
      <c r="B10" s="16"/>
      <c r="C10" s="16">
        <f>0 + 0</f>
        <v>0</v>
      </c>
      <c r="D10" s="3"/>
    </row>
    <row r="11" spans="1:4">
      <c r="A11" s="7" t="s">
        <v>145</v>
      </c>
      <c r="B11" s="16"/>
      <c r="C11" s="16">
        <f>(C9 + C10) * Parametry!B19 / 100</f>
        <v>0</v>
      </c>
      <c r="D11" s="3"/>
    </row>
    <row r="12" spans="1:4">
      <c r="A12" s="8" t="s">
        <v>146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147</v>
      </c>
      <c r="B13" s="16"/>
      <c r="C13" s="16">
        <f>(B12 + C12) * Parametry!B20 / 100</f>
        <v>0</v>
      </c>
      <c r="D13" s="3"/>
    </row>
    <row r="14" spans="1:4">
      <c r="A14" s="7" t="s">
        <v>148</v>
      </c>
      <c r="B14" s="16"/>
      <c r="C14" s="16">
        <f>(B12 + C12) * Parametry!B21 / 100</f>
        <v>0</v>
      </c>
      <c r="D14" s="3"/>
    </row>
    <row r="15" spans="1:4">
      <c r="A15" s="7" t="s">
        <v>149</v>
      </c>
      <c r="B15" s="16"/>
      <c r="C15" s="16">
        <f>(B7 + C7) * Parametry!B22 / 100</f>
        <v>0</v>
      </c>
      <c r="D15" s="3"/>
    </row>
    <row r="16" spans="1:4">
      <c r="A16" s="6" t="s">
        <v>150</v>
      </c>
      <c r="B16" s="18"/>
      <c r="C16" s="18">
        <f>B12 + C12 + C13 + C14 + C15</f>
        <v>0</v>
      </c>
      <c r="D16" s="3"/>
    </row>
    <row r="17" spans="1:4">
      <c r="A17" s="7" t="s">
        <v>14</v>
      </c>
      <c r="B17" s="16"/>
      <c r="C17" s="16"/>
      <c r="D17" s="3"/>
    </row>
    <row r="18" spans="1:4">
      <c r="A18" s="6" t="s">
        <v>151</v>
      </c>
      <c r="B18" s="18"/>
      <c r="C18" s="18"/>
      <c r="D18" s="3"/>
    </row>
    <row r="19" spans="1:4">
      <c r="A19" s="7" t="s">
        <v>152</v>
      </c>
      <c r="B19" s="16"/>
      <c r="C19" s="16">
        <f>C12 * Parametry!B23 / 100</f>
        <v>0</v>
      </c>
      <c r="D19" s="3"/>
    </row>
    <row r="20" spans="1:4">
      <c r="A20" s="7" t="s">
        <v>153</v>
      </c>
      <c r="B20" s="16"/>
      <c r="C20" s="16">
        <f>C12 * Parametry!B24 / 100</f>
        <v>0</v>
      </c>
      <c r="D20" s="3"/>
    </row>
    <row r="21" spans="1:4">
      <c r="A21" s="6" t="s">
        <v>154</v>
      </c>
      <c r="B21" s="18"/>
      <c r="C21" s="18">
        <f>C19 + C20</f>
        <v>0</v>
      </c>
      <c r="D21" s="3"/>
    </row>
    <row r="22" spans="1:4">
      <c r="A22" s="7" t="s">
        <v>155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14</v>
      </c>
      <c r="B23" s="16"/>
      <c r="C23" s="16"/>
      <c r="D23" s="3"/>
    </row>
    <row r="24" spans="1:4">
      <c r="A24" s="4" t="s">
        <v>156</v>
      </c>
      <c r="B24" s="13"/>
      <c r="C24" s="13">
        <f>C16 + C21 + C22</f>
        <v>0</v>
      </c>
      <c r="D24" s="3"/>
    </row>
    <row r="25" spans="1:4">
      <c r="A25" s="7" t="s">
        <v>157</v>
      </c>
      <c r="B25" s="16">
        <f>(SUM(Rozpočet!E86:E88)+SUM(Rozpočet!E3:E40)) + (SUM(Rozpočet!G86:G88)+SUM(Rozpočet!G3:G40)) + B4 + C4 + C8 + C11 + C13 + C14 + C15 + C21 + C22</f>
        <v>0</v>
      </c>
      <c r="C25" s="16">
        <f>B25 * Parametry!B31 / 100</f>
        <v>0</v>
      </c>
      <c r="D25" s="3"/>
    </row>
    <row r="26" spans="1:4">
      <c r="A26" s="7" t="s">
        <v>158</v>
      </c>
      <c r="B26" s="16">
        <f>(SUM(Rozpočet!E89)+SUM(Rozpočet!E3,Rozpočet!E7,Rozpočet!E9,Rozpočet!E13,Rozpočet!E15,Rozpočet!E20,Rozpočet!E22,Rozpočet!E25,Rozpočet!E30,Rozpočet!E32,Rozpočet!E37)) + (SUM(Rozpočet!G89)+SUM(Rozpočet!G3,Rozpočet!G7,Rozpočet!G9,Rozpočet!G13,Rozpočet!G15,Rozpočet!G20,Rozpočet!G22,Rozpočet!G25,Rozpočet!G30,Rozpočet!G32,Rozpočet!G37))</f>
        <v>0</v>
      </c>
      <c r="C26" s="16">
        <f>B26 * Parametry!B32 / 100</f>
        <v>0</v>
      </c>
      <c r="D26" s="3"/>
    </row>
    <row r="27" spans="1:4">
      <c r="A27" s="4" t="s">
        <v>159</v>
      </c>
      <c r="B27" s="13"/>
      <c r="C27" s="13">
        <f>C24 + C25 + C26</f>
        <v>0</v>
      </c>
      <c r="D27" s="3"/>
    </row>
    <row r="28" spans="1:4">
      <c r="A28" s="7" t="s">
        <v>14</v>
      </c>
      <c r="B28" s="16"/>
      <c r="C28" s="16"/>
      <c r="D28" s="3"/>
    </row>
    <row r="29" spans="1:4">
      <c r="A29" s="7" t="s">
        <v>160</v>
      </c>
      <c r="B29" s="16"/>
      <c r="C29" s="16">
        <f>C24 * Parametry!B29 / 100</f>
        <v>0</v>
      </c>
      <c r="D29" s="3"/>
    </row>
    <row r="30" spans="1:4">
      <c r="A30" s="7" t="s">
        <v>160</v>
      </c>
      <c r="B30" s="16"/>
      <c r="C30" s="16">
        <f>C24 * Parametry!B30 / 100</f>
        <v>0</v>
      </c>
      <c r="D30" s="3"/>
    </row>
    <row r="31" spans="1:4">
      <c r="A31" s="6" t="s">
        <v>161</v>
      </c>
      <c r="B31" s="20" t="s">
        <v>50</v>
      </c>
      <c r="C31" s="20" t="s">
        <v>52</v>
      </c>
      <c r="D31" s="3"/>
    </row>
    <row r="32" spans="1:4">
      <c r="A32" s="7" t="s">
        <v>56</v>
      </c>
      <c r="B32" s="16">
        <f>(Rozpočet!E41)</f>
        <v>0</v>
      </c>
      <c r="C32" s="16">
        <f>(Rozpočet!G41)</f>
        <v>0</v>
      </c>
      <c r="D32" s="3"/>
    </row>
    <row r="33" spans="1:4">
      <c r="A33" s="7" t="s">
        <v>92</v>
      </c>
      <c r="B33" s="16">
        <f>(Rozpočet!E47)</f>
        <v>0</v>
      </c>
      <c r="C33" s="16">
        <f>(Rozpočet!G47)</f>
        <v>0</v>
      </c>
      <c r="D33" s="3"/>
    </row>
    <row r="34" spans="1:4">
      <c r="A34" s="7" t="s">
        <v>98</v>
      </c>
      <c r="B34" s="16">
        <f>(Rozpočet!E56)</f>
        <v>0</v>
      </c>
      <c r="C34" s="16">
        <f>(Rozpočet!G56)</f>
        <v>0</v>
      </c>
      <c r="D34" s="3"/>
    </row>
    <row r="35" spans="1:4">
      <c r="A35" s="7" t="s">
        <v>106</v>
      </c>
      <c r="B35" s="16">
        <f>(Rozpočet!E59)</f>
        <v>0</v>
      </c>
      <c r="C35" s="16">
        <f>(Rozpočet!G59)</f>
        <v>0</v>
      </c>
      <c r="D35" s="3"/>
    </row>
    <row r="36" spans="1:4">
      <c r="A36" s="7" t="s">
        <v>109</v>
      </c>
      <c r="B36" s="16">
        <f>(Rozpočet!E80)</f>
        <v>0</v>
      </c>
      <c r="C36" s="16">
        <f>(Rozpočet!G80)</f>
        <v>0</v>
      </c>
      <c r="D36" s="3"/>
    </row>
    <row r="37" spans="1:4">
      <c r="A37" s="7" t="s">
        <v>129</v>
      </c>
      <c r="B37" s="16">
        <f>(Rozpočet!E84)</f>
        <v>0</v>
      </c>
      <c r="C37" s="16">
        <f>(Rozpočet!G84)</f>
        <v>0</v>
      </c>
      <c r="D37" s="3"/>
    </row>
    <row r="38" spans="1:4">
      <c r="A38" s="7" t="s">
        <v>132</v>
      </c>
      <c r="B38" s="16">
        <f>(Rozpočet!E90)</f>
        <v>0</v>
      </c>
      <c r="C38" s="16">
        <f>(Rozpočet!G90)</f>
        <v>0</v>
      </c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91"/>
  <sheetViews>
    <sheetView workbookViewId="0"/>
  </sheetViews>
  <sheetFormatPr defaultRowHeight="15"/>
  <cols>
    <col min="1" max="1" width="122.7109375" style="1" bestFit="1" customWidth="1"/>
    <col min="2" max="2" width="5.5703125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53</v>
      </c>
      <c r="H1" s="12" t="s">
        <v>54</v>
      </c>
      <c r="I1" s="12" t="s">
        <v>55</v>
      </c>
      <c r="J1" s="3"/>
      <c r="K1" s="3"/>
      <c r="L1" s="10">
        <f>Parametry!B33/100*E4+Parametry!B33/100*E5+Parametry!B33/100*E6+Parametry!B33/100*E8+Parametry!B33/100*E10+Parametry!B33/100*E11+Parametry!B33/100*E12+Parametry!B33/100*E14+Parametry!B33/100*E16+Parametry!B33/100*E17+Parametry!B33/100*E18+Parametry!B33/100*E19+Parametry!B33/100*E21+Parametry!B33/100*E23+Parametry!B33/100*E24+Parametry!B33/100*E26+Parametry!B33/100*E27+Parametry!B33/100*E28+Parametry!B33/100*E29+Parametry!B33/100*E31+Parametry!B33/100*E33+Parametry!B33/100*E34+Parametry!B33/100*E35</f>
        <v>0</v>
      </c>
    </row>
    <row r="2" spans="1:12">
      <c r="A2" s="4" t="s">
        <v>56</v>
      </c>
      <c r="B2" s="4" t="s">
        <v>14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14" t="s">
        <v>57</v>
      </c>
      <c r="B3" s="14" t="s">
        <v>14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7" t="s">
        <v>58</v>
      </c>
      <c r="B4" s="7" t="s">
        <v>59</v>
      </c>
      <c r="C4" s="16">
        <v>5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>
      <c r="A5" s="7" t="s">
        <v>60</v>
      </c>
      <c r="B5" s="7" t="s">
        <v>59</v>
      </c>
      <c r="C5" s="16">
        <v>1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7" t="s">
        <v>61</v>
      </c>
      <c r="B6" s="7" t="s">
        <v>59</v>
      </c>
      <c r="C6" s="16">
        <v>9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3"/>
      <c r="K6" s="3"/>
    </row>
    <row r="7" spans="1:12">
      <c r="A7" s="14" t="s">
        <v>62</v>
      </c>
      <c r="B7" s="14" t="s">
        <v>14</v>
      </c>
      <c r="C7" s="15"/>
      <c r="D7" s="15"/>
      <c r="E7" s="15"/>
      <c r="F7" s="15"/>
      <c r="G7" s="15"/>
      <c r="H7" s="15"/>
      <c r="I7" s="15"/>
      <c r="J7" s="3"/>
      <c r="K7" s="3"/>
    </row>
    <row r="8" spans="1:12">
      <c r="A8" s="7" t="s">
        <v>63</v>
      </c>
      <c r="B8" s="7" t="s">
        <v>59</v>
      </c>
      <c r="C8" s="16">
        <v>36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>
      <c r="A9" s="14" t="s">
        <v>64</v>
      </c>
      <c r="B9" s="14" t="s">
        <v>14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7" t="s">
        <v>65</v>
      </c>
      <c r="B10" s="7" t="s">
        <v>59</v>
      </c>
      <c r="C10" s="16">
        <v>4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>
      <c r="A11" s="7" t="s">
        <v>66</v>
      </c>
      <c r="B11" s="7" t="s">
        <v>59</v>
      </c>
      <c r="C11" s="16">
        <v>5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7" t="s">
        <v>67</v>
      </c>
      <c r="B12" s="7" t="s">
        <v>59</v>
      </c>
      <c r="C12" s="16">
        <v>1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14" t="s">
        <v>68</v>
      </c>
      <c r="B13" s="14" t="s">
        <v>14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>
      <c r="A14" s="7" t="s">
        <v>69</v>
      </c>
      <c r="B14" s="7" t="s">
        <v>59</v>
      </c>
      <c r="C14" s="16">
        <v>9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3"/>
      <c r="K14" s="3"/>
    </row>
    <row r="15" spans="1:12">
      <c r="A15" s="14" t="s">
        <v>70</v>
      </c>
      <c r="B15" s="14" t="s">
        <v>14</v>
      </c>
      <c r="C15" s="15"/>
      <c r="D15" s="15"/>
      <c r="E15" s="15"/>
      <c r="F15" s="15"/>
      <c r="G15" s="15"/>
      <c r="H15" s="15"/>
      <c r="I15" s="15"/>
      <c r="J15" s="3"/>
      <c r="K15" s="3"/>
    </row>
    <row r="16" spans="1:12">
      <c r="A16" s="7" t="s">
        <v>71</v>
      </c>
      <c r="B16" s="7" t="s">
        <v>59</v>
      </c>
      <c r="C16" s="16">
        <v>21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7" t="s">
        <v>72</v>
      </c>
      <c r="B17" s="7" t="s">
        <v>59</v>
      </c>
      <c r="C17" s="16">
        <v>2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7" t="s">
        <v>73</v>
      </c>
      <c r="B18" s="7" t="s">
        <v>59</v>
      </c>
      <c r="C18" s="16">
        <v>42</v>
      </c>
      <c r="D18" s="16"/>
      <c r="E18" s="16">
        <f>C18*D18</f>
        <v>0</v>
      </c>
      <c r="F18" s="16"/>
      <c r="G18" s="16">
        <f>C18*F18</f>
        <v>0</v>
      </c>
      <c r="H18" s="16">
        <f>D18+F18</f>
        <v>0</v>
      </c>
      <c r="I18" s="16">
        <f>E18+G18</f>
        <v>0</v>
      </c>
      <c r="J18" s="3"/>
      <c r="K18" s="3"/>
    </row>
    <row r="19" spans="1:11">
      <c r="A19" s="7" t="s">
        <v>74</v>
      </c>
      <c r="B19" s="7" t="s">
        <v>59</v>
      </c>
      <c r="C19" s="16">
        <v>15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14" t="s">
        <v>75</v>
      </c>
      <c r="B20" s="14" t="s">
        <v>14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76</v>
      </c>
      <c r="B21" s="7" t="s">
        <v>59</v>
      </c>
      <c r="C21" s="16">
        <v>1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14" t="s">
        <v>77</v>
      </c>
      <c r="B22" s="14" t="s">
        <v>14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>
      <c r="A23" s="7" t="s">
        <v>78</v>
      </c>
      <c r="B23" s="7" t="s">
        <v>79</v>
      </c>
      <c r="C23" s="16">
        <v>60</v>
      </c>
      <c r="D23" s="16"/>
      <c r="E23" s="16">
        <f>C23*D23</f>
        <v>0</v>
      </c>
      <c r="F23" s="16"/>
      <c r="G23" s="16">
        <f>C23*F23</f>
        <v>0</v>
      </c>
      <c r="H23" s="16">
        <f>D23+F23</f>
        <v>0</v>
      </c>
      <c r="I23" s="16">
        <f>E23+G23</f>
        <v>0</v>
      </c>
      <c r="J23" s="3"/>
      <c r="K23" s="3"/>
    </row>
    <row r="24" spans="1:11">
      <c r="A24" s="7" t="s">
        <v>80</v>
      </c>
      <c r="B24" s="7" t="s">
        <v>79</v>
      </c>
      <c r="C24" s="16">
        <v>64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14" t="s">
        <v>77</v>
      </c>
      <c r="B25" s="14" t="s">
        <v>14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>
      <c r="A26" s="7" t="s">
        <v>81</v>
      </c>
      <c r="B26" s="7" t="s">
        <v>79</v>
      </c>
      <c r="C26" s="16">
        <v>18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>
      <c r="A27" s="7" t="s">
        <v>82</v>
      </c>
      <c r="B27" s="7" t="s">
        <v>79</v>
      </c>
      <c r="C27" s="16">
        <v>20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7" t="s">
        <v>83</v>
      </c>
      <c r="B28" s="7" t="s">
        <v>59</v>
      </c>
      <c r="C28" s="16">
        <v>2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7" t="s">
        <v>84</v>
      </c>
      <c r="B29" s="7" t="s">
        <v>59</v>
      </c>
      <c r="C29" s="16">
        <v>2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14" t="s">
        <v>85</v>
      </c>
      <c r="B30" s="14" t="s">
        <v>14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>
      <c r="A31" s="7" t="s">
        <v>86</v>
      </c>
      <c r="B31" s="7" t="s">
        <v>59</v>
      </c>
      <c r="C31" s="16">
        <v>1</v>
      </c>
      <c r="D31" s="16"/>
      <c r="E31" s="16">
        <f>C31*D31</f>
        <v>0</v>
      </c>
      <c r="F31" s="16"/>
      <c r="G31" s="16">
        <f>C31*F31</f>
        <v>0</v>
      </c>
      <c r="H31" s="16">
        <f>D31+F31</f>
        <v>0</v>
      </c>
      <c r="I31" s="16">
        <f>E31+G31</f>
        <v>0</v>
      </c>
      <c r="J31" s="3"/>
      <c r="K31" s="3"/>
    </row>
    <row r="32" spans="1:11">
      <c r="A32" s="14" t="s">
        <v>77</v>
      </c>
      <c r="B32" s="14" t="s">
        <v>14</v>
      </c>
      <c r="C32" s="15"/>
      <c r="D32" s="15"/>
      <c r="E32" s="15"/>
      <c r="F32" s="15"/>
      <c r="G32" s="15"/>
      <c r="H32" s="15"/>
      <c r="I32" s="15"/>
      <c r="J32" s="3"/>
      <c r="K32" s="3"/>
    </row>
    <row r="33" spans="1:11">
      <c r="A33" s="7" t="s">
        <v>78</v>
      </c>
      <c r="B33" s="7" t="s">
        <v>79</v>
      </c>
      <c r="C33" s="16">
        <v>450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7" t="s">
        <v>80</v>
      </c>
      <c r="B34" s="7" t="s">
        <v>79</v>
      </c>
      <c r="C34" s="16">
        <v>170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7" t="s">
        <v>81</v>
      </c>
      <c r="B35" s="7" t="s">
        <v>79</v>
      </c>
      <c r="C35" s="16">
        <v>120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7" t="s">
        <v>82</v>
      </c>
      <c r="B36" s="7" t="s">
        <v>79</v>
      </c>
      <c r="C36" s="16">
        <v>80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14" t="s">
        <v>87</v>
      </c>
      <c r="B37" s="14" t="s">
        <v>14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>
      <c r="A38" s="7" t="s">
        <v>88</v>
      </c>
      <c r="B38" s="7" t="s">
        <v>79</v>
      </c>
      <c r="C38" s="16">
        <v>60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>
      <c r="A39" s="7" t="s">
        <v>89</v>
      </c>
      <c r="B39" s="7" t="s">
        <v>79</v>
      </c>
      <c r="C39" s="16">
        <v>90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7" t="s">
        <v>90</v>
      </c>
      <c r="B40" s="7" t="s">
        <v>14</v>
      </c>
      <c r="C40" s="16"/>
      <c r="D40" s="16"/>
      <c r="E40" s="16">
        <f>L1+Parametry!B33/100*E36+Parametry!B33/100*E38+Parametry!B33/100*E39</f>
        <v>0</v>
      </c>
      <c r="F40" s="16"/>
      <c r="G40" s="16"/>
      <c r="H40" s="16">
        <f>D40+F40</f>
        <v>0</v>
      </c>
      <c r="I40" s="16">
        <f>E40+G40</f>
        <v>0</v>
      </c>
      <c r="J40" s="3"/>
      <c r="K40" s="3"/>
    </row>
    <row r="41" spans="1:11">
      <c r="A41" s="4" t="s">
        <v>91</v>
      </c>
      <c r="B41" s="4" t="s">
        <v>14</v>
      </c>
      <c r="C41" s="13"/>
      <c r="D41" s="13"/>
      <c r="E41" s="13">
        <f>SUM(E3:E40)</f>
        <v>0</v>
      </c>
      <c r="F41" s="13"/>
      <c r="G41" s="13">
        <f>SUM(G3:G40)</f>
        <v>0</v>
      </c>
      <c r="H41" s="13"/>
      <c r="I41" s="13">
        <f>SUM(I3:I40)</f>
        <v>0</v>
      </c>
      <c r="J41" s="3"/>
      <c r="K41" s="3"/>
    </row>
    <row r="42" spans="1:11">
      <c r="A42" s="4" t="s">
        <v>92</v>
      </c>
      <c r="B42" s="4" t="s">
        <v>14</v>
      </c>
      <c r="C42" s="13"/>
      <c r="D42" s="13"/>
      <c r="E42" s="13"/>
      <c r="F42" s="13"/>
      <c r="G42" s="13"/>
      <c r="H42" s="13"/>
      <c r="I42" s="13"/>
      <c r="J42" s="3"/>
      <c r="K42" s="3"/>
    </row>
    <row r="43" spans="1:11">
      <c r="A43" s="7" t="s">
        <v>93</v>
      </c>
      <c r="B43" s="7" t="s">
        <v>59</v>
      </c>
      <c r="C43" s="16">
        <v>6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7" t="s">
        <v>94</v>
      </c>
      <c r="B44" s="7" t="s">
        <v>59</v>
      </c>
      <c r="C44" s="16">
        <v>7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7" t="s">
        <v>95</v>
      </c>
      <c r="B45" s="7" t="s">
        <v>59</v>
      </c>
      <c r="C45" s="16">
        <v>7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7" t="s">
        <v>96</v>
      </c>
      <c r="B46" s="7" t="s">
        <v>59</v>
      </c>
      <c r="C46" s="16">
        <v>2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>
      <c r="A47" s="4" t="s">
        <v>97</v>
      </c>
      <c r="B47" s="4" t="s">
        <v>14</v>
      </c>
      <c r="C47" s="13"/>
      <c r="D47" s="13"/>
      <c r="E47" s="13">
        <f>SUM(E43:E46)</f>
        <v>0</v>
      </c>
      <c r="F47" s="13"/>
      <c r="G47" s="13">
        <f>SUM(G43:G46)</f>
        <v>0</v>
      </c>
      <c r="H47" s="13"/>
      <c r="I47" s="13">
        <f>SUM(I43:I46)</f>
        <v>0</v>
      </c>
      <c r="J47" s="3"/>
      <c r="K47" s="3"/>
    </row>
    <row r="48" spans="1:11">
      <c r="A48" s="4" t="s">
        <v>98</v>
      </c>
      <c r="B48" s="4" t="s">
        <v>14</v>
      </c>
      <c r="C48" s="13"/>
      <c r="D48" s="13"/>
      <c r="E48" s="13"/>
      <c r="F48" s="13"/>
      <c r="G48" s="13"/>
      <c r="H48" s="13"/>
      <c r="I48" s="13"/>
      <c r="J48" s="3"/>
      <c r="K48" s="3"/>
    </row>
    <row r="49" spans="1:11">
      <c r="A49" s="7" t="s">
        <v>99</v>
      </c>
      <c r="B49" s="7" t="s">
        <v>79</v>
      </c>
      <c r="C49" s="16">
        <v>150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7" t="s">
        <v>73</v>
      </c>
      <c r="B50" s="7" t="s">
        <v>59</v>
      </c>
      <c r="C50" s="16">
        <v>5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>
      <c r="A51" s="7" t="s">
        <v>100</v>
      </c>
      <c r="B51" s="7" t="s">
        <v>59</v>
      </c>
      <c r="C51" s="16">
        <v>10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7" t="s">
        <v>101</v>
      </c>
      <c r="B52" s="7" t="s">
        <v>59</v>
      </c>
      <c r="C52" s="16">
        <v>5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7" t="s">
        <v>102</v>
      </c>
      <c r="B53" s="7" t="s">
        <v>59</v>
      </c>
      <c r="C53" s="16">
        <v>5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>
      <c r="A54" s="7" t="s">
        <v>63</v>
      </c>
      <c r="B54" s="7" t="s">
        <v>59</v>
      </c>
      <c r="C54" s="16">
        <v>5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7" t="s">
        <v>103</v>
      </c>
      <c r="B55" s="7" t="s">
        <v>104</v>
      </c>
      <c r="C55" s="16">
        <v>1.5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4" t="s">
        <v>105</v>
      </c>
      <c r="B56" s="4" t="s">
        <v>14</v>
      </c>
      <c r="C56" s="13"/>
      <c r="D56" s="13"/>
      <c r="E56" s="13">
        <f>SUM(E49:E55)</f>
        <v>0</v>
      </c>
      <c r="F56" s="13"/>
      <c r="G56" s="13">
        <f>SUM(G49:G55)</f>
        <v>0</v>
      </c>
      <c r="H56" s="13"/>
      <c r="I56" s="13">
        <f>SUM(I49:I55)</f>
        <v>0</v>
      </c>
      <c r="J56" s="3"/>
      <c r="K56" s="3"/>
    </row>
    <row r="57" spans="1:11">
      <c r="A57" s="4" t="s">
        <v>106</v>
      </c>
      <c r="B57" s="4" t="s">
        <v>14</v>
      </c>
      <c r="C57" s="13"/>
      <c r="D57" s="13"/>
      <c r="E57" s="13"/>
      <c r="F57" s="13"/>
      <c r="G57" s="13"/>
      <c r="H57" s="13"/>
      <c r="I57" s="13"/>
      <c r="J57" s="3"/>
      <c r="K57" s="3"/>
    </row>
    <row r="58" spans="1:11">
      <c r="A58" s="7" t="s">
        <v>107</v>
      </c>
      <c r="B58" s="7" t="s">
        <v>59</v>
      </c>
      <c r="C58" s="16">
        <v>7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4" t="s">
        <v>108</v>
      </c>
      <c r="B59" s="4" t="s">
        <v>14</v>
      </c>
      <c r="C59" s="13"/>
      <c r="D59" s="13"/>
      <c r="E59" s="13">
        <f>SUM(E58:E58)</f>
        <v>0</v>
      </c>
      <c r="F59" s="13"/>
      <c r="G59" s="13">
        <f>SUM(G58:G58)</f>
        <v>0</v>
      </c>
      <c r="H59" s="13"/>
      <c r="I59" s="13">
        <f>SUM(I58:I58)</f>
        <v>0</v>
      </c>
      <c r="J59" s="3"/>
      <c r="K59" s="3"/>
    </row>
    <row r="60" spans="1:11">
      <c r="A60" s="4" t="s">
        <v>109</v>
      </c>
      <c r="B60" s="4" t="s">
        <v>14</v>
      </c>
      <c r="C60" s="13"/>
      <c r="D60" s="13"/>
      <c r="E60" s="13"/>
      <c r="F60" s="13"/>
      <c r="G60" s="13"/>
      <c r="H60" s="13"/>
      <c r="I60" s="13"/>
      <c r="J60" s="3"/>
      <c r="K60" s="3"/>
    </row>
    <row r="61" spans="1:11">
      <c r="A61" s="14" t="s">
        <v>110</v>
      </c>
      <c r="B61" s="14" t="s">
        <v>14</v>
      </c>
      <c r="C61" s="15"/>
      <c r="D61" s="15"/>
      <c r="E61" s="15"/>
      <c r="F61" s="15"/>
      <c r="G61" s="15"/>
      <c r="H61" s="15"/>
      <c r="I61" s="15"/>
      <c r="J61" s="3"/>
      <c r="K61" s="3"/>
    </row>
    <row r="62" spans="1:11">
      <c r="A62" s="7" t="s">
        <v>111</v>
      </c>
      <c r="B62" s="7" t="s">
        <v>59</v>
      </c>
      <c r="C62" s="16">
        <v>5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14" t="s">
        <v>112</v>
      </c>
      <c r="B63" s="14" t="s">
        <v>14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>
      <c r="A64" s="14" t="s">
        <v>113</v>
      </c>
      <c r="B64" s="14" t="s">
        <v>14</v>
      </c>
      <c r="C64" s="15"/>
      <c r="D64" s="15"/>
      <c r="E64" s="15"/>
      <c r="F64" s="15"/>
      <c r="G64" s="15"/>
      <c r="H64" s="15"/>
      <c r="I64" s="15"/>
      <c r="J64" s="3"/>
      <c r="K64" s="3"/>
    </row>
    <row r="65" spans="1:11">
      <c r="A65" s="7" t="s">
        <v>114</v>
      </c>
      <c r="B65" s="7" t="s">
        <v>79</v>
      </c>
      <c r="C65" s="16">
        <v>100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7" t="s">
        <v>115</v>
      </c>
      <c r="B66" s="7" t="s">
        <v>79</v>
      </c>
      <c r="C66" s="16">
        <v>50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112</v>
      </c>
      <c r="B67" s="14" t="s">
        <v>14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14" t="s">
        <v>116</v>
      </c>
      <c r="B68" s="14" t="s">
        <v>14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>
      <c r="A69" s="7" t="s">
        <v>117</v>
      </c>
      <c r="B69" s="7" t="s">
        <v>79</v>
      </c>
      <c r="C69" s="16">
        <v>60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14" t="s">
        <v>118</v>
      </c>
      <c r="B70" s="14" t="s">
        <v>14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>
      <c r="A71" s="7" t="s">
        <v>119</v>
      </c>
      <c r="B71" s="7" t="s">
        <v>120</v>
      </c>
      <c r="C71" s="16">
        <v>10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14" t="s">
        <v>121</v>
      </c>
      <c r="B72" s="14" t="s">
        <v>14</v>
      </c>
      <c r="C72" s="15"/>
      <c r="D72" s="15"/>
      <c r="E72" s="15"/>
      <c r="F72" s="15"/>
      <c r="G72" s="15"/>
      <c r="H72" s="15"/>
      <c r="I72" s="15"/>
      <c r="J72" s="3"/>
      <c r="K72" s="3"/>
    </row>
    <row r="73" spans="1:11">
      <c r="A73" s="7" t="s">
        <v>122</v>
      </c>
      <c r="B73" s="7" t="s">
        <v>120</v>
      </c>
      <c r="C73" s="16">
        <v>10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14" t="s">
        <v>123</v>
      </c>
      <c r="B74" s="14" t="s">
        <v>14</v>
      </c>
      <c r="C74" s="15"/>
      <c r="D74" s="15"/>
      <c r="E74" s="15"/>
      <c r="F74" s="15"/>
      <c r="G74" s="15"/>
      <c r="H74" s="15"/>
      <c r="I74" s="15"/>
      <c r="J74" s="3"/>
      <c r="K74" s="3"/>
    </row>
    <row r="75" spans="1:11">
      <c r="A75" s="14" t="s">
        <v>124</v>
      </c>
      <c r="B75" s="14" t="s">
        <v>14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>
      <c r="A76" s="14" t="s">
        <v>125</v>
      </c>
      <c r="B76" s="14" t="s">
        <v>14</v>
      </c>
      <c r="C76" s="15"/>
      <c r="D76" s="15"/>
      <c r="E76" s="15"/>
      <c r="F76" s="15"/>
      <c r="G76" s="15"/>
      <c r="H76" s="15"/>
      <c r="I76" s="15"/>
      <c r="J76" s="3"/>
      <c r="K76" s="3"/>
    </row>
    <row r="77" spans="1:11">
      <c r="A77" s="7" t="s">
        <v>126</v>
      </c>
      <c r="B77" s="7" t="s">
        <v>120</v>
      </c>
      <c r="C77" s="16">
        <v>25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>
      <c r="A78" s="14" t="s">
        <v>127</v>
      </c>
      <c r="B78" s="14" t="s">
        <v>14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>
      <c r="A79" s="7" t="s">
        <v>14</v>
      </c>
      <c r="B79" s="7" t="s">
        <v>120</v>
      </c>
      <c r="C79" s="16">
        <v>500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4" t="s">
        <v>128</v>
      </c>
      <c r="B80" s="4" t="s">
        <v>14</v>
      </c>
      <c r="C80" s="13"/>
      <c r="D80" s="13"/>
      <c r="E80" s="13">
        <f>SUM(E61:E79)</f>
        <v>0</v>
      </c>
      <c r="F80" s="13"/>
      <c r="G80" s="13">
        <f>SUM(G61:G79)</f>
        <v>0</v>
      </c>
      <c r="H80" s="13"/>
      <c r="I80" s="13">
        <f>SUM(I61:I79)</f>
        <v>0</v>
      </c>
      <c r="J80" s="3"/>
      <c r="K80" s="3"/>
    </row>
    <row r="81" spans="1:11">
      <c r="A81" s="4" t="s">
        <v>129</v>
      </c>
      <c r="B81" s="4" t="s">
        <v>14</v>
      </c>
      <c r="C81" s="13"/>
      <c r="D81" s="13"/>
      <c r="E81" s="13"/>
      <c r="F81" s="13"/>
      <c r="G81" s="13"/>
      <c r="H81" s="13"/>
      <c r="I81" s="13"/>
      <c r="J81" s="3"/>
      <c r="K81" s="3"/>
    </row>
    <row r="82" spans="1:11">
      <c r="A82" s="14" t="s">
        <v>130</v>
      </c>
      <c r="B82" s="14" t="s">
        <v>14</v>
      </c>
      <c r="C82" s="15"/>
      <c r="D82" s="15"/>
      <c r="E82" s="15"/>
      <c r="F82" s="15"/>
      <c r="G82" s="15"/>
      <c r="H82" s="15"/>
      <c r="I82" s="15"/>
      <c r="J82" s="3"/>
      <c r="K82" s="3"/>
    </row>
    <row r="83" spans="1:11">
      <c r="A83" s="7" t="s">
        <v>129</v>
      </c>
      <c r="B83" s="7" t="s">
        <v>59</v>
      </c>
      <c r="C83" s="16">
        <v>6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>
      <c r="A84" s="4" t="s">
        <v>131</v>
      </c>
      <c r="B84" s="4" t="s">
        <v>14</v>
      </c>
      <c r="C84" s="13"/>
      <c r="D84" s="13"/>
      <c r="E84" s="13">
        <f>SUM(E82:E83)</f>
        <v>0</v>
      </c>
      <c r="F84" s="13"/>
      <c r="G84" s="13">
        <f>SUM(G82:G83)</f>
        <v>0</v>
      </c>
      <c r="H84" s="13"/>
      <c r="I84" s="13">
        <f>SUM(I82:I83)</f>
        <v>0</v>
      </c>
      <c r="J84" s="3"/>
      <c r="K84" s="3"/>
    </row>
    <row r="85" spans="1:11">
      <c r="A85" s="4" t="s">
        <v>132</v>
      </c>
      <c r="B85" s="4" t="s">
        <v>14</v>
      </c>
      <c r="C85" s="13"/>
      <c r="D85" s="13"/>
      <c r="E85" s="13"/>
      <c r="F85" s="13"/>
      <c r="G85" s="13"/>
      <c r="H85" s="13"/>
      <c r="I85" s="13"/>
      <c r="J85" s="3"/>
      <c r="K85" s="3"/>
    </row>
    <row r="86" spans="1:11">
      <c r="A86" s="7" t="s">
        <v>92</v>
      </c>
      <c r="B86" s="7" t="s">
        <v>59</v>
      </c>
      <c r="C86" s="16">
        <v>1</v>
      </c>
      <c r="D86" s="16">
        <f>I47</f>
        <v>0</v>
      </c>
      <c r="E86" s="16">
        <f>C86*D86</f>
        <v>0</v>
      </c>
      <c r="F86" s="17"/>
      <c r="G86" s="17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>
      <c r="A87" s="7" t="s">
        <v>98</v>
      </c>
      <c r="B87" s="7" t="s">
        <v>59</v>
      </c>
      <c r="C87" s="16">
        <v>1</v>
      </c>
      <c r="D87" s="16">
        <f>I56</f>
        <v>0</v>
      </c>
      <c r="E87" s="16">
        <f>C87*D87</f>
        <v>0</v>
      </c>
      <c r="F87" s="17"/>
      <c r="G87" s="17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106</v>
      </c>
      <c r="B88" s="7" t="s">
        <v>59</v>
      </c>
      <c r="C88" s="16">
        <v>1</v>
      </c>
      <c r="D88" s="16">
        <f>I59</f>
        <v>0</v>
      </c>
      <c r="E88" s="16">
        <f>C88*D88</f>
        <v>0</v>
      </c>
      <c r="F88" s="17"/>
      <c r="G88" s="17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129</v>
      </c>
      <c r="B89" s="7" t="s">
        <v>59</v>
      </c>
      <c r="C89" s="16">
        <v>1</v>
      </c>
      <c r="D89" s="16">
        <f>I84</f>
        <v>0</v>
      </c>
      <c r="E89" s="16">
        <f>C89*D89</f>
        <v>0</v>
      </c>
      <c r="F89" s="17"/>
      <c r="G89" s="17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4" t="s">
        <v>133</v>
      </c>
      <c r="B90" s="4" t="s">
        <v>14</v>
      </c>
      <c r="C90" s="13"/>
      <c r="D90" s="13"/>
      <c r="E90" s="13">
        <f>SUM(E86:E89)</f>
        <v>0</v>
      </c>
      <c r="F90" s="13"/>
      <c r="G90" s="13">
        <f>SUM(G86:G89)</f>
        <v>0</v>
      </c>
      <c r="H90" s="13"/>
      <c r="I90" s="13">
        <f>SUM(I86:I89)</f>
        <v>0</v>
      </c>
      <c r="J90" s="3"/>
      <c r="K90" s="3"/>
    </row>
    <row r="91" spans="1:11">
      <c r="A91" s="7" t="s">
        <v>14</v>
      </c>
      <c r="B91" s="7" t="s">
        <v>14</v>
      </c>
      <c r="C91" s="16"/>
      <c r="D91" s="16"/>
      <c r="E91" s="16"/>
      <c r="F91" s="16"/>
      <c r="G91" s="16"/>
      <c r="H91" s="16">
        <f>D91+F91</f>
        <v>0</v>
      </c>
      <c r="I91" s="16">
        <f>E91+G91</f>
        <v>0</v>
      </c>
      <c r="J91" s="3"/>
      <c r="K9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11</v>
      </c>
      <c r="C7" s="3"/>
    </row>
    <row r="8" spans="1:3">
      <c r="A8" s="2" t="s">
        <v>13</v>
      </c>
      <c r="B8" s="6" t="s">
        <v>14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16</v>
      </c>
      <c r="C10" s="3"/>
    </row>
    <row r="11" spans="1:3">
      <c r="A11" s="2" t="s">
        <v>18</v>
      </c>
      <c r="B11" s="6" t="s">
        <v>14</v>
      </c>
      <c r="C11" s="3"/>
    </row>
    <row r="12" spans="1:3">
      <c r="A12" s="2" t="s">
        <v>19</v>
      </c>
      <c r="B12" s="6" t="s">
        <v>14</v>
      </c>
      <c r="C12" s="3"/>
    </row>
    <row r="13" spans="1:3">
      <c r="A13" s="2" t="s">
        <v>20</v>
      </c>
      <c r="B13" s="6" t="s">
        <v>14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14</v>
      </c>
      <c r="B15" s="7" t="s">
        <v>14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30</v>
      </c>
      <c r="C19" s="3"/>
    </row>
    <row r="20" spans="1:3">
      <c r="A20" s="2" t="s">
        <v>31</v>
      </c>
      <c r="B20" s="8" t="s">
        <v>30</v>
      </c>
      <c r="C20" s="3"/>
    </row>
    <row r="21" spans="1:3">
      <c r="A21" s="2" t="s">
        <v>32</v>
      </c>
      <c r="B21" s="8" t="s">
        <v>30</v>
      </c>
      <c r="C21" s="3"/>
    </row>
    <row r="22" spans="1:3">
      <c r="A22" s="2" t="s">
        <v>33</v>
      </c>
      <c r="B22" s="8" t="s">
        <v>30</v>
      </c>
      <c r="C22" s="3"/>
    </row>
    <row r="23" spans="1:3">
      <c r="A23" s="2" t="s">
        <v>34</v>
      </c>
      <c r="B23" s="8" t="s">
        <v>30</v>
      </c>
      <c r="C23" s="3"/>
    </row>
    <row r="24" spans="1:3">
      <c r="A24" s="2" t="s">
        <v>35</v>
      </c>
      <c r="B24" s="8" t="s">
        <v>30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38</v>
      </c>
      <c r="C26" s="3"/>
    </row>
    <row r="27" spans="1:3">
      <c r="A27" s="2" t="s">
        <v>39</v>
      </c>
      <c r="B27" s="8" t="s">
        <v>30</v>
      </c>
      <c r="C27" s="3"/>
    </row>
    <row r="28" spans="1:3">
      <c r="A28" s="2" t="s">
        <v>40</v>
      </c>
      <c r="B28" s="8" t="s">
        <v>30</v>
      </c>
      <c r="C28" s="3"/>
    </row>
    <row r="29" spans="1:3">
      <c r="A29" s="2" t="s">
        <v>41</v>
      </c>
      <c r="B29" s="8" t="s">
        <v>30</v>
      </c>
      <c r="C29" s="3"/>
    </row>
    <row r="30" spans="1:3">
      <c r="A30" s="2" t="s">
        <v>42</v>
      </c>
      <c r="B30" s="8" t="s">
        <v>30</v>
      </c>
      <c r="C30" s="3"/>
    </row>
    <row r="31" spans="1:3" ht="24.75">
      <c r="A31" s="9" t="s">
        <v>43</v>
      </c>
      <c r="B31" s="8" t="s">
        <v>44</v>
      </c>
      <c r="C31" s="3"/>
    </row>
    <row r="32" spans="1:3">
      <c r="A32" s="2" t="s">
        <v>45</v>
      </c>
      <c r="B32" s="8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JARDA_1</dc:creator>
  <cp:lastModifiedBy>JARDA_1</cp:lastModifiedBy>
  <dcterms:created xsi:type="dcterms:W3CDTF">2018-04-03T20:21:32Z</dcterms:created>
  <dcterms:modified xsi:type="dcterms:W3CDTF">2018-04-03T20:21:42Z</dcterms:modified>
</cp:coreProperties>
</file>